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C1\15C1\Nasze\"/>
    </mc:Choice>
  </mc:AlternateContent>
  <xr:revisionPtr revIDLastSave="0" documentId="8_{0EFE7A27-7B25-4B8F-8C2B-684AA3FC4F1E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5415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K83" i="4" s="1"/>
  <c r="J81" i="4"/>
  <c r="I81" i="4"/>
  <c r="H81" i="4"/>
  <c r="G81" i="4"/>
  <c r="G83" i="4" s="1"/>
  <c r="F81" i="4"/>
  <c r="M80" i="4"/>
  <c r="M83" i="4"/>
  <c r="L80" i="4"/>
  <c r="K80" i="4"/>
  <c r="J80" i="4"/>
  <c r="J83" i="4"/>
  <c r="I80" i="4"/>
  <c r="I83" i="4" s="1"/>
  <c r="H80" i="4"/>
  <c r="H83" i="4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G30" i="2"/>
  <c r="Y28" i="2"/>
  <c r="W28" i="2"/>
  <c r="U28" i="2"/>
  <c r="Y27" i="2"/>
  <c r="W27" i="2"/>
  <c r="U27" i="2"/>
  <c r="N27" i="2"/>
  <c r="M27" i="2"/>
  <c r="M28" i="2" s="1"/>
  <c r="M29" i="2"/>
  <c r="G27" i="2"/>
  <c r="O26" i="2"/>
  <c r="O28" i="2"/>
  <c r="N26" i="2"/>
  <c r="N28" i="2" s="1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N11" i="2" s="1"/>
  <c r="Y8" i="2"/>
  <c r="W8" i="2"/>
  <c r="U8" i="2"/>
  <c r="O8" i="2"/>
  <c r="N8" i="2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I16" i="4"/>
  <c r="H16" i="4"/>
  <c r="R21" i="3" l="1"/>
  <c r="R30" i="3" s="1"/>
  <c r="R35" i="3"/>
  <c r="G16" i="4"/>
  <c r="G9" i="2"/>
  <c r="G17" i="4"/>
  <c r="G11" i="2"/>
  <c r="G15" i="2" s="1"/>
</calcChain>
</file>

<file path=xl/connections.xml><?xml version="1.0" encoding="utf-8"?>
<connections xmlns="http://schemas.openxmlformats.org/spreadsheetml/2006/main">
  <connection id="1" name="W054154" type="6" refreshedVersion="4" background="1" saveData="1">
    <textPr prompt="0" codePage="850" sourceFile="C:\2018_GMC\2etap_15C1\RUN_15C1\Wfiles\154\W05415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<sst xmlns="http://schemas.openxmlformats.org/spreadsheetml/2006/main" count="597" uniqueCount="414">
  <si>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</si>
  <si>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</si>
  <si>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</si>
  <si>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</si>
  <si>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</si>
  <si>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</si>
  <si>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</si>
  <si>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</si>
  <si>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</si>
  <si>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</si>
  <si>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</si>
  <si>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</si>
  <si>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</si>
  <si>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</si>
  <si>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</si>
  <si>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</si>
  <si>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</si>
  <si>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</si>
  <si>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</si>
  <si>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</si>
  <si>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</si>
  <si>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</si>
  <si>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</si>
  <si>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</si>
  <si>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</si>
  <si>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</si>
  <si>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</si>
  <si>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</si>
  <si>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</si>
  <si>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</si>
  <si>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</si>
  <si>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</si>
  <si>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</si>
  <si>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</si>
  <si>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</si>
  <si>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</si>
  <si>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</si>
  <si>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</si>
  <si>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</si>
  <si>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</si>
  <si>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</si>
  <si>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</si>
  <si>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</si>
  <si>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</si>
  <si>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</si>
  <si>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</si>
  <si>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</si>
  <si>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</si>
  <si>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</si>
  <si>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</si>
  <si>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</si>
  <si>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</si>
  <si>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</si>
  <si>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</si>
  <si>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</si>
  <si>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</si>
  <si>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</si>
  <si>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</si>
  <si>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</si>
  <si>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</si>
  <si>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</si>
  <si>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</si>
  <si>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</si>
  <si>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</si>
  <si>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</si>
  <si>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</si>
  <si>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</si>
  <si>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</si>
  <si>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</si>
  <si>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</si>
  <si>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</si>
  <si>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</si>
  <si>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</si>
  <si>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</si>
  <si>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</si>
  <si>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</si>
  <si>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</si>
  <si>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</si>
  <si>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</si>
  <si>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</si>
  <si>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</si>
  <si>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</si>
  <si>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</si>
  <si>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</si>
  <si>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</si>
  <si>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</si>
  <si>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</si>
  <si>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</si>
  <si>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</si>
  <si>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</si>
  <si>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</si>
  <si>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</si>
  <si>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</si>
  <si>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</si>
  <si>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</si>
  <si>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</si>
  <si>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</si>
  <si>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</si>
  <si>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</si>
  <si>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</si>
  <si>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</si>
  <si>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</si>
  <si>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</si>
  <si>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</si>
  <si>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</si>
  <si>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</si>
  <si>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</si>
  <si>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</si>
  <si>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</si>
  <si>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</si>
  <si>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</si>
  <si>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</si>
  <si>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</si>
  <si>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</si>
  <si>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</si>
  <si>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</si>
  <si>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</si>
  <si>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</si>
  <si>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</si>
  <si>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</si>
  <si>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</si>
  <si>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</si>
  <si>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</si>
  <si>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</si>
  <si>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</si>
  <si>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</si>
  <si>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</si>
  <si>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</si>
  <si>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</si>
  <si>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</si>
  <si>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</si>
  <si>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</si>
  <si>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</si>
  <si>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</si>
  <si>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</si>
  <si>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</si>
  <si>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</si>
  <si>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</si>
  <si>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</si>
  <si>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</si>
  <si>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</si>
  <si>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</si>
  <si>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</si>
  <si>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</si>
  <si>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</si>
  <si>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</si>
  <si>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</si>
  <si>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</si>
  <si>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</si>
  <si>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</si>
  <si>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</si>
  <si>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</si>
  <si>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</si>
  <si>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</si>
  <si>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</si>
  <si>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</si>
  <si>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</si>
  <si>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</si>
  <si>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</si>
  <si>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</si>
  <si>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</si>
  <si>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</si>
  <si>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</si>
  <si>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</si>
  <si>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</si>
  <si>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</si>
  <si>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</si>
  <si>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</si>
  <si>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</si>
  <si>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</si>
  <si>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</si>
  <si>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</si>
  <si>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</si>
  <si>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</si>
  <si>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</si>
  <si>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</si>
  <si>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</si>
  <si>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</si>
  <si>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</si>
  <si>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</si>
  <si>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</si>
  <si>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</si>
  <si>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</si>
  <si>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</si>
  <si>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</si>
  <si>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</si>
  <si>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</si>
  <si>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</si>
  <si>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</si>
  <si>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</si>
  <si>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</si>
  <si>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</si>
  <si>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</si>
  <si>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</si>
  <si>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</si>
  <si>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</si>
  <si>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</si>
  <si>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</si>
  <si>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</si>
  <si>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</si>
  <si>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</si>
  <si>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</si>
  <si>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</si>
  <si>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</si>
  <si>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</si>
  <si>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</si>
  <si>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</si>
  <si>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</si>
  <si>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</si>
  <si>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</si>
  <si>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</si>
  <si>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</si>
  <si>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</si>
  <si>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</si>
  <si>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</si>
  <si>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</si>
  <si>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</si>
  <si>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</si>
  <si>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</si>
  <si>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</si>
  <si>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</si>
  <si>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</si>
  <si>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</si>
  <si>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</si>
  <si>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</si>
  <si>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</si>
  <si>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</si>
  <si>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</si>
  <si>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</si>
  <si>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</si>
  <si>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</si>
  <si>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</si>
  <si>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</si>
  <si>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</si>
  <si>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</si>
  <si>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</si>
  <si>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</si>
  <si>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</si>
  <si>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</si>
  <si>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</si>
  <si>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</si>
  <si>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</si>
  <si>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</si>
  <si>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</si>
  <si>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</si>
  <si>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</si>
  <si>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</si>
  <si>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</si>
  <si>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</si>
  <si>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</si>
  <si>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</si>
  <si>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</si>
  <si>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</si>
  <si>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</si>
  <si>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</si>
  <si>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</si>
  <si>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</si>
  <si>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</si>
  <si>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</si>
  <si>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</si>
  <si>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</si>
  <si>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</si>
  <si>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</si>
  <si>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</si>
  <si>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</si>
  <si>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</si>
  <si>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</si>
  <si>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</si>
  <si>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</si>
  <si>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</si>
  <si>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</si>
  <si>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</si>
  <si>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</si>
  <si>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</si>
  <si>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</si>
  <si>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</si>
  <si>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</si>
  <si>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</si>
  <si>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</si>
  <si>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</si>
  <si>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</si>
  <si>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</si>
  <si>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</si>
  <si>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</si>
  <si>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</si>
  <si>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</si>
  <si>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</si>
  <si>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</si>
  <si>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</si>
  <si>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</si>
  <si>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</si>
  <si>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</si>
  <si>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</si>
  <si>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</si>
  <si>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</si>
  <si>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</si>
  <si>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</si>
  <si>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</si>
  <si>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</si>
  <si>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</si>
  <si>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</si>
  <si>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</si>
  <si>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</si>
  <si>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</si>
  <si>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</si>
  <si>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</si>
  <si>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</si>
  <si>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</si>
  <si>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</si>
  <si>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</si>
  <si>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</si>
  <si>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</si>
  <si>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</si>
  <si>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</si>
  <si>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</si>
  <si>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</si>
  <si>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</si>
  <si>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</si>
  <si>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</si>
  <si>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</si>
  <si>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</si>
  <si>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</si>
  <si>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</si>
  <si>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</si>
  <si>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</si>
  <si>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</si>
  <si>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</si>
  <si>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</si>
  <si>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</si>
  <si>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</si>
  <si>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</si>
  <si>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</si>
  <si>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</si>
  <si>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</si>
  <si>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</si>
  <si>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</si>
  <si>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</si>
  <si>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</si>
  <si>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</si>
  <si>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</si>
  <si>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</si>
  <si>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</si>
  <si>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</si>
  <si>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</si>
  <si>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3.76</t>
  </si>
  <si>
    <t xml:space="preserve">   3.29</t>
  </si>
  <si>
    <t xml:space="preserve">   2.79</t>
  </si>
  <si>
    <t>!</t>
  </si>
  <si>
    <t>Major</t>
  </si>
  <si>
    <t>None</t>
  </si>
  <si>
    <t>Minor</t>
  </si>
  <si>
    <t>100.0</t>
  </si>
  <si>
    <t xml:space="preserve">  3.9</t>
  </si>
  <si>
    <t xml:space="preserve">  1.4</t>
  </si>
  <si>
    <t xml:space="preserve">  3.4</t>
  </si>
  <si>
    <t xml:space="preserve">  4.8</t>
  </si>
  <si>
    <t xml:space="preserve">  2.2</t>
  </si>
  <si>
    <t xml:space="preserve">  4.0</t>
  </si>
  <si>
    <t xml:space="preserve">  7.2</t>
  </si>
  <si>
    <t xml:space="preserve">  2.8</t>
  </si>
  <si>
    <t xml:space="preserve">  5.2</t>
  </si>
  <si>
    <t xml:space="preserve">  4.6</t>
  </si>
  <si>
    <t xml:space="preserve">  1.1</t>
  </si>
  <si>
    <t xml:space="preserve">  1.7</t>
  </si>
  <si>
    <t xml:space="preserve">  1.5</t>
  </si>
  <si>
    <t xml:space="preserve">  5.8</t>
  </si>
  <si>
    <t xml:space="preserve">  2.9</t>
  </si>
  <si>
    <t xml:space="preserve">  8.6</t>
  </si>
  <si>
    <t xml:space="preserve">  5.6</t>
  </si>
  <si>
    <t xml:space="preserve">  3.2</t>
  </si>
  <si>
    <t xml:space="preserve">  4.1</t>
  </si>
  <si>
    <t xml:space="preserve">  7.6</t>
  </si>
  <si>
    <t xml:space="preserve">  6.9</t>
  </si>
  <si>
    <t xml:space="preserve">  6.2</t>
  </si>
  <si>
    <t xml:space="preserve"> 10.1</t>
  </si>
  <si>
    <t xml:space="preserve"> 10.3</t>
  </si>
  <si>
    <t xml:space="preserve">  7.1</t>
  </si>
  <si>
    <t xml:space="preserve"> 11.7</t>
  </si>
  <si>
    <t xml:space="preserve">  9.1</t>
  </si>
  <si>
    <t xml:space="preserve"> 19.0</t>
  </si>
  <si>
    <t xml:space="preserve"> 14.0</t>
  </si>
  <si>
    <t xml:space="preserve">  8.1</t>
  </si>
  <si>
    <t xml:space="preserve"> 16.9</t>
  </si>
  <si>
    <t xml:space="preserve">  8.9</t>
  </si>
  <si>
    <t xml:space="preserve">  9.2</t>
  </si>
  <si>
    <t xml:space="preserve"> 15.2</t>
  </si>
  <si>
    <t xml:space="preserve">  7.4</t>
  </si>
  <si>
    <t xml:space="preserve">  5.5</t>
  </si>
  <si>
    <t xml:space="preserve">  6.7</t>
  </si>
  <si>
    <t xml:space="preserve">  6.4</t>
  </si>
  <si>
    <t xml:space="preserve">  9.6</t>
  </si>
  <si>
    <t xml:space="preserve">  9.0</t>
  </si>
  <si>
    <t xml:space="preserve">  8.2</t>
  </si>
  <si>
    <t xml:space="preserve">  6.3</t>
  </si>
  <si>
    <t xml:space="preserve">  3.5</t>
  </si>
  <si>
    <t xml:space="preserve">  9.5</t>
  </si>
  <si>
    <t xml:space="preserve">  7.5</t>
  </si>
  <si>
    <t xml:space="preserve">  6.6</t>
  </si>
  <si>
    <t xml:space="preserve"> 11.5</t>
  </si>
  <si>
    <t xml:space="preserve"> 11.9</t>
  </si>
  <si>
    <t xml:space="preserve"> 12.9</t>
  </si>
  <si>
    <t xml:space="preserve">  4.9</t>
  </si>
  <si>
    <t xml:space="preserve">  0.8</t>
  </si>
  <si>
    <t xml:space="preserve">  7.3</t>
  </si>
  <si>
    <t xml:space="preserve">  7.8</t>
  </si>
  <si>
    <t>Not requested</t>
  </si>
  <si>
    <t xml:space="preserve"> Free info</t>
  </si>
  <si>
    <t>Strong currencies create interesting discussions in the countries</t>
  </si>
  <si>
    <t>affected. Some welcome the result as a mark of success while others</t>
  </si>
  <si>
    <t>predict a loss of competitiveness in export markets..</t>
  </si>
  <si>
    <t xml:space="preserve"> 031 01/09/2015</t>
  </si>
  <si>
    <t xml:space="preserve"> GBR 190207123845</t>
  </si>
  <si>
    <t>Krzysztof Rapacz</t>
  </si>
  <si>
    <t>GK PGE/High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</si>
</sst>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541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Krzysztof Rapacz</v>
      </c>
      <c r="V3" s="2" t="s">
        <v>284</v>
      </c>
      <c r="W3" s="3" t="str">
        <f>W!A6</f>
        <v xml:space="preserve">  15C1</v>
      </c>
    </row>
    <row r="4" spans="2:25">
      <c r="B4" t="str">
        <f>W!A862</f>
        <v>GK PGE/High Voltage</v>
      </c>
    </row>
    <row r="5" spans="2:25" ht="17.399999999999999">
      <c r="B5" t="str">
        <f>W!A863</f>
        <v xml:space="preserve"> </v>
      </c>
      <c r="H5" s="4" t="s">
        <v>285</v>
      </c>
      <c r="J5" s="5"/>
      <c r="K5" s="5"/>
      <c r="L5" s="144">
        <f>W!$A1</f>
        <v>5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 t="str">
        <f>W!A864</f>
        <v xml:space="preserve"> 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65</v>
      </c>
      <c r="F14" s="44">
        <f>W!A11</f>
        <v>55</v>
      </c>
      <c r="G14" s="45"/>
      <c r="H14" s="44">
        <f>W!A14</f>
        <v>50</v>
      </c>
      <c r="I14" s="46"/>
      <c r="J14" s="44">
        <f>W!A17</f>
        <v>30</v>
      </c>
      <c r="K14" s="46"/>
      <c r="L14" s="19"/>
      <c r="M14" s="28"/>
      <c r="N14" s="28" t="s">
        <v>295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15</v>
      </c>
      <c r="X14" s="49"/>
      <c r="Y14" s="24"/>
    </row>
    <row r="15" spans="2:25">
      <c r="B15" s="11"/>
      <c r="C15" s="19"/>
      <c r="D15" s="19" t="s">
        <v>2</v>
      </c>
      <c r="E15" s="50">
        <f>W!A8</f>
        <v>25</v>
      </c>
      <c r="F15" s="44">
        <f>W!A12</f>
        <v>25</v>
      </c>
      <c r="G15" s="51"/>
      <c r="H15" s="44">
        <f>W!A15</f>
        <v>20</v>
      </c>
      <c r="I15" s="52"/>
      <c r="J15" s="44">
        <f>W!A18</f>
        <v>11</v>
      </c>
      <c r="K15" s="52"/>
      <c r="L15" s="19"/>
      <c r="M15" s="28"/>
      <c r="N15" s="28" t="s">
        <v>296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3</v>
      </c>
      <c r="E16" s="56">
        <f>W!A9</f>
        <v>90</v>
      </c>
      <c r="F16" s="57">
        <f>W!A13</f>
        <v>65</v>
      </c>
      <c r="G16" s="58"/>
      <c r="H16" s="57">
        <f>W!A16</f>
        <v>50</v>
      </c>
      <c r="I16" s="38"/>
      <c r="J16" s="57">
        <f>W!A19</f>
        <v>35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329</v>
      </c>
      <c r="G19" s="54">
        <f>W!B21</f>
        <v>0</v>
      </c>
      <c r="H19" s="63">
        <f>W!A24</f>
        <v>509</v>
      </c>
      <c r="I19" s="48">
        <f>W!B24</f>
        <v>0</v>
      </c>
      <c r="J19" s="63">
        <f>W!A27</f>
        <v>859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349</v>
      </c>
      <c r="G20" s="54">
        <f>W!B22</f>
        <v>0</v>
      </c>
      <c r="H20" s="44">
        <f>W!A25</f>
        <v>569</v>
      </c>
      <c r="I20" s="54">
        <f>W!B25</f>
        <v>0</v>
      </c>
      <c r="J20" s="44">
        <f>W!A28</f>
        <v>849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0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319</v>
      </c>
      <c r="G21" s="59">
        <f>W!B23</f>
        <v>0</v>
      </c>
      <c r="H21" s="57">
        <f>W!A26</f>
        <v>539</v>
      </c>
      <c r="I21" s="59">
        <f>W!B26</f>
        <v>0</v>
      </c>
      <c r="J21" s="57">
        <f>W!A29</f>
        <v>859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20</v>
      </c>
      <c r="Q21" s="75"/>
      <c r="R21" s="44"/>
      <c r="S21" s="28" t="s">
        <v>305</v>
      </c>
      <c r="T21" s="28"/>
      <c r="U21" s="28"/>
      <c r="V21" s="28"/>
      <c r="W21" s="41">
        <f>W!A78</f>
        <v>30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2600</v>
      </c>
      <c r="G24" s="48" t="str">
        <f>W!B31</f>
        <v>*</v>
      </c>
      <c r="H24" s="63">
        <f>W!A34</f>
        <v>1550</v>
      </c>
      <c r="I24" s="48" t="str">
        <f>W!B34</f>
        <v>*</v>
      </c>
      <c r="J24" s="63">
        <f>W!A37</f>
        <v>450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1220</v>
      </c>
      <c r="G25" s="54" t="str">
        <f>W!B32</f>
        <v>*</v>
      </c>
      <c r="H25" s="44">
        <f>W!A35</f>
        <v>600</v>
      </c>
      <c r="I25" s="54" t="str">
        <f>W!B35</f>
        <v>*</v>
      </c>
      <c r="J25" s="44">
        <f>W!A38</f>
        <v>270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12.32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2300</v>
      </c>
      <c r="G26" s="59" t="str">
        <f>W!B33</f>
        <v>*</v>
      </c>
      <c r="H26" s="57">
        <f>W!A36</f>
        <v>1100</v>
      </c>
      <c r="I26" s="59" t="str">
        <f>W!B36</f>
        <v>*</v>
      </c>
      <c r="J26" s="41">
        <f>W!A39</f>
        <v>500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190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5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39</v>
      </c>
      <c r="G30" s="52"/>
      <c r="H30" s="44">
        <f>W!A45</f>
        <v>20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169</v>
      </c>
      <c r="I31" s="49"/>
      <c r="J31" s="53">
        <f>W!A49</f>
        <v>340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5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6300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5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6058</v>
      </c>
      <c r="V6" s="188"/>
      <c r="W6" s="44">
        <f>W!A109</f>
        <v>3195</v>
      </c>
      <c r="X6" s="28"/>
      <c r="Y6" s="53">
        <f>W!A110</f>
        <v>1220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55</v>
      </c>
      <c r="O7" s="189">
        <f>W!A192</f>
        <v>18</v>
      </c>
      <c r="P7" s="24"/>
      <c r="R7" s="129"/>
      <c r="S7" s="19" t="s">
        <v>210</v>
      </c>
      <c r="T7" s="19"/>
      <c r="U7" s="53">
        <f>W!A111</f>
        <v>6264</v>
      </c>
      <c r="V7" s="188"/>
      <c r="W7" s="44">
        <f>W!A112</f>
        <v>3328</v>
      </c>
      <c r="X7" s="28"/>
      <c r="Y7" s="53">
        <f>W!A113</f>
        <v>1249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144</v>
      </c>
      <c r="V8" s="188"/>
      <c r="W8" s="44">
        <f>W!A115</f>
        <v>78</v>
      </c>
      <c r="X8" s="28"/>
      <c r="Y8" s="53">
        <f>W!A116</f>
        <v>29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9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0</v>
      </c>
      <c r="H12" s="24"/>
      <c r="I12" s="19"/>
      <c r="J12" s="129"/>
      <c r="K12" s="19" t="s">
        <v>223</v>
      </c>
      <c r="L12" s="19"/>
      <c r="M12" s="19"/>
      <c r="N12" s="191">
        <f>W!A197</f>
        <v>60</v>
      </c>
      <c r="O12" s="191">
        <f>W!A198</f>
        <v>8</v>
      </c>
      <c r="P12" s="24"/>
      <c r="R12" s="129"/>
      <c r="S12" s="28" t="s">
        <v>224</v>
      </c>
      <c r="T12" s="19"/>
      <c r="U12" s="53">
        <f>W!A121</f>
        <v>2573</v>
      </c>
      <c r="V12" s="188"/>
      <c r="W12" s="53">
        <f>W!A124</f>
        <v>1523</v>
      </c>
      <c r="X12" s="28"/>
      <c r="Y12" s="53">
        <f>W!A127</f>
        <v>450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600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1207</v>
      </c>
      <c r="V13" s="188"/>
      <c r="W13" s="53">
        <f>W!A125</f>
        <v>590</v>
      </c>
      <c r="X13" s="28"/>
      <c r="Y13" s="53">
        <f>W!A128</f>
        <v>270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3766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2278</v>
      </c>
      <c r="V14" s="188"/>
      <c r="W14" s="53">
        <f>W!A126</f>
        <v>1082</v>
      </c>
      <c r="X14" s="28"/>
      <c r="Y14" s="53">
        <f>W!A129</f>
        <v>500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-3766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29040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361</v>
      </c>
      <c r="P17" s="190">
        <f>W!B307</f>
        <v>0</v>
      </c>
      <c r="R17" s="129"/>
      <c r="S17" s="19" t="s">
        <v>235</v>
      </c>
      <c r="T17" s="19"/>
      <c r="U17" s="53">
        <f>W!A131</f>
        <v>2970</v>
      </c>
      <c r="V17" s="188"/>
      <c r="W17" s="53">
        <f>W!A134</f>
        <v>1506</v>
      </c>
      <c r="X17" s="28"/>
      <c r="Y17" s="53">
        <f>W!A137</f>
        <v>481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28456</v>
      </c>
      <c r="P18" s="24"/>
      <c r="R18" s="129"/>
      <c r="S18" s="101" t="s">
        <v>238</v>
      </c>
      <c r="T18" s="19"/>
      <c r="U18" s="53">
        <f>W!A132</f>
        <v>1126</v>
      </c>
      <c r="V18" s="188"/>
      <c r="W18" s="53">
        <f>W!A135</f>
        <v>497</v>
      </c>
      <c r="X18" s="28"/>
      <c r="Y18" s="53">
        <f>W!A138</f>
        <v>239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0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2607</v>
      </c>
      <c r="V19" s="188"/>
      <c r="W19" s="53">
        <f>W!A136</f>
        <v>1085</v>
      </c>
      <c r="X19" s="28"/>
      <c r="Y19" s="53">
        <f>W!A139</f>
        <v>433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0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2573</v>
      </c>
      <c r="V22" s="188"/>
      <c r="W22" s="53">
        <f>W!A144</f>
        <v>1506</v>
      </c>
      <c r="X22" s="28"/>
      <c r="Y22" s="53">
        <f>W!A147</f>
        <v>450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0</v>
      </c>
      <c r="H23" s="52"/>
      <c r="I23" s="19"/>
      <c r="R23" s="129"/>
      <c r="S23" s="101" t="s">
        <v>238</v>
      </c>
      <c r="T23" s="19"/>
      <c r="U23" s="53">
        <f>W!A142</f>
        <v>1148</v>
      </c>
      <c r="V23" s="188"/>
      <c r="W23" s="53">
        <f>W!A145</f>
        <v>497</v>
      </c>
      <c r="X23" s="28"/>
      <c r="Y23" s="53">
        <f>W!A148</f>
        <v>239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2278</v>
      </c>
      <c r="V24" s="188"/>
      <c r="W24" s="53">
        <f>W!A146</f>
        <v>1082</v>
      </c>
      <c r="X24" s="28"/>
      <c r="Y24" s="53">
        <f>W!A149</f>
        <v>433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0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>100.0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198</v>
      </c>
      <c r="V27" s="188"/>
      <c r="W27" s="53">
        <f>W!A154</f>
        <v>0</v>
      </c>
      <c r="X27" s="28"/>
      <c r="Y27" s="53">
        <f>W!A157</f>
        <v>15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276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17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59</v>
      </c>
      <c r="V32" s="188"/>
      <c r="W32" s="53">
        <f>W!A165</f>
        <v>93</v>
      </c>
      <c r="X32" s="28"/>
      <c r="Y32" s="53">
        <f>W!A168</f>
        <v>31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67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0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276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99</v>
      </c>
      <c r="V36" s="190">
        <f>W!B171</f>
        <v>0</v>
      </c>
      <c r="W36" s="44">
        <f>W!A172</f>
        <v>57</v>
      </c>
      <c r="X36" s="190">
        <f>W!B172</f>
        <v>0</v>
      </c>
      <c r="Y36" s="44">
        <f>W!A173</f>
        <v>22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15</v>
      </c>
      <c r="N37" s="191">
        <f>W!A298</f>
        <v>7</v>
      </c>
      <c r="O37" s="191">
        <f>W!A300</f>
        <v>13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None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6264</v>
      </c>
      <c r="V42" s="188"/>
      <c r="W42" s="44">
        <f>W!A182</f>
        <v>3328</v>
      </c>
      <c r="X42" s="28"/>
      <c r="Y42" s="53">
        <f>W!A183</f>
        <v>1249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102970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6300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14.797119999999998</v>
      </c>
      <c r="P44" s="24"/>
      <c r="R44" s="129"/>
      <c r="S44" s="85" t="s">
        <v>279</v>
      </c>
      <c r="T44" s="19"/>
      <c r="U44" s="53">
        <f>W!A184</f>
        <v>717</v>
      </c>
      <c r="V44" s="188"/>
      <c r="W44" s="44">
        <f>W!A185</f>
        <v>3762</v>
      </c>
      <c r="X44" s="28"/>
      <c r="Y44" s="53">
        <f>W!A186</f>
        <v>1443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237</v>
      </c>
      <c r="H45" s="24"/>
      <c r="I45" s="19"/>
      <c r="J45" s="129"/>
      <c r="K45" s="18" t="s">
        <v>281</v>
      </c>
      <c r="N45" s="201">
        <f>N43+N44</f>
        <v>22.397119999999997</v>
      </c>
      <c r="P45" s="24"/>
      <c r="R45" s="129"/>
      <c r="S45" s="85" t="s">
        <v>282</v>
      </c>
      <c r="T45" s="19"/>
      <c r="U45" s="53">
        <f>W!A187</f>
        <v>7017</v>
      </c>
      <c r="V45" s="188"/>
      <c r="W45" s="44">
        <f>W!A188</f>
        <v>3762</v>
      </c>
      <c r="X45" s="28"/>
      <c r="Y45" s="53">
        <f>W!A189</f>
        <v>1443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5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521000</v>
      </c>
      <c r="G8" s="171"/>
      <c r="H8" s="112"/>
      <c r="I8" s="112" t="s">
        <v>103</v>
      </c>
      <c r="J8" s="112"/>
      <c r="K8" s="112"/>
      <c r="L8" s="173">
        <f>W!A241</f>
        <v>4691061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137726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4384829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67453</v>
      </c>
      <c r="G10" s="171"/>
      <c r="H10" s="112"/>
      <c r="I10" s="112" t="s">
        <v>110</v>
      </c>
      <c r="J10" s="112"/>
      <c r="K10" s="112"/>
      <c r="L10" s="173">
        <f>W!A242</f>
        <v>2670965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17320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539753</v>
      </c>
      <c r="G11" s="171"/>
      <c r="H11" s="112"/>
      <c r="I11" s="175" t="s">
        <v>114</v>
      </c>
      <c r="L11" s="173">
        <f>W!A243</f>
        <v>661500</v>
      </c>
      <c r="M11" s="171"/>
      <c r="N11" s="112"/>
      <c r="O11" s="112" t="s">
        <v>115</v>
      </c>
      <c r="P11" s="112"/>
      <c r="Q11" s="112"/>
      <c r="R11" s="176">
        <f>W!A263</f>
        <v>0</v>
      </c>
      <c r="S11" s="171"/>
      <c r="T11" s="112"/>
      <c r="U11" s="112" t="s">
        <v>116</v>
      </c>
      <c r="V11" s="112"/>
      <c r="W11" s="112"/>
      <c r="X11" s="173">
        <f>W!A223</f>
        <v>2702806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48239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450000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19990</v>
      </c>
      <c r="G13" s="171"/>
      <c r="H13" s="112"/>
      <c r="I13" s="112" t="s">
        <v>122</v>
      </c>
      <c r="J13" s="112"/>
      <c r="K13" s="112"/>
      <c r="L13" s="173">
        <f>W!A245</f>
        <v>10590</v>
      </c>
      <c r="M13" s="171"/>
      <c r="N13" s="112"/>
      <c r="S13" s="171"/>
      <c r="T13" s="112"/>
      <c r="U13" s="175" t="s">
        <v>123</v>
      </c>
      <c r="X13" s="174">
        <f>X9+X10-X11-X12</f>
        <v>1699343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89000</v>
      </c>
      <c r="G14" s="171"/>
      <c r="H14" s="112"/>
      <c r="I14" s="112" t="s">
        <v>125</v>
      </c>
      <c r="J14" s="112"/>
      <c r="K14" s="112"/>
      <c r="L14" s="173">
        <f>W!A246</f>
        <v>25945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30000</v>
      </c>
      <c r="G15" s="171"/>
      <c r="H15" s="112"/>
      <c r="I15" s="112" t="s">
        <v>128</v>
      </c>
      <c r="J15" s="112"/>
      <c r="K15" s="112"/>
      <c r="L15" s="173">
        <f>W!A247</f>
        <v>414192</v>
      </c>
      <c r="M15" s="171"/>
      <c r="N15" s="112"/>
      <c r="O15" s="112" t="s">
        <v>129</v>
      </c>
      <c r="P15" s="112"/>
      <c r="Q15" s="112"/>
      <c r="R15" s="173">
        <f>W!A265</f>
        <v>52661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58000</v>
      </c>
      <c r="G16" s="171"/>
      <c r="H16" s="112"/>
      <c r="I16" s="112" t="s">
        <v>132</v>
      </c>
      <c r="J16" s="112"/>
      <c r="K16" s="112"/>
      <c r="L16" s="173">
        <f>W!A248</f>
        <v>10841</v>
      </c>
      <c r="M16" s="171"/>
      <c r="N16" s="112"/>
      <c r="O16" s="175" t="s">
        <v>133</v>
      </c>
      <c r="R16" s="173">
        <f>W!A266</f>
        <v>1702491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0</v>
      </c>
      <c r="G17" s="171"/>
      <c r="H17" s="112"/>
      <c r="I17" s="112" t="s">
        <v>136</v>
      </c>
      <c r="L17" s="173">
        <f>W!A249</f>
        <v>112550</v>
      </c>
      <c r="M17" s="171"/>
      <c r="N17" s="112"/>
      <c r="O17" s="112" t="s">
        <v>137</v>
      </c>
      <c r="P17" s="112"/>
      <c r="Q17" s="112"/>
      <c r="R17" s="173">
        <f>W!A267</f>
        <v>10047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26389</v>
      </c>
      <c r="G18" s="171"/>
      <c r="H18" s="112"/>
      <c r="I18" s="118" t="s">
        <v>140</v>
      </c>
      <c r="J18" s="112"/>
      <c r="K18" s="112"/>
      <c r="L18" s="177">
        <f>W!A250</f>
        <v>1765199</v>
      </c>
      <c r="M18" s="171"/>
      <c r="N18" s="112"/>
      <c r="O18" s="112" t="s">
        <v>141</v>
      </c>
      <c r="P18" s="112"/>
      <c r="Q18" s="112"/>
      <c r="R18" s="173">
        <f>W!A268</f>
        <v>2321638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5000</v>
      </c>
      <c r="G19" s="171"/>
      <c r="H19" s="112"/>
      <c r="I19" s="112" t="s">
        <v>144</v>
      </c>
      <c r="J19" s="112"/>
      <c r="K19" s="112"/>
      <c r="L19" s="179">
        <f>W!A251</f>
        <v>2141384</v>
      </c>
      <c r="M19" s="171"/>
      <c r="N19" s="112"/>
      <c r="O19" s="112" t="s">
        <v>145</v>
      </c>
      <c r="P19" s="112"/>
      <c r="Q19" s="112"/>
      <c r="R19" s="177">
        <f>W!A269</f>
        <v>683772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10206</v>
      </c>
      <c r="G20" s="171"/>
      <c r="H20" s="112"/>
      <c r="I20" s="112" t="s">
        <v>148</v>
      </c>
      <c r="J20" s="112"/>
      <c r="K20" s="112"/>
      <c r="L20" s="173">
        <f>W!A252</f>
        <v>2549677</v>
      </c>
      <c r="M20" s="171"/>
      <c r="N20" s="112"/>
      <c r="O20" s="175" t="s">
        <v>149</v>
      </c>
      <c r="R20" s="180">
        <f>SUM(R15:R19)</f>
        <v>4770609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3120</v>
      </c>
      <c r="G21" s="171"/>
      <c r="H21" s="112"/>
      <c r="I21" s="112" t="s">
        <v>151</v>
      </c>
      <c r="J21" s="112"/>
      <c r="K21" s="112"/>
      <c r="L21" s="173">
        <f>W!A217</f>
        <v>1762771</v>
      </c>
      <c r="M21" s="171"/>
      <c r="N21" s="112"/>
      <c r="O21" s="112" t="s">
        <v>152</v>
      </c>
      <c r="P21" s="112"/>
      <c r="Q21" s="112"/>
      <c r="R21" s="173">
        <f>R12+R20</f>
        <v>5220609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190000</v>
      </c>
      <c r="G22" s="171"/>
      <c r="H22" s="112"/>
      <c r="I22" s="112" t="s">
        <v>112</v>
      </c>
      <c r="J22" s="112"/>
      <c r="K22" s="112"/>
      <c r="L22" s="173">
        <f>W!A222</f>
        <v>17320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16895</v>
      </c>
      <c r="G23" s="171"/>
      <c r="H23" s="112"/>
      <c r="I23" s="112" t="s">
        <v>157</v>
      </c>
      <c r="J23" s="112"/>
      <c r="K23" s="112"/>
      <c r="L23" s="176">
        <f>W!A254</f>
        <v>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1762771</v>
      </c>
      <c r="G24" s="171"/>
      <c r="H24" s="112"/>
      <c r="I24" s="175" t="s">
        <v>160</v>
      </c>
      <c r="L24" s="173">
        <f>L20-L21+L22-L23</f>
        <v>804226</v>
      </c>
      <c r="M24" s="171"/>
      <c r="N24" s="112"/>
      <c r="O24" s="112" t="s">
        <v>161</v>
      </c>
      <c r="P24" s="112"/>
      <c r="Q24" s="112"/>
      <c r="R24" s="173">
        <f>W!A271</f>
        <v>332841</v>
      </c>
      <c r="S24" s="171"/>
      <c r="T24" s="112"/>
      <c r="U24" s="112" t="s">
        <v>162</v>
      </c>
      <c r="V24" s="112"/>
      <c r="W24" s="112"/>
      <c r="X24" s="173">
        <f>W!A230</f>
        <v>165000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1038179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6934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6934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797292</v>
      </c>
      <c r="G27" s="171"/>
      <c r="H27" s="112"/>
      <c r="I27" s="175" t="s">
        <v>170</v>
      </c>
      <c r="J27" s="112"/>
      <c r="K27" s="112"/>
      <c r="L27" s="174">
        <f>L24+L25-L26</f>
        <v>797292</v>
      </c>
      <c r="M27" s="171"/>
      <c r="N27" s="112"/>
      <c r="O27" s="118" t="s">
        <v>171</v>
      </c>
      <c r="P27" s="112"/>
      <c r="Q27" s="112"/>
      <c r="R27" s="173">
        <f>SUM(R24:R26)</f>
        <v>1371020</v>
      </c>
      <c r="S27" s="171"/>
      <c r="T27" s="112"/>
      <c r="U27" s="175" t="s">
        <v>172</v>
      </c>
      <c r="X27" s="174">
        <f>X22-X23-X24+X25-X26</f>
        <v>-171934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312179</v>
      </c>
      <c r="G28" s="171"/>
      <c r="H28" s="112"/>
      <c r="I28" s="112" t="s">
        <v>174</v>
      </c>
      <c r="J28" s="112"/>
      <c r="K28" s="112"/>
      <c r="L28" s="177">
        <f>W!A255</f>
        <v>332841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1109471</v>
      </c>
      <c r="G29" s="171"/>
      <c r="H29" s="112"/>
      <c r="I29" s="112" t="s">
        <v>177</v>
      </c>
      <c r="J29" s="112"/>
      <c r="K29" s="112"/>
      <c r="L29" s="173">
        <f>W!A256</f>
        <v>464451</v>
      </c>
      <c r="M29" s="171"/>
      <c r="N29" s="112"/>
      <c r="S29" s="171"/>
      <c r="U29" s="181" t="s">
        <v>178</v>
      </c>
      <c r="V29" s="112"/>
      <c r="W29" s="112"/>
      <c r="X29" s="174">
        <f>W!A233</f>
        <v>1527409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14.074272727272728</v>
      </c>
      <c r="M30" s="171"/>
      <c r="N30" s="112"/>
      <c r="O30" s="112" t="s">
        <v>180</v>
      </c>
      <c r="P30" s="112"/>
      <c r="Q30" s="112"/>
      <c r="R30" s="173">
        <f>R21-R27-R28</f>
        <v>3849589</v>
      </c>
      <c r="S30" s="171"/>
      <c r="U30" s="181" t="s">
        <v>181</v>
      </c>
      <c r="V30" s="112"/>
      <c r="W30" s="112"/>
      <c r="X30" s="176">
        <f>W!A234</f>
        <v>-843637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683772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165000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29803</v>
      </c>
      <c r="G33" s="171"/>
      <c r="H33" s="112"/>
      <c r="I33" s="112" t="s">
        <v>187</v>
      </c>
      <c r="J33" s="112"/>
      <c r="K33" s="112"/>
      <c r="L33" s="173">
        <f>L29-L32</f>
        <v>299451</v>
      </c>
      <c r="M33" s="171"/>
      <c r="O33" s="118" t="s">
        <v>188</v>
      </c>
      <c r="P33" s="112"/>
      <c r="Q33" s="112"/>
      <c r="R33" s="173">
        <f>W!A275</f>
        <v>3300000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12483</v>
      </c>
      <c r="G34" s="171"/>
      <c r="H34" s="112"/>
      <c r="I34" s="91" t="s">
        <v>190</v>
      </c>
      <c r="J34" s="112"/>
      <c r="K34" s="112"/>
      <c r="L34" s="177">
        <f>W!A260</f>
        <v>216179</v>
      </c>
      <c r="M34" s="171"/>
      <c r="O34" s="91" t="s">
        <v>191</v>
      </c>
      <c r="R34" s="173">
        <f>W!A276</f>
        <v>33959</v>
      </c>
      <c r="S34" s="171"/>
      <c r="U34" s="112" t="s">
        <v>192</v>
      </c>
      <c r="V34" s="112"/>
      <c r="W34" s="112"/>
      <c r="X34" s="174">
        <f>W!A238</f>
        <v>1826000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515630</v>
      </c>
      <c r="M35" s="171"/>
      <c r="O35" s="112" t="s">
        <v>194</v>
      </c>
      <c r="P35" s="112"/>
      <c r="Q35" s="112"/>
      <c r="R35" s="177">
        <f>R36-R33-R34</f>
        <v>515630</v>
      </c>
      <c r="S35" s="171"/>
      <c r="U35" s="112" t="s">
        <v>195</v>
      </c>
      <c r="V35" s="112"/>
      <c r="W35" s="112"/>
      <c r="X35" s="174">
        <f>W!A239</f>
        <v>506000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3849589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5</v>
      </c>
      <c r="K1" s="14" t="s">
        <v>24</v>
      </c>
      <c r="L1" s="15">
        <f>W!$A4</f>
        <v>2015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3991</v>
      </c>
      <c r="H5" s="35">
        <f>W!A506</f>
        <v>4205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1855</v>
      </c>
      <c r="H7" s="35">
        <f>W!A510</f>
        <v>-312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101</v>
      </c>
      <c r="H16" s="151">
        <f>INT(L10*2*G20/1000) + 75</f>
        <v>158</v>
      </c>
      <c r="I16" s="151">
        <f>INT(L10*3*G20/1000) + 120</f>
        <v>245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122</v>
      </c>
      <c r="H17" s="151">
        <f>INT(L10*1.5*2*G20/1000) + 75</f>
        <v>200</v>
      </c>
      <c r="I17" s="151">
        <f>INT(L10*1.5*3*G20/1000) + 120</f>
        <v>308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49864</v>
      </c>
      <c r="H20" s="135">
        <f>W!A516</f>
        <v>48410</v>
      </c>
      <c r="I20" s="135">
        <f>W!A517</f>
        <v>48154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Strong currencies create interesting discussions in the countries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affected. Some welcome the result as a mark of success while others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predict a loss of competitiveness in export markets..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94.92</v>
      </c>
      <c r="G35" s="138">
        <f>W!A542/100</f>
        <v>78.23</v>
      </c>
      <c r="H35" s="138">
        <f>W!A562/100</f>
        <v>96.81</v>
      </c>
      <c r="I35" s="138">
        <f>W!A582/100</f>
        <v>141.35</v>
      </c>
      <c r="J35" s="138">
        <f>W!A602/100</f>
        <v>121.68</v>
      </c>
      <c r="K35" s="138">
        <f>W!A622/100</f>
        <v>110.42</v>
      </c>
      <c r="L35" s="138">
        <f>W!A642/100</f>
        <v>99.13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3132360</v>
      </c>
      <c r="G36" s="138">
        <f>W!A543</f>
        <v>2354723</v>
      </c>
      <c r="H36" s="138">
        <f>W!A563</f>
        <v>2904300</v>
      </c>
      <c r="I36" s="138">
        <f>W!A583</f>
        <v>4664550</v>
      </c>
      <c r="J36" s="138">
        <f>W!A603</f>
        <v>4015440</v>
      </c>
      <c r="K36" s="138">
        <f>W!A623</f>
        <v>3312600</v>
      </c>
      <c r="L36" s="138">
        <f>W!A643</f>
        <v>3048247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5</v>
      </c>
      <c r="J38" s="138">
        <f>W!A604</f>
        <v>3</v>
      </c>
      <c r="K38" s="138">
        <f>W!A624</f>
        <v>2</v>
      </c>
      <c r="L38" s="138">
        <f>W!A644</f>
        <v>1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2900652</v>
      </c>
      <c r="G39" s="138">
        <f>W!A545</f>
        <v>2344142</v>
      </c>
      <c r="H39" s="138">
        <f>W!A565</f>
        <v>2964749</v>
      </c>
      <c r="I39" s="138">
        <f>W!A585</f>
        <v>4588892</v>
      </c>
      <c r="J39" s="138">
        <f>W!A605</f>
        <v>3873534</v>
      </c>
      <c r="K39" s="138">
        <f>W!A625</f>
        <v>3433274</v>
      </c>
      <c r="L39" s="138">
        <f>W!A645</f>
        <v>3057818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320</v>
      </c>
      <c r="G43" s="138">
        <f>W!A546</f>
        <v>325</v>
      </c>
      <c r="H43" s="138">
        <f>W!A566</f>
        <v>320</v>
      </c>
      <c r="I43" s="138">
        <f>W!A586</f>
        <v>329</v>
      </c>
      <c r="J43" s="138">
        <f>W!A606</f>
        <v>324</v>
      </c>
      <c r="K43" s="138">
        <f>W!A626</f>
        <v>320</v>
      </c>
      <c r="L43" s="138">
        <f>W!A646</f>
        <v>330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330</v>
      </c>
      <c r="G44" s="138">
        <f>W!A547</f>
        <v>335</v>
      </c>
      <c r="H44" s="138">
        <f>W!A567</f>
        <v>328</v>
      </c>
      <c r="I44" s="138">
        <f>W!A587</f>
        <v>349</v>
      </c>
      <c r="J44" s="138">
        <f>W!A607</f>
        <v>334</v>
      </c>
      <c r="K44" s="138">
        <f>W!A627</f>
        <v>321</v>
      </c>
      <c r="L44" s="138">
        <f>W!A647</f>
        <v>340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370</v>
      </c>
      <c r="G45" s="138">
        <f>W!A548</f>
        <v>375</v>
      </c>
      <c r="H45" s="138">
        <f>W!A568</f>
        <v>340</v>
      </c>
      <c r="I45" s="138">
        <f>W!A588</f>
        <v>319</v>
      </c>
      <c r="J45" s="138">
        <f>W!A608</f>
        <v>374</v>
      </c>
      <c r="K45" s="138">
        <f>W!A628</f>
        <v>340</v>
      </c>
      <c r="L45" s="138">
        <f>W!A648</f>
        <v>375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485</v>
      </c>
      <c r="G46" s="138">
        <f>W!A549</f>
        <v>490</v>
      </c>
      <c r="H46" s="138">
        <f>W!A569</f>
        <v>490</v>
      </c>
      <c r="I46" s="138">
        <f>W!A589</f>
        <v>509</v>
      </c>
      <c r="J46" s="138">
        <f>W!A609</f>
        <v>489</v>
      </c>
      <c r="K46" s="138">
        <f>W!A629</f>
        <v>486</v>
      </c>
      <c r="L46" s="138">
        <f>W!A649</f>
        <v>480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485</v>
      </c>
      <c r="G47" s="138">
        <f>W!A550</f>
        <v>490</v>
      </c>
      <c r="H47" s="138">
        <f>W!A570</f>
        <v>492</v>
      </c>
      <c r="I47" s="138">
        <f>W!A590</f>
        <v>569</v>
      </c>
      <c r="J47" s="138">
        <f>W!A610</f>
        <v>489</v>
      </c>
      <c r="K47" s="138">
        <f>W!A630</f>
        <v>487</v>
      </c>
      <c r="L47" s="138">
        <f>W!A650</f>
        <v>480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580</v>
      </c>
      <c r="G48" s="138">
        <f>W!A551</f>
        <v>585</v>
      </c>
      <c r="H48" s="138">
        <f>W!A571</f>
        <v>497</v>
      </c>
      <c r="I48" s="138">
        <f>W!A591</f>
        <v>539</v>
      </c>
      <c r="J48" s="138">
        <f>W!A611</f>
        <v>584</v>
      </c>
      <c r="K48" s="138">
        <f>W!A631</f>
        <v>530</v>
      </c>
      <c r="L48" s="138">
        <f>W!A651</f>
        <v>520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680</v>
      </c>
      <c r="G49" s="138">
        <f>W!A552</f>
        <v>690</v>
      </c>
      <c r="H49" s="138">
        <f>W!A572</f>
        <v>689</v>
      </c>
      <c r="I49" s="138">
        <f>W!A592</f>
        <v>859</v>
      </c>
      <c r="J49" s="138">
        <f>W!A612</f>
        <v>689</v>
      </c>
      <c r="K49" s="138">
        <f>W!A632</f>
        <v>687</v>
      </c>
      <c r="L49" s="138">
        <f>W!A652</f>
        <v>700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715</v>
      </c>
      <c r="G50" s="138">
        <f>W!A553</f>
        <v>725</v>
      </c>
      <c r="H50" s="138">
        <f>W!A573</f>
        <v>725</v>
      </c>
      <c r="I50" s="138">
        <f>W!A593</f>
        <v>849</v>
      </c>
      <c r="J50" s="138">
        <f>W!A613</f>
        <v>724</v>
      </c>
      <c r="K50" s="138">
        <f>W!A633</f>
        <v>720</v>
      </c>
      <c r="L50" s="138">
        <f>W!A653</f>
        <v>740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845</v>
      </c>
      <c r="G51" s="138">
        <f>W!A554</f>
        <v>855</v>
      </c>
      <c r="H51" s="138">
        <f>W!A574</f>
        <v>845</v>
      </c>
      <c r="I51" s="138">
        <f>W!A594</f>
        <v>859</v>
      </c>
      <c r="J51" s="138">
        <f>W!A614</f>
        <v>854</v>
      </c>
      <c r="K51" s="138">
        <f>W!A634</f>
        <v>814</v>
      </c>
      <c r="L51" s="138">
        <f>W!A654</f>
        <v>870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57</v>
      </c>
      <c r="G53" s="138">
        <f>W!A555</f>
        <v>100</v>
      </c>
      <c r="H53" s="138">
        <f>W!A575</f>
        <v>82</v>
      </c>
      <c r="I53" s="138">
        <f>W!A595</f>
        <v>64</v>
      </c>
      <c r="J53" s="138">
        <f>W!A615</f>
        <v>56</v>
      </c>
      <c r="K53" s="138">
        <f>W!A635</f>
        <v>58</v>
      </c>
      <c r="L53" s="138">
        <f>W!A655</f>
        <v>75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1270</v>
      </c>
      <c r="G54" s="138">
        <f>W!A556</f>
        <v>1250</v>
      </c>
      <c r="H54" s="138">
        <f>W!A576</f>
        <v>1217</v>
      </c>
      <c r="I54" s="138">
        <f>W!A596</f>
        <v>1232</v>
      </c>
      <c r="J54" s="138">
        <f>W!A616</f>
        <v>1260</v>
      </c>
      <c r="K54" s="138">
        <f>W!A636</f>
        <v>1213</v>
      </c>
      <c r="L54" s="138">
        <f>W!A656</f>
        <v>1300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8</v>
      </c>
      <c r="G55" s="138">
        <f>W!A557</f>
        <v>5</v>
      </c>
      <c r="H55" s="138">
        <f>W!A577</f>
        <v>8</v>
      </c>
      <c r="I55" s="138">
        <f>W!A597</f>
        <v>12</v>
      </c>
      <c r="J55" s="138">
        <f>W!A617</f>
        <v>13</v>
      </c>
      <c r="K55" s="138">
        <f>W!A637</f>
        <v>11</v>
      </c>
      <c r="L55" s="138">
        <f>W!A657</f>
        <v>5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5</v>
      </c>
      <c r="K61" s="14" t="s">
        <v>62</v>
      </c>
      <c r="L61" s="15">
        <f>W!$A4</f>
        <v>2015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1292548</v>
      </c>
      <c r="G67" s="138">
        <f>W!A722</f>
        <v>1923664</v>
      </c>
      <c r="H67" s="138">
        <f>W!A742</f>
        <v>2290982</v>
      </c>
      <c r="I67" s="138">
        <f>W!A762</f>
        <v>450000</v>
      </c>
      <c r="J67" s="138">
        <f>W!A782</f>
        <v>1442548</v>
      </c>
      <c r="K67" s="138">
        <f>W!A802</f>
        <v>1147552</v>
      </c>
      <c r="L67" s="138">
        <f>W!A822</f>
        <v>2273294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238448</v>
      </c>
      <c r="G68" s="138">
        <f>W!A723</f>
        <v>820956</v>
      </c>
      <c r="H68" s="138">
        <f>W!A743</f>
        <v>468807</v>
      </c>
      <c r="I68" s="138">
        <f>W!A763</f>
        <v>1765199</v>
      </c>
      <c r="J68" s="138">
        <f>W!A783</f>
        <v>1140195</v>
      </c>
      <c r="K68" s="138">
        <f>W!A803</f>
        <v>1557090</v>
      </c>
      <c r="L68" s="138">
        <f>W!A823</f>
        <v>805996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720300</v>
      </c>
      <c r="G69" s="138">
        <f>W!A724</f>
        <v>640861</v>
      </c>
      <c r="H69" s="138">
        <f>W!A744</f>
        <v>1301230</v>
      </c>
      <c r="I69" s="138">
        <f>W!A764</f>
        <v>2321638</v>
      </c>
      <c r="J69" s="138">
        <f>W!A784</f>
        <v>1552836</v>
      </c>
      <c r="K69" s="138">
        <f>W!A804</f>
        <v>1415633</v>
      </c>
      <c r="L69" s="138">
        <f>W!A824</f>
        <v>792356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1292344</v>
      </c>
      <c r="G70" s="138">
        <f>W!A725</f>
        <v>950000</v>
      </c>
      <c r="H70" s="138">
        <f>W!A745</f>
        <v>0</v>
      </c>
      <c r="I70" s="138">
        <f>W!A765</f>
        <v>683772</v>
      </c>
      <c r="J70" s="138">
        <f>W!A785</f>
        <v>600000</v>
      </c>
      <c r="K70" s="138">
        <f>W!A805</f>
        <v>161916</v>
      </c>
      <c r="L70" s="138">
        <f>W!A825</f>
        <v>500000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28479</v>
      </c>
      <c r="G73" s="138">
        <f>W!A728</f>
        <v>0</v>
      </c>
      <c r="H73" s="138">
        <f>W!A748</f>
        <v>0</v>
      </c>
      <c r="I73" s="138">
        <f>W!A768</f>
        <v>332841</v>
      </c>
      <c r="J73" s="138">
        <f>W!A788</f>
        <v>192034</v>
      </c>
      <c r="K73" s="138">
        <f>W!A808</f>
        <v>91832</v>
      </c>
      <c r="L73" s="138">
        <f>W!A828</f>
        <v>44610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218580</v>
      </c>
      <c r="G74" s="138">
        <f>W!A729</f>
        <v>345013</v>
      </c>
      <c r="H74" s="138">
        <f>W!A749</f>
        <v>614185</v>
      </c>
      <c r="I74" s="138">
        <f>W!A769</f>
        <v>1038179</v>
      </c>
      <c r="J74" s="138">
        <f>W!A789</f>
        <v>850910</v>
      </c>
      <c r="K74" s="138">
        <f>W!A809</f>
        <v>1096084</v>
      </c>
      <c r="L74" s="138">
        <f>W!A829</f>
        <v>672101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1463485</v>
      </c>
      <c r="H75" s="138">
        <f>W!A750</f>
        <v>554678</v>
      </c>
      <c r="I75" s="138">
        <f>W!A770</f>
        <v>0</v>
      </c>
      <c r="J75" s="138">
        <f>W!A790</f>
        <v>105594</v>
      </c>
      <c r="K75" s="138">
        <f>W!A810</f>
        <v>0</v>
      </c>
      <c r="L75" s="138">
        <f>W!A830</f>
        <v>560457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3300000</v>
      </c>
      <c r="G80" s="138">
        <f>W!A734</f>
        <v>3010000</v>
      </c>
      <c r="H80" s="138">
        <f>W!A754</f>
        <v>3000000</v>
      </c>
      <c r="I80" s="138">
        <f>W!A774</f>
        <v>3300000</v>
      </c>
      <c r="J80" s="138">
        <f>W!A794</f>
        <v>3300000</v>
      </c>
      <c r="K80" s="138">
        <f>W!A814</f>
        <v>3000000</v>
      </c>
      <c r="L80" s="138">
        <f>W!A834</f>
        <v>3075000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20130</v>
      </c>
      <c r="G81" s="138">
        <f>W!A735</f>
        <v>503</v>
      </c>
      <c r="H81" s="138">
        <f>W!A755</f>
        <v>0</v>
      </c>
      <c r="I81" s="138">
        <f>W!A775</f>
        <v>33959</v>
      </c>
      <c r="J81" s="138">
        <f>W!A795</f>
        <v>33959</v>
      </c>
      <c r="K81" s="138">
        <f>W!A815</f>
        <v>0</v>
      </c>
      <c r="L81" s="138">
        <f>W!A835</f>
        <v>6135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-23549</v>
      </c>
      <c r="G82" s="138">
        <f>W!A736</f>
        <v>-483520</v>
      </c>
      <c r="H82" s="138">
        <f>W!A756</f>
        <v>-107844</v>
      </c>
      <c r="I82" s="138">
        <f>W!A776</f>
        <v>515630</v>
      </c>
      <c r="J82" s="138">
        <f>W!A796</f>
        <v>253082</v>
      </c>
      <c r="K82" s="138">
        <f>W!A816</f>
        <v>94275</v>
      </c>
      <c r="L82" s="138">
        <f>W!A836</f>
        <v>13343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3296581</v>
      </c>
      <c r="G83" s="138">
        <f t="shared" si="0"/>
        <v>2526983</v>
      </c>
      <c r="H83" s="138">
        <f t="shared" si="0"/>
        <v>2892156</v>
      </c>
      <c r="I83" s="138">
        <f t="shared" si="0"/>
        <v>3849589</v>
      </c>
      <c r="J83" s="138">
        <f t="shared" si="0"/>
        <v>3587041</v>
      </c>
      <c r="K83" s="138">
        <f t="shared" si="0"/>
        <v>3094275</v>
      </c>
      <c r="L83" s="138">
        <f t="shared" si="0"/>
        <v>3094478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3.9</v>
      </c>
      <c r="G91" s="61" t="str">
        <f>W!A342</f>
        <v xml:space="preserve">  4.6</v>
      </c>
      <c r="H91" s="61" t="str">
        <f>W!A352</f>
        <v xml:space="preserve">  5.6</v>
      </c>
      <c r="I91" s="61" t="str">
        <f>W!A362</f>
        <v xml:space="preserve"> 11.7</v>
      </c>
      <c r="J91" s="61" t="str">
        <f>W!A372</f>
        <v xml:space="preserve">  7.4</v>
      </c>
      <c r="K91" s="61" t="str">
        <f>W!A382</f>
        <v xml:space="preserve">  6.3</v>
      </c>
      <c r="L91" s="61" t="str">
        <f>W!A392</f>
        <v xml:space="preserve">  4.9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1.4</v>
      </c>
      <c r="G92" s="61" t="str">
        <f>W!A343</f>
        <v xml:space="preserve">  1.1</v>
      </c>
      <c r="H92" s="61" t="str">
        <f>W!A353</f>
        <v xml:space="preserve">  3.2</v>
      </c>
      <c r="I92" s="61" t="str">
        <f>W!A363</f>
        <v xml:space="preserve">  9.1</v>
      </c>
      <c r="J92" s="61" t="str">
        <f>W!A373</f>
        <v xml:space="preserve">  5.5</v>
      </c>
      <c r="K92" s="61" t="str">
        <f>W!A383</f>
        <v xml:space="preserve">  3.5</v>
      </c>
      <c r="L92" s="61" t="str">
        <f>W!A393</f>
        <v xml:space="preserve">  0.8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3.4</v>
      </c>
      <c r="G93" s="61" t="str">
        <f>W!A344</f>
        <v xml:space="preserve">  4.0</v>
      </c>
      <c r="H93" s="61" t="str">
        <f>W!A354</f>
        <v xml:space="preserve">  4.1</v>
      </c>
      <c r="I93" s="61" t="str">
        <f>W!A364</f>
        <v xml:space="preserve"> 19.0</v>
      </c>
      <c r="J93" s="61" t="str">
        <f>W!A374</f>
        <v xml:space="preserve">  6.7</v>
      </c>
      <c r="K93" s="61" t="str">
        <f>W!A384</f>
        <v xml:space="preserve">  9.5</v>
      </c>
      <c r="L93" s="61" t="str">
        <f>W!A394</f>
        <v xml:space="preserve">  6.4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4.8</v>
      </c>
      <c r="G94" s="61" t="str">
        <f>W!A345</f>
        <v xml:space="preserve">  1.7</v>
      </c>
      <c r="H94" s="61" t="str">
        <f>W!A355</f>
        <v xml:space="preserve">  7.6</v>
      </c>
      <c r="I94" s="61" t="str">
        <f>W!A365</f>
        <v xml:space="preserve"> 14.0</v>
      </c>
      <c r="J94" s="61" t="str">
        <f>W!A375</f>
        <v xml:space="preserve">  8.1</v>
      </c>
      <c r="K94" s="61" t="str">
        <f>W!A385</f>
        <v xml:space="preserve">  7.5</v>
      </c>
      <c r="L94" s="61" t="str">
        <f>W!A395</f>
        <v xml:space="preserve">  6.3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2.2</v>
      </c>
      <c r="G95" s="61" t="str">
        <f>W!A346</f>
        <v xml:space="preserve">  1.5</v>
      </c>
      <c r="H95" s="61" t="str">
        <f>W!A356</f>
        <v xml:space="preserve">  6.9</v>
      </c>
      <c r="I95" s="61" t="str">
        <f>W!A366</f>
        <v xml:space="preserve">  8.1</v>
      </c>
      <c r="J95" s="61" t="str">
        <f>W!A376</f>
        <v xml:space="preserve">  7.4</v>
      </c>
      <c r="K95" s="61" t="str">
        <f>W!A386</f>
        <v xml:space="preserve">  6.6</v>
      </c>
      <c r="L95" s="61" t="str">
        <f>W!A396</f>
        <v xml:space="preserve">  1.7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4.0</v>
      </c>
      <c r="G96" s="61" t="str">
        <f>W!A347</f>
        <v xml:space="preserve">  5.8</v>
      </c>
      <c r="H96" s="61" t="str">
        <f>W!A357</f>
        <v xml:space="preserve">  6.2</v>
      </c>
      <c r="I96" s="61" t="str">
        <f>W!A367</f>
        <v xml:space="preserve"> 16.9</v>
      </c>
      <c r="J96" s="61" t="str">
        <f>W!A377</f>
        <v xml:space="preserve">  6.4</v>
      </c>
      <c r="K96" s="61" t="str">
        <f>W!A387</f>
        <v xml:space="preserve"> 11.5</v>
      </c>
      <c r="L96" s="61" t="str">
        <f>W!A397</f>
        <v xml:space="preserve">  7.3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7.2</v>
      </c>
      <c r="G97" s="61" t="str">
        <f>W!A348</f>
        <v xml:space="preserve">  7.2</v>
      </c>
      <c r="H97" s="61" t="str">
        <f>W!A358</f>
        <v xml:space="preserve"> 10.1</v>
      </c>
      <c r="I97" s="61" t="str">
        <f>W!A368</f>
        <v xml:space="preserve">  8.9</v>
      </c>
      <c r="J97" s="61" t="str">
        <f>W!A378</f>
        <v xml:space="preserve">  9.6</v>
      </c>
      <c r="K97" s="61" t="str">
        <f>W!A388</f>
        <v xml:space="preserve"> 11.9</v>
      </c>
      <c r="L97" s="61" t="str">
        <f>W!A398</f>
        <v xml:space="preserve">  6.6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2.8</v>
      </c>
      <c r="G98" s="61" t="str">
        <f>W!A349</f>
        <v xml:space="preserve">  2.9</v>
      </c>
      <c r="H98" s="61" t="str">
        <f>W!A359</f>
        <v xml:space="preserve"> 10.3</v>
      </c>
      <c r="I98" s="61" t="str">
        <f>W!A369</f>
        <v xml:space="preserve">  9.2</v>
      </c>
      <c r="J98" s="61" t="str">
        <f>W!A379</f>
        <v xml:space="preserve">  9.0</v>
      </c>
      <c r="K98" s="61" t="str">
        <f>W!A389</f>
        <v xml:space="preserve">  9.0</v>
      </c>
      <c r="L98" s="61" t="str">
        <f>W!A399</f>
        <v xml:space="preserve">  1.4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5.2</v>
      </c>
      <c r="G99" s="61" t="str">
        <f>W!A350</f>
        <v xml:space="preserve">  8.6</v>
      </c>
      <c r="H99" s="61" t="str">
        <f>W!A360</f>
        <v xml:space="preserve">  7.1</v>
      </c>
      <c r="I99" s="61" t="str">
        <f>W!A370</f>
        <v xml:space="preserve"> 15.2</v>
      </c>
      <c r="J99" s="61" t="str">
        <f>W!A380</f>
        <v xml:space="preserve">  8.2</v>
      </c>
      <c r="K99" s="61" t="str">
        <f>W!A390</f>
        <v xml:space="preserve"> 12.9</v>
      </c>
      <c r="L99" s="61" t="str">
        <f>W!A400</f>
        <v xml:space="preserve">  7.8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5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5</v>
      </c>
    </row>
    <row r="2" spans="1:1">
      <c r="A2">
        <v>4</v>
      </c>
    </row>
    <row r="3" spans="1:1">
      <c r="A3">
        <v>999</v>
      </c>
    </row>
    <row r="4" spans="1:1">
      <c r="A4">
        <v>2015</v>
      </c>
    </row>
    <row r="5" spans="1:1">
      <c r="A5">
        <v>4</v>
      </c>
    </row>
    <row r="6" spans="1:1">
      <c r="A6" t="s">
        <v>342</v>
      </c>
    </row>
    <row r="7" spans="1:1">
      <c r="A7">
        <v>65</v>
      </c>
    </row>
    <row r="8" spans="1:1">
      <c r="A8">
        <v>25</v>
      </c>
    </row>
    <row r="9" spans="1:1">
      <c r="A9">
        <v>90</v>
      </c>
    </row>
    <row r="10" spans="1:1">
      <c r="A10">
        <v>0</v>
      </c>
    </row>
    <row r="11" spans="1:1">
      <c r="A11">
        <v>55</v>
      </c>
    </row>
    <row r="12" spans="1:1">
      <c r="A12">
        <v>25</v>
      </c>
    </row>
    <row r="13" spans="1:1">
      <c r="A13">
        <v>65</v>
      </c>
    </row>
    <row r="14" spans="1:1">
      <c r="A14">
        <v>50</v>
      </c>
    </row>
    <row r="15" spans="1:1">
      <c r="A15">
        <v>20</v>
      </c>
    </row>
    <row r="16" spans="1:1">
      <c r="A16">
        <v>50</v>
      </c>
    </row>
    <row r="17" spans="1:2">
      <c r="A17">
        <v>30</v>
      </c>
    </row>
    <row r="18" spans="1:2">
      <c r="A18">
        <v>11</v>
      </c>
    </row>
    <row r="19" spans="1:2">
      <c r="A19">
        <v>35</v>
      </c>
    </row>
    <row r="20" spans="1:2">
      <c r="A20">
        <v>0</v>
      </c>
    </row>
    <row r="21" spans="1:2">
      <c r="A21">
        <v>329</v>
      </c>
    </row>
    <row r="22" spans="1:2">
      <c r="A22">
        <v>349</v>
      </c>
    </row>
    <row r="23" spans="1:2">
      <c r="A23">
        <v>319</v>
      </c>
    </row>
    <row r="24" spans="1:2">
      <c r="A24">
        <v>509</v>
      </c>
    </row>
    <row r="25" spans="1:2">
      <c r="A25">
        <v>569</v>
      </c>
    </row>
    <row r="26" spans="1:2">
      <c r="A26">
        <v>539</v>
      </c>
    </row>
    <row r="27" spans="1:2">
      <c r="A27">
        <v>859</v>
      </c>
    </row>
    <row r="28" spans="1:2">
      <c r="A28">
        <v>849</v>
      </c>
    </row>
    <row r="29" spans="1:2">
      <c r="A29">
        <v>859</v>
      </c>
    </row>
    <row r="30" spans="1:2">
      <c r="A30">
        <v>0</v>
      </c>
    </row>
    <row r="31" spans="1:2">
      <c r="A31">
        <v>2600</v>
      </c>
      <c r="B31" s="133" t="s">
        <v>343</v>
      </c>
    </row>
    <row r="32" spans="1:2">
      <c r="A32">
        <v>1220</v>
      </c>
      <c r="B32" s="133" t="s">
        <v>343</v>
      </c>
    </row>
    <row r="33" spans="1:2">
      <c r="A33">
        <v>2300</v>
      </c>
      <c r="B33" s="133" t="s">
        <v>343</v>
      </c>
    </row>
    <row r="34" spans="1:2">
      <c r="A34">
        <v>1550</v>
      </c>
      <c r="B34" s="133" t="s">
        <v>343</v>
      </c>
    </row>
    <row r="35" spans="1:2">
      <c r="A35">
        <v>600</v>
      </c>
      <c r="B35" s="133" t="s">
        <v>343</v>
      </c>
    </row>
    <row r="36" spans="1:2">
      <c r="A36">
        <v>1100</v>
      </c>
      <c r="B36" s="133" t="s">
        <v>343</v>
      </c>
    </row>
    <row r="37" spans="1:2">
      <c r="A37">
        <v>450</v>
      </c>
    </row>
    <row r="38" spans="1:2">
      <c r="A38">
        <v>270</v>
      </c>
    </row>
    <row r="39" spans="1:2">
      <c r="A39">
        <v>500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39</v>
      </c>
    </row>
    <row r="45" spans="1:2">
      <c r="A45">
        <v>20</v>
      </c>
    </row>
    <row r="46" spans="1:2">
      <c r="A46">
        <v>30</v>
      </c>
    </row>
    <row r="47" spans="1:2">
      <c r="A47">
        <v>115</v>
      </c>
    </row>
    <row r="48" spans="1:2">
      <c r="A48">
        <v>169</v>
      </c>
    </row>
    <row r="49" spans="1:2">
      <c r="A49">
        <v>340</v>
      </c>
    </row>
    <row r="50" spans="1:2">
      <c r="A50">
        <v>0</v>
      </c>
    </row>
    <row r="51" spans="1:2">
      <c r="A51">
        <v>5</v>
      </c>
    </row>
    <row r="52" spans="1:2">
      <c r="A52">
        <v>0</v>
      </c>
    </row>
    <row r="53" spans="1:2">
      <c r="A53">
        <v>0</v>
      </c>
    </row>
    <row r="54" spans="1:2">
      <c r="A54">
        <v>6300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8</v>
      </c>
    </row>
    <row r="63" spans="1:2">
      <c r="A63">
        <v>15</v>
      </c>
    </row>
    <row r="64" spans="1:2">
      <c r="A64">
        <v>6</v>
      </c>
      <c r="B64" s="133" t="s">
        <v>343</v>
      </c>
    </row>
    <row r="65" spans="1:1">
      <c r="A65">
        <v>6</v>
      </c>
    </row>
    <row r="66" spans="1:1">
      <c r="A66">
        <v>13</v>
      </c>
    </row>
    <row r="67" spans="1:1">
      <c r="A67">
        <v>0</v>
      </c>
    </row>
    <row r="68" spans="1:1">
      <c r="A68">
        <v>20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1</v>
      </c>
    </row>
    <row r="77" spans="1:1">
      <c r="A77">
        <v>20</v>
      </c>
    </row>
    <row r="78" spans="1:1">
      <c r="A78">
        <v>30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0</v>
      </c>
    </row>
    <row r="83" spans="1:1">
      <c r="A83">
        <v>1232</v>
      </c>
    </row>
    <row r="84" spans="1:1">
      <c r="A84">
        <v>0</v>
      </c>
    </row>
    <row r="85" spans="1:1">
      <c r="A85">
        <v>190</v>
      </c>
    </row>
    <row r="86" spans="1:1">
      <c r="A86">
        <v>30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5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134</v>
      </c>
    </row>
    <row r="103" spans="1:1">
      <c r="A103">
        <v>125</v>
      </c>
    </row>
    <row r="104" spans="1:1">
      <c r="A104">
        <v>115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6058</v>
      </c>
    </row>
    <row r="109" spans="1:1">
      <c r="A109">
        <v>3195</v>
      </c>
    </row>
    <row r="110" spans="1:1">
      <c r="A110">
        <v>1220</v>
      </c>
    </row>
    <row r="111" spans="1:1">
      <c r="A111">
        <v>6264</v>
      </c>
    </row>
    <row r="112" spans="1:1">
      <c r="A112">
        <v>3328</v>
      </c>
    </row>
    <row r="113" spans="1:2">
      <c r="A113">
        <v>1249</v>
      </c>
    </row>
    <row r="114" spans="1:2">
      <c r="A114">
        <v>144</v>
      </c>
    </row>
    <row r="115" spans="1:2">
      <c r="A115">
        <v>78</v>
      </c>
    </row>
    <row r="116" spans="1:2">
      <c r="A116">
        <v>29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2573</v>
      </c>
    </row>
    <row r="122" spans="1:2">
      <c r="A122">
        <v>1207</v>
      </c>
    </row>
    <row r="123" spans="1:2">
      <c r="A123">
        <v>2278</v>
      </c>
    </row>
    <row r="124" spans="1:2">
      <c r="A124">
        <v>1523</v>
      </c>
    </row>
    <row r="125" spans="1:2">
      <c r="A125">
        <v>590</v>
      </c>
    </row>
    <row r="126" spans="1:2">
      <c r="A126">
        <v>1082</v>
      </c>
    </row>
    <row r="127" spans="1:2">
      <c r="A127">
        <v>450</v>
      </c>
    </row>
    <row r="128" spans="1:2">
      <c r="A128">
        <v>270</v>
      </c>
    </row>
    <row r="129" spans="1:1">
      <c r="A129">
        <v>500</v>
      </c>
    </row>
    <row r="130" spans="1:1">
      <c r="A130">
        <v>999</v>
      </c>
    </row>
    <row r="131" spans="1:1">
      <c r="A131">
        <v>2970</v>
      </c>
    </row>
    <row r="132" spans="1:1">
      <c r="A132">
        <v>1126</v>
      </c>
    </row>
    <row r="133" spans="1:1">
      <c r="A133">
        <v>2607</v>
      </c>
    </row>
    <row r="134" spans="1:1">
      <c r="A134">
        <v>1506</v>
      </c>
    </row>
    <row r="135" spans="1:1">
      <c r="A135">
        <v>497</v>
      </c>
    </row>
    <row r="136" spans="1:1">
      <c r="A136">
        <v>1085</v>
      </c>
    </row>
    <row r="137" spans="1:1">
      <c r="A137">
        <v>481</v>
      </c>
    </row>
    <row r="138" spans="1:1">
      <c r="A138">
        <v>239</v>
      </c>
    </row>
    <row r="139" spans="1:1">
      <c r="A139">
        <v>433</v>
      </c>
    </row>
    <row r="140" spans="1:1">
      <c r="A140">
        <v>999</v>
      </c>
    </row>
    <row r="141" spans="1:1">
      <c r="A141">
        <v>2573</v>
      </c>
    </row>
    <row r="142" spans="1:1">
      <c r="A142">
        <v>1148</v>
      </c>
    </row>
    <row r="143" spans="1:1">
      <c r="A143">
        <v>2278</v>
      </c>
    </row>
    <row r="144" spans="1:1">
      <c r="A144">
        <v>1506</v>
      </c>
    </row>
    <row r="145" spans="1:1">
      <c r="A145">
        <v>497</v>
      </c>
    </row>
    <row r="146" spans="1:1">
      <c r="A146">
        <v>1082</v>
      </c>
    </row>
    <row r="147" spans="1:1">
      <c r="A147">
        <v>450</v>
      </c>
    </row>
    <row r="148" spans="1:1">
      <c r="A148">
        <v>239</v>
      </c>
    </row>
    <row r="149" spans="1:1">
      <c r="A149">
        <v>433</v>
      </c>
    </row>
    <row r="150" spans="1:1">
      <c r="A150">
        <v>999</v>
      </c>
    </row>
    <row r="151" spans="1:1">
      <c r="A151">
        <v>198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15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59</v>
      </c>
    </row>
    <row r="163" spans="1:1">
      <c r="A163">
        <v>0</v>
      </c>
    </row>
    <row r="164" spans="1:1">
      <c r="A164">
        <v>17</v>
      </c>
    </row>
    <row r="165" spans="1:1">
      <c r="A165">
        <v>93</v>
      </c>
    </row>
    <row r="166" spans="1:1">
      <c r="A166">
        <v>0</v>
      </c>
    </row>
    <row r="167" spans="1:1">
      <c r="A167">
        <v>0</v>
      </c>
    </row>
    <row r="168" spans="1:1">
      <c r="A168">
        <v>31</v>
      </c>
    </row>
    <row r="169" spans="1:1">
      <c r="A169">
        <v>67</v>
      </c>
    </row>
    <row r="170" spans="1:1">
      <c r="A170">
        <v>999</v>
      </c>
    </row>
    <row r="171" spans="1:1">
      <c r="A171">
        <v>99</v>
      </c>
    </row>
    <row r="172" spans="1:1">
      <c r="A172">
        <v>57</v>
      </c>
    </row>
    <row r="173" spans="1:1">
      <c r="A173">
        <v>22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350</v>
      </c>
    </row>
    <row r="180" spans="1:1">
      <c r="A180">
        <v>999</v>
      </c>
    </row>
    <row r="181" spans="1:1">
      <c r="A181">
        <v>6264</v>
      </c>
    </row>
    <row r="182" spans="1:1">
      <c r="A182">
        <v>3328</v>
      </c>
    </row>
    <row r="183" spans="1:1">
      <c r="A183">
        <v>1249</v>
      </c>
    </row>
    <row r="184" spans="1:1">
      <c r="A184">
        <v>717</v>
      </c>
    </row>
    <row r="185" spans="1:1">
      <c r="A185">
        <v>3762</v>
      </c>
    </row>
    <row r="186" spans="1:1">
      <c r="A186">
        <v>1443</v>
      </c>
    </row>
    <row r="187" spans="1:1">
      <c r="A187">
        <v>7017</v>
      </c>
    </row>
    <row r="188" spans="1:1">
      <c r="A188">
        <v>3762</v>
      </c>
    </row>
    <row r="189" spans="1:1">
      <c r="A189">
        <v>1443</v>
      </c>
    </row>
    <row r="190" spans="1:1">
      <c r="A190">
        <v>999</v>
      </c>
    </row>
    <row r="191" spans="1:1">
      <c r="A191">
        <v>55</v>
      </c>
    </row>
    <row r="192" spans="1:1">
      <c r="A192">
        <v>18</v>
      </c>
    </row>
    <row r="193" spans="1:1">
      <c r="A193">
        <v>5</v>
      </c>
    </row>
    <row r="194" spans="1:1">
      <c r="A194">
        <v>0</v>
      </c>
    </row>
    <row r="195" spans="1:1">
      <c r="A195">
        <v>0</v>
      </c>
    </row>
    <row r="196" spans="1:1">
      <c r="A196">
        <v>9</v>
      </c>
    </row>
    <row r="197" spans="1:1">
      <c r="A197">
        <v>60</v>
      </c>
    </row>
    <row r="198" spans="1:1">
      <c r="A198">
        <v>8</v>
      </c>
    </row>
    <row r="199" spans="1:1">
      <c r="A199">
        <v>999</v>
      </c>
    </row>
    <row r="200" spans="1:1">
      <c r="A200">
        <v>999</v>
      </c>
    </row>
    <row r="201" spans="1:1">
      <c r="A201">
        <v>521000</v>
      </c>
    </row>
    <row r="202" spans="1:1">
      <c r="A202">
        <v>137726</v>
      </c>
    </row>
    <row r="203" spans="1:1">
      <c r="A203">
        <v>67453</v>
      </c>
    </row>
    <row r="204" spans="1:1">
      <c r="A204">
        <v>539753</v>
      </c>
    </row>
    <row r="205" spans="1:1">
      <c r="A205">
        <v>48239</v>
      </c>
    </row>
    <row r="206" spans="1:1">
      <c r="A206">
        <v>19990</v>
      </c>
    </row>
    <row r="207" spans="1:1">
      <c r="A207">
        <v>89000</v>
      </c>
    </row>
    <row r="208" spans="1:1">
      <c r="A208">
        <v>30000</v>
      </c>
    </row>
    <row r="209" spans="1:1">
      <c r="A209">
        <v>58000</v>
      </c>
    </row>
    <row r="210" spans="1:1">
      <c r="A210">
        <v>0</v>
      </c>
    </row>
    <row r="211" spans="1:1">
      <c r="A211">
        <v>26389</v>
      </c>
    </row>
    <row r="212" spans="1:1">
      <c r="A212">
        <v>5000</v>
      </c>
    </row>
    <row r="213" spans="1:1">
      <c r="A213">
        <v>10206</v>
      </c>
    </row>
    <row r="214" spans="1:1">
      <c r="A214">
        <v>3120</v>
      </c>
    </row>
    <row r="215" spans="1:1">
      <c r="A215">
        <v>190000</v>
      </c>
    </row>
    <row r="216" spans="1:1">
      <c r="A216">
        <v>16895</v>
      </c>
    </row>
    <row r="217" spans="1:1">
      <c r="A217">
        <v>1762771</v>
      </c>
    </row>
    <row r="218" spans="1:1">
      <c r="A218">
        <v>4384829</v>
      </c>
    </row>
    <row r="219" spans="1:1">
      <c r="A219">
        <v>29803</v>
      </c>
    </row>
    <row r="220" spans="1:1">
      <c r="A220">
        <v>12483</v>
      </c>
    </row>
    <row r="221" spans="1:1">
      <c r="A221">
        <v>4384829</v>
      </c>
    </row>
    <row r="222" spans="1:1">
      <c r="A222">
        <v>17320</v>
      </c>
    </row>
    <row r="223" spans="1:1">
      <c r="A223">
        <v>2702806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165000</v>
      </c>
    </row>
    <row r="231" spans="1:1">
      <c r="A231">
        <v>0</v>
      </c>
    </row>
    <row r="232" spans="1:1">
      <c r="A232">
        <v>6934</v>
      </c>
    </row>
    <row r="233" spans="1:1">
      <c r="A233">
        <v>1527409</v>
      </c>
    </row>
    <row r="234" spans="1:1">
      <c r="A234">
        <v>-843637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1826000</v>
      </c>
    </row>
    <row r="239" spans="1:1">
      <c r="A239">
        <v>506000</v>
      </c>
    </row>
    <row r="240" spans="1:1">
      <c r="A240">
        <v>312179</v>
      </c>
    </row>
    <row r="241" spans="1:1">
      <c r="A241">
        <v>4691061</v>
      </c>
    </row>
    <row r="242" spans="1:1">
      <c r="A242">
        <v>2670965</v>
      </c>
    </row>
    <row r="243" spans="1:1">
      <c r="A243">
        <v>661500</v>
      </c>
    </row>
    <row r="244" spans="1:1">
      <c r="A244">
        <v>0</v>
      </c>
    </row>
    <row r="245" spans="1:1">
      <c r="A245">
        <v>10590</v>
      </c>
    </row>
    <row r="246" spans="1:1">
      <c r="A246">
        <v>25945</v>
      </c>
    </row>
    <row r="247" spans="1:1">
      <c r="A247">
        <v>414192</v>
      </c>
    </row>
    <row r="248" spans="1:1">
      <c r="A248">
        <v>10841</v>
      </c>
    </row>
    <row r="249" spans="1:1">
      <c r="A249">
        <v>112550</v>
      </c>
    </row>
    <row r="250" spans="1:1">
      <c r="A250">
        <v>1765199</v>
      </c>
    </row>
    <row r="251" spans="1:1">
      <c r="A251">
        <v>2141384</v>
      </c>
    </row>
    <row r="252" spans="1:1">
      <c r="A252">
        <v>2549677</v>
      </c>
    </row>
    <row r="253" spans="1:1">
      <c r="A253">
        <v>0</v>
      </c>
    </row>
    <row r="254" spans="1:1">
      <c r="A254">
        <v>0</v>
      </c>
    </row>
    <row r="255" spans="1:1">
      <c r="A255">
        <v>332841</v>
      </c>
    </row>
    <row r="256" spans="1:1">
      <c r="A256">
        <v>464451</v>
      </c>
    </row>
    <row r="257" spans="1:1">
      <c r="A257">
        <v>1109471</v>
      </c>
    </row>
    <row r="258" spans="1:1">
      <c r="A258">
        <v>999</v>
      </c>
    </row>
    <row r="259" spans="1:1">
      <c r="A259">
        <v>999</v>
      </c>
    </row>
    <row r="260" spans="1:1">
      <c r="A260">
        <v>216179</v>
      </c>
    </row>
    <row r="261" spans="1:1">
      <c r="A261">
        <v>50000</v>
      </c>
    </row>
    <row r="262" spans="1:1">
      <c r="A262">
        <v>400000</v>
      </c>
    </row>
    <row r="263" spans="1:1">
      <c r="A263">
        <v>0</v>
      </c>
    </row>
    <row r="264" spans="1:1">
      <c r="A264">
        <v>0</v>
      </c>
    </row>
    <row r="265" spans="1:1">
      <c r="A265">
        <v>52661</v>
      </c>
    </row>
    <row r="266" spans="1:1">
      <c r="A266">
        <v>1702491</v>
      </c>
    </row>
    <row r="267" spans="1:1">
      <c r="A267">
        <v>10047</v>
      </c>
    </row>
    <row r="268" spans="1:1">
      <c r="A268">
        <v>2321638</v>
      </c>
    </row>
    <row r="269" spans="1:1">
      <c r="A269">
        <v>683772</v>
      </c>
    </row>
    <row r="270" spans="1:1">
      <c r="A270">
        <v>0</v>
      </c>
    </row>
    <row r="271" spans="1:1">
      <c r="A271">
        <v>332841</v>
      </c>
    </row>
    <row r="272" spans="1:1">
      <c r="A272">
        <v>1038179</v>
      </c>
    </row>
    <row r="273" spans="1:1">
      <c r="A273">
        <v>0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3849589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0</v>
      </c>
    </row>
    <row r="286" spans="1:1">
      <c r="A286">
        <v>600</v>
      </c>
    </row>
    <row r="287" spans="1:1">
      <c r="A287">
        <v>3766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1321</v>
      </c>
    </row>
    <row r="296" spans="1:1">
      <c r="A296">
        <v>15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13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 t="s">
        <v>351</v>
      </c>
    </row>
    <row r="305" spans="1:1">
      <c r="A305">
        <v>29040</v>
      </c>
    </row>
    <row r="306" spans="1:1">
      <c r="A306">
        <v>361</v>
      </c>
    </row>
    <row r="307" spans="1:1">
      <c r="A307">
        <v>28456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276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276</v>
      </c>
    </row>
    <row r="317" spans="1:1">
      <c r="A317">
        <v>0</v>
      </c>
    </row>
    <row r="318" spans="1:1">
      <c r="A318">
        <v>20</v>
      </c>
    </row>
    <row r="319" spans="1:1">
      <c r="A319">
        <v>102970</v>
      </c>
    </row>
    <row r="320" spans="1:1">
      <c r="A320">
        <v>999</v>
      </c>
    </row>
    <row r="321" spans="1:1">
      <c r="A321">
        <v>7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17</v>
      </c>
    </row>
    <row r="328" spans="1:1">
      <c r="A328">
        <v>20</v>
      </c>
    </row>
    <row r="329" spans="1:1">
      <c r="A329">
        <v>237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352</v>
      </c>
    </row>
    <row r="333" spans="1:1">
      <c r="A333" t="s">
        <v>353</v>
      </c>
    </row>
    <row r="334" spans="1:1">
      <c r="A334" t="s">
        <v>354</v>
      </c>
    </row>
    <row r="335" spans="1:1">
      <c r="A335" t="s">
        <v>355</v>
      </c>
    </row>
    <row r="336" spans="1:1">
      <c r="A336" t="s">
        <v>356</v>
      </c>
    </row>
    <row r="337" spans="1:1">
      <c r="A337" t="s">
        <v>357</v>
      </c>
    </row>
    <row r="338" spans="1:1">
      <c r="A338" t="s">
        <v>358</v>
      </c>
    </row>
    <row r="339" spans="1:1">
      <c r="A339" t="s">
        <v>359</v>
      </c>
    </row>
    <row r="340" spans="1:1">
      <c r="A340" t="s">
        <v>360</v>
      </c>
    </row>
    <row r="341" spans="1:1">
      <c r="A341">
        <v>2</v>
      </c>
    </row>
    <row r="342" spans="1:1">
      <c r="A342" t="s">
        <v>361</v>
      </c>
    </row>
    <row r="343" spans="1:1">
      <c r="A343" t="s">
        <v>362</v>
      </c>
    </row>
    <row r="344" spans="1:1">
      <c r="A344" t="s">
        <v>357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365</v>
      </c>
    </row>
    <row r="348" spans="1:1">
      <c r="A348" t="s">
        <v>358</v>
      </c>
    </row>
    <row r="349" spans="1:1">
      <c r="A349" t="s">
        <v>366</v>
      </c>
    </row>
    <row r="350" spans="1:1">
      <c r="A350" t="s">
        <v>367</v>
      </c>
    </row>
    <row r="351" spans="1:1">
      <c r="A351">
        <v>3</v>
      </c>
    </row>
    <row r="352" spans="1:1">
      <c r="A352" t="s">
        <v>368</v>
      </c>
    </row>
    <row r="353" spans="1:1">
      <c r="A353" t="s">
        <v>369</v>
      </c>
    </row>
    <row r="354" spans="1:1">
      <c r="A354" t="s">
        <v>370</v>
      </c>
    </row>
    <row r="355" spans="1:1">
      <c r="A355" t="s">
        <v>371</v>
      </c>
    </row>
    <row r="356" spans="1:1">
      <c r="A356" t="s">
        <v>372</v>
      </c>
    </row>
    <row r="357" spans="1:1">
      <c r="A357" t="s">
        <v>373</v>
      </c>
    </row>
    <row r="358" spans="1:1">
      <c r="A358" t="s">
        <v>374</v>
      </c>
    </row>
    <row r="359" spans="1:1">
      <c r="A359" t="s">
        <v>375</v>
      </c>
    </row>
    <row r="360" spans="1:1">
      <c r="A360" t="s">
        <v>376</v>
      </c>
    </row>
    <row r="361" spans="1:1">
      <c r="A361">
        <v>4</v>
      </c>
    </row>
    <row r="362" spans="1:1">
      <c r="A362" t="s">
        <v>377</v>
      </c>
    </row>
    <row r="363" spans="1:1">
      <c r="A363" t="s">
        <v>378</v>
      </c>
    </row>
    <row r="364" spans="1:1">
      <c r="A364" t="s">
        <v>379</v>
      </c>
    </row>
    <row r="365" spans="1:1">
      <c r="A365" t="s">
        <v>380</v>
      </c>
    </row>
    <row r="366" spans="1:1">
      <c r="A366" t="s">
        <v>381</v>
      </c>
    </row>
    <row r="367" spans="1:1">
      <c r="A367" t="s">
        <v>382</v>
      </c>
    </row>
    <row r="368" spans="1:1">
      <c r="A368" t="s">
        <v>383</v>
      </c>
    </row>
    <row r="369" spans="1:1">
      <c r="A369" t="s">
        <v>384</v>
      </c>
    </row>
    <row r="370" spans="1:1">
      <c r="A370" t="s">
        <v>385</v>
      </c>
    </row>
    <row r="371" spans="1:1">
      <c r="A371">
        <v>5</v>
      </c>
    </row>
    <row r="372" spans="1:1">
      <c r="A372" t="s">
        <v>386</v>
      </c>
    </row>
    <row r="373" spans="1:1">
      <c r="A373" t="s">
        <v>387</v>
      </c>
    </row>
    <row r="374" spans="1:1">
      <c r="A374" t="s">
        <v>388</v>
      </c>
    </row>
    <row r="375" spans="1:1">
      <c r="A375" t="s">
        <v>381</v>
      </c>
    </row>
    <row r="376" spans="1:1">
      <c r="A376" t="s">
        <v>386</v>
      </c>
    </row>
    <row r="377" spans="1:1">
      <c r="A377" t="s">
        <v>389</v>
      </c>
    </row>
    <row r="378" spans="1:1">
      <c r="A378" t="s">
        <v>390</v>
      </c>
    </row>
    <row r="379" spans="1:1">
      <c r="A379" t="s">
        <v>391</v>
      </c>
    </row>
    <row r="380" spans="1:1">
      <c r="A380" t="s">
        <v>392</v>
      </c>
    </row>
    <row r="381" spans="1:1">
      <c r="A381">
        <v>6</v>
      </c>
    </row>
    <row r="382" spans="1:1">
      <c r="A382" t="s">
        <v>393</v>
      </c>
    </row>
    <row r="383" spans="1:1">
      <c r="A383" t="s">
        <v>394</v>
      </c>
    </row>
    <row r="384" spans="1:1">
      <c r="A384" t="s">
        <v>395</v>
      </c>
    </row>
    <row r="385" spans="1:1">
      <c r="A385" t="s">
        <v>396</v>
      </c>
    </row>
    <row r="386" spans="1:1">
      <c r="A386" t="s">
        <v>397</v>
      </c>
    </row>
    <row r="387" spans="1:1">
      <c r="A387" t="s">
        <v>398</v>
      </c>
    </row>
    <row r="388" spans="1:1">
      <c r="A388" t="s">
        <v>399</v>
      </c>
    </row>
    <row r="389" spans="1:1">
      <c r="A389" t="s">
        <v>391</v>
      </c>
    </row>
    <row r="390" spans="1:1">
      <c r="A390" t="s">
        <v>400</v>
      </c>
    </row>
    <row r="391" spans="1:1">
      <c r="A391">
        <v>7</v>
      </c>
    </row>
    <row r="392" spans="1:1">
      <c r="A392" t="s">
        <v>401</v>
      </c>
    </row>
    <row r="393" spans="1:1">
      <c r="A393" t="s">
        <v>402</v>
      </c>
    </row>
    <row r="394" spans="1:1">
      <c r="A394" t="s">
        <v>389</v>
      </c>
    </row>
    <row r="395" spans="1:1">
      <c r="A395" t="s">
        <v>393</v>
      </c>
    </row>
    <row r="396" spans="1:1">
      <c r="A396" t="s">
        <v>363</v>
      </c>
    </row>
    <row r="397" spans="1:1">
      <c r="A397" t="s">
        <v>403</v>
      </c>
    </row>
    <row r="398" spans="1:1">
      <c r="A398" t="s">
        <v>397</v>
      </c>
    </row>
    <row r="399" spans="1:1">
      <c r="A399" t="s">
        <v>353</v>
      </c>
    </row>
    <row r="400" spans="1:1">
      <c r="A400" t="s">
        <v>404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405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406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3991</v>
      </c>
    </row>
    <row r="506" spans="1:1">
      <c r="A506">
        <v>4205</v>
      </c>
    </row>
    <row r="507" spans="1:1">
      <c r="A507">
        <v>72</v>
      </c>
    </row>
    <row r="508" spans="1:1">
      <c r="A508">
        <v>52</v>
      </c>
    </row>
    <row r="509" spans="1:1">
      <c r="A509">
        <v>1855</v>
      </c>
    </row>
    <row r="510" spans="1:1">
      <c r="A510">
        <v>-312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41885</v>
      </c>
    </row>
    <row r="515" spans="1:1">
      <c r="A515">
        <v>49864</v>
      </c>
    </row>
    <row r="516" spans="1:1">
      <c r="A516">
        <v>48410</v>
      </c>
    </row>
    <row r="517" spans="1:1">
      <c r="A517">
        <v>48154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9492</v>
      </c>
    </row>
    <row r="523" spans="1:1">
      <c r="A523">
        <v>3132360</v>
      </c>
    </row>
    <row r="524" spans="1:1">
      <c r="A524">
        <v>0</v>
      </c>
    </row>
    <row r="525" spans="1:1">
      <c r="A525">
        <v>2900652</v>
      </c>
    </row>
    <row r="526" spans="1:1">
      <c r="A526">
        <v>320</v>
      </c>
    </row>
    <row r="527" spans="1:1">
      <c r="A527">
        <v>330</v>
      </c>
    </row>
    <row r="528" spans="1:1">
      <c r="A528">
        <v>370</v>
      </c>
    </row>
    <row r="529" spans="1:1">
      <c r="A529">
        <v>485</v>
      </c>
    </row>
    <row r="530" spans="1:1">
      <c r="A530">
        <v>485</v>
      </c>
    </row>
    <row r="531" spans="1:1">
      <c r="A531">
        <v>580</v>
      </c>
    </row>
    <row r="532" spans="1:1">
      <c r="A532">
        <v>680</v>
      </c>
    </row>
    <row r="533" spans="1:1">
      <c r="A533">
        <v>715</v>
      </c>
    </row>
    <row r="534" spans="1:1">
      <c r="A534">
        <v>845</v>
      </c>
    </row>
    <row r="535" spans="1:1">
      <c r="A535">
        <v>57</v>
      </c>
    </row>
    <row r="536" spans="1:1">
      <c r="A536">
        <v>1270</v>
      </c>
    </row>
    <row r="537" spans="1:1">
      <c r="A537">
        <v>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7823</v>
      </c>
    </row>
    <row r="543" spans="1:1">
      <c r="A543">
        <v>2354723</v>
      </c>
    </row>
    <row r="544" spans="1:1">
      <c r="A544">
        <v>0</v>
      </c>
    </row>
    <row r="545" spans="1:2">
      <c r="A545">
        <v>2344142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585</v>
      </c>
    </row>
    <row r="552" spans="1:2">
      <c r="A552">
        <v>690</v>
      </c>
    </row>
    <row r="553" spans="1:2">
      <c r="A553">
        <v>725</v>
      </c>
      <c r="B553"/>
    </row>
    <row r="554" spans="1:2">
      <c r="A554">
        <v>855</v>
      </c>
      <c r="B554"/>
    </row>
    <row r="555" spans="1:2">
      <c r="A555">
        <v>100</v>
      </c>
      <c r="B555"/>
    </row>
    <row r="556" spans="1:2">
      <c r="A556">
        <v>1250</v>
      </c>
      <c r="B556"/>
    </row>
    <row r="557" spans="1:2">
      <c r="A557">
        <v>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9681</v>
      </c>
    </row>
    <row r="563" spans="1:1">
      <c r="A563">
        <v>2904300</v>
      </c>
    </row>
    <row r="564" spans="1:1">
      <c r="A564">
        <v>0</v>
      </c>
    </row>
    <row r="565" spans="1:1">
      <c r="A565">
        <v>2964749</v>
      </c>
    </row>
    <row r="566" spans="1:1">
      <c r="A566">
        <v>320</v>
      </c>
    </row>
    <row r="567" spans="1:1">
      <c r="A567">
        <v>328</v>
      </c>
    </row>
    <row r="568" spans="1:1">
      <c r="A568">
        <v>340</v>
      </c>
    </row>
    <row r="569" spans="1:1">
      <c r="A569">
        <v>490</v>
      </c>
    </row>
    <row r="570" spans="1:1">
      <c r="A570">
        <v>492</v>
      </c>
    </row>
    <row r="571" spans="1:1">
      <c r="A571">
        <v>497</v>
      </c>
    </row>
    <row r="572" spans="1:1">
      <c r="A572">
        <v>689</v>
      </c>
    </row>
    <row r="573" spans="1:1">
      <c r="A573">
        <v>725</v>
      </c>
    </row>
    <row r="574" spans="1:1">
      <c r="A574">
        <v>845</v>
      </c>
    </row>
    <row r="575" spans="1:1">
      <c r="A575">
        <v>82</v>
      </c>
    </row>
    <row r="576" spans="1:1">
      <c r="A576">
        <v>1217</v>
      </c>
    </row>
    <row r="577" spans="1:1">
      <c r="A577">
        <v>8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14135</v>
      </c>
    </row>
    <row r="583" spans="1:1">
      <c r="A583">
        <v>4664550</v>
      </c>
    </row>
    <row r="584" spans="1:1">
      <c r="A584">
        <v>5</v>
      </c>
    </row>
    <row r="585" spans="1:1">
      <c r="A585">
        <v>4588892</v>
      </c>
    </row>
    <row r="586" spans="1:1">
      <c r="A586">
        <v>329</v>
      </c>
    </row>
    <row r="587" spans="1:1">
      <c r="A587">
        <v>349</v>
      </c>
    </row>
    <row r="588" spans="1:1">
      <c r="A588">
        <v>319</v>
      </c>
    </row>
    <row r="589" spans="1:1">
      <c r="A589">
        <v>509</v>
      </c>
    </row>
    <row r="590" spans="1:1">
      <c r="A590">
        <v>569</v>
      </c>
    </row>
    <row r="591" spans="1:1">
      <c r="A591">
        <v>539</v>
      </c>
    </row>
    <row r="592" spans="1:1">
      <c r="A592">
        <v>859</v>
      </c>
    </row>
    <row r="593" spans="1:1">
      <c r="A593">
        <v>849</v>
      </c>
    </row>
    <row r="594" spans="1:1">
      <c r="A594">
        <v>859</v>
      </c>
    </row>
    <row r="595" spans="1:1">
      <c r="A595">
        <v>64</v>
      </c>
    </row>
    <row r="596" spans="1:1">
      <c r="A596">
        <v>1232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12168</v>
      </c>
    </row>
    <row r="603" spans="1:1">
      <c r="A603">
        <v>4015440</v>
      </c>
    </row>
    <row r="604" spans="1:1">
      <c r="A604">
        <v>3</v>
      </c>
    </row>
    <row r="605" spans="1:1">
      <c r="A605">
        <v>3873534</v>
      </c>
    </row>
    <row r="606" spans="1:1">
      <c r="A606">
        <v>324</v>
      </c>
    </row>
    <row r="607" spans="1:1">
      <c r="A607">
        <v>334</v>
      </c>
    </row>
    <row r="608" spans="1:1">
      <c r="A608">
        <v>374</v>
      </c>
    </row>
    <row r="609" spans="1:1">
      <c r="A609">
        <v>489</v>
      </c>
    </row>
    <row r="610" spans="1:1">
      <c r="A610">
        <v>489</v>
      </c>
    </row>
    <row r="611" spans="1:1">
      <c r="A611">
        <v>584</v>
      </c>
    </row>
    <row r="612" spans="1:1">
      <c r="A612">
        <v>689</v>
      </c>
    </row>
    <row r="613" spans="1:1">
      <c r="A613">
        <v>724</v>
      </c>
    </row>
    <row r="614" spans="1:1">
      <c r="A614">
        <v>854</v>
      </c>
    </row>
    <row r="615" spans="1:1">
      <c r="A615">
        <v>56</v>
      </c>
    </row>
    <row r="616" spans="1:1">
      <c r="A616">
        <v>1260</v>
      </c>
    </row>
    <row r="617" spans="1:1">
      <c r="A617">
        <v>13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11042</v>
      </c>
    </row>
    <row r="623" spans="1:1">
      <c r="A623">
        <v>3312600</v>
      </c>
    </row>
    <row r="624" spans="1:1">
      <c r="A624">
        <v>2</v>
      </c>
    </row>
    <row r="625" spans="1:1">
      <c r="A625">
        <v>3433274</v>
      </c>
    </row>
    <row r="626" spans="1:1">
      <c r="A626">
        <v>320</v>
      </c>
    </row>
    <row r="627" spans="1:1">
      <c r="A627">
        <v>321</v>
      </c>
    </row>
    <row r="628" spans="1:1">
      <c r="A628">
        <v>340</v>
      </c>
    </row>
    <row r="629" spans="1:1">
      <c r="A629">
        <v>486</v>
      </c>
    </row>
    <row r="630" spans="1:1">
      <c r="A630">
        <v>487</v>
      </c>
    </row>
    <row r="631" spans="1:1">
      <c r="A631">
        <v>530</v>
      </c>
    </row>
    <row r="632" spans="1:1">
      <c r="A632">
        <v>687</v>
      </c>
    </row>
    <row r="633" spans="1:1">
      <c r="A633">
        <v>720</v>
      </c>
    </row>
    <row r="634" spans="1:1">
      <c r="A634">
        <v>814</v>
      </c>
    </row>
    <row r="635" spans="1:1">
      <c r="A635">
        <v>58</v>
      </c>
    </row>
    <row r="636" spans="1:1">
      <c r="A636">
        <v>1213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9913</v>
      </c>
    </row>
    <row r="643" spans="1:1">
      <c r="A643">
        <v>3048247</v>
      </c>
    </row>
    <row r="644" spans="1:1">
      <c r="A644">
        <v>1</v>
      </c>
    </row>
    <row r="645" spans="1:1">
      <c r="A645">
        <v>3057818</v>
      </c>
    </row>
    <row r="646" spans="1:1">
      <c r="A646">
        <v>330</v>
      </c>
    </row>
    <row r="647" spans="1:1">
      <c r="A647">
        <v>340</v>
      </c>
    </row>
    <row r="648" spans="1:1">
      <c r="A648">
        <v>375</v>
      </c>
    </row>
    <row r="649" spans="1:1">
      <c r="A649">
        <v>480</v>
      </c>
    </row>
    <row r="650" spans="1:1">
      <c r="A650">
        <v>480</v>
      </c>
    </row>
    <row r="651" spans="1:1">
      <c r="A651">
        <v>520</v>
      </c>
    </row>
    <row r="652" spans="1:1">
      <c r="A652">
        <v>700</v>
      </c>
    </row>
    <row r="653" spans="1:1">
      <c r="A653">
        <v>740</v>
      </c>
    </row>
    <row r="654" spans="1:1">
      <c r="A654">
        <v>870</v>
      </c>
    </row>
    <row r="655" spans="1:1">
      <c r="A655">
        <v>75</v>
      </c>
    </row>
    <row r="656" spans="1:1">
      <c r="A656">
        <v>1300</v>
      </c>
    </row>
    <row r="657" spans="1:1">
      <c r="A657">
        <v>5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407</v>
      </c>
    </row>
    <row r="682" spans="1:1">
      <c r="A682" t="s">
        <v>408</v>
      </c>
    </row>
    <row r="683" spans="1:1">
      <c r="A683" t="s">
        <v>409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410</v>
      </c>
    </row>
    <row r="700" spans="1:1">
      <c r="A700" t="s">
        <v>411</v>
      </c>
    </row>
    <row r="701" spans="1:1">
      <c r="A701">
        <v>1</v>
      </c>
    </row>
    <row r="702" spans="1:1">
      <c r="A702">
        <v>1292548</v>
      </c>
    </row>
    <row r="703" spans="1:1">
      <c r="A703">
        <v>238448</v>
      </c>
    </row>
    <row r="704" spans="1:1">
      <c r="A704">
        <v>720300</v>
      </c>
    </row>
    <row r="705" spans="1:1">
      <c r="A705">
        <v>1292344</v>
      </c>
    </row>
    <row r="706" spans="1:1">
      <c r="A706">
        <v>999</v>
      </c>
    </row>
    <row r="707" spans="1:1">
      <c r="A707">
        <v>999</v>
      </c>
    </row>
    <row r="708" spans="1:1">
      <c r="A708">
        <v>28479</v>
      </c>
    </row>
    <row r="709" spans="1:1">
      <c r="A709">
        <v>218580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20130</v>
      </c>
    </row>
    <row r="716" spans="1:1">
      <c r="A716">
        <v>-23549</v>
      </c>
    </row>
    <row r="717" spans="1:1">
      <c r="A717">
        <v>3296581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1923664</v>
      </c>
    </row>
    <row r="723" spans="1:1">
      <c r="A723">
        <v>820956</v>
      </c>
    </row>
    <row r="724" spans="1:1">
      <c r="A724">
        <v>640861</v>
      </c>
    </row>
    <row r="725" spans="1:1">
      <c r="A725">
        <v>950000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345013</v>
      </c>
    </row>
    <row r="730" spans="1:1">
      <c r="A730">
        <v>1463485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3010000</v>
      </c>
    </row>
    <row r="735" spans="1:1">
      <c r="A735">
        <v>503</v>
      </c>
    </row>
    <row r="736" spans="1:1">
      <c r="A736">
        <v>-483520</v>
      </c>
    </row>
    <row r="737" spans="1:1">
      <c r="A737">
        <v>2526983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2290982</v>
      </c>
    </row>
    <row r="743" spans="1:1">
      <c r="A743">
        <v>468807</v>
      </c>
    </row>
    <row r="744" spans="1:1">
      <c r="A744">
        <v>1301230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614185</v>
      </c>
    </row>
    <row r="750" spans="1:1">
      <c r="A750">
        <v>554678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-107844</v>
      </c>
    </row>
    <row r="757" spans="1:1">
      <c r="A757">
        <v>2892156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450000</v>
      </c>
    </row>
    <row r="763" spans="1:1">
      <c r="A763">
        <v>1765199</v>
      </c>
    </row>
    <row r="764" spans="1:1">
      <c r="A764">
        <v>2321638</v>
      </c>
    </row>
    <row r="765" spans="1:1">
      <c r="A765">
        <v>683772</v>
      </c>
    </row>
    <row r="766" spans="1:1">
      <c r="A766">
        <v>999</v>
      </c>
    </row>
    <row r="767" spans="1:1">
      <c r="A767">
        <v>999</v>
      </c>
    </row>
    <row r="768" spans="1:1">
      <c r="A768">
        <v>332841</v>
      </c>
    </row>
    <row r="769" spans="1:1">
      <c r="A769">
        <v>1038179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515630</v>
      </c>
    </row>
    <row r="777" spans="1:1">
      <c r="A777">
        <v>3849589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1442548</v>
      </c>
    </row>
    <row r="783" spans="1:1">
      <c r="A783">
        <v>1140195</v>
      </c>
    </row>
    <row r="784" spans="1:1">
      <c r="A784">
        <v>1552836</v>
      </c>
    </row>
    <row r="785" spans="1:1">
      <c r="A785">
        <v>600000</v>
      </c>
    </row>
    <row r="786" spans="1:1">
      <c r="A786">
        <v>999</v>
      </c>
    </row>
    <row r="787" spans="1:1">
      <c r="A787">
        <v>999</v>
      </c>
    </row>
    <row r="788" spans="1:1">
      <c r="A788">
        <v>192034</v>
      </c>
    </row>
    <row r="789" spans="1:1">
      <c r="A789">
        <v>850910</v>
      </c>
    </row>
    <row r="790" spans="1:1">
      <c r="A790">
        <v>105594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3300000</v>
      </c>
    </row>
    <row r="795" spans="1:1">
      <c r="A795">
        <v>33959</v>
      </c>
    </row>
    <row r="796" spans="1:1">
      <c r="A796">
        <v>253082</v>
      </c>
    </row>
    <row r="797" spans="1:1">
      <c r="A797">
        <v>3587041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1147552</v>
      </c>
    </row>
    <row r="803" spans="1:1">
      <c r="A803">
        <v>1557090</v>
      </c>
    </row>
    <row r="804" spans="1:1">
      <c r="A804">
        <v>1415633</v>
      </c>
    </row>
    <row r="805" spans="1:1">
      <c r="A805">
        <v>161916</v>
      </c>
    </row>
    <row r="806" spans="1:1">
      <c r="A806">
        <v>999</v>
      </c>
    </row>
    <row r="807" spans="1:1">
      <c r="A807">
        <v>999</v>
      </c>
    </row>
    <row r="808" spans="1:1">
      <c r="A808">
        <v>91832</v>
      </c>
    </row>
    <row r="809" spans="1:1">
      <c r="A809">
        <v>1096084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94275</v>
      </c>
    </row>
    <row r="817" spans="1:1">
      <c r="A817">
        <v>3094275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2273294</v>
      </c>
    </row>
    <row r="823" spans="1:1">
      <c r="A823">
        <v>805996</v>
      </c>
    </row>
    <row r="824" spans="1:1">
      <c r="A824">
        <v>792356</v>
      </c>
    </row>
    <row r="825" spans="1:1">
      <c r="A825">
        <v>500000</v>
      </c>
    </row>
    <row r="826" spans="1:1">
      <c r="A826">
        <v>999</v>
      </c>
    </row>
    <row r="827" spans="1:1">
      <c r="A827">
        <v>999</v>
      </c>
    </row>
    <row r="828" spans="1:1">
      <c r="A828">
        <v>44610</v>
      </c>
    </row>
    <row r="829" spans="1:1">
      <c r="A829">
        <v>672101</v>
      </c>
    </row>
    <row r="830" spans="1:1">
      <c r="A830">
        <v>560457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3075000</v>
      </c>
    </row>
    <row r="835" spans="1:1">
      <c r="A835">
        <v>6135</v>
      </c>
    </row>
    <row r="836" spans="1:1">
      <c r="A836">
        <v>13343</v>
      </c>
    </row>
    <row r="837" spans="1:1">
      <c r="A837">
        <v>3094478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412</v>
      </c>
    </row>
    <row r="862" spans="1:1">
      <c r="A862" t="s">
        <v>413</v>
      </c>
    </row>
    <row r="863" spans="1:1">
      <c r="A863" t="s">
        <v>5</v>
      </c>
    </row>
    <row r="864" spans="1:1">
      <c r="A864" t="s">
        <v>5</v>
      </c>
    </row>
    <row r="865" spans="1:1">
      <c r="A865" t="s">
        <v>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'W'!W054154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2020-10-04T06:04:21Z</dcterms:modified>
</cp:coreProperties>
</file>