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Nasze\"/>
    </mc:Choice>
  </mc:AlternateContent>
  <xr:revisionPtr revIDLastSave="0" documentId="8_{CAAC7106-F3CF-415F-9A3A-DCF0EF90B94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54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F83" i="4" s="1"/>
  <c r="M80" i="4"/>
  <c r="M83" i="4"/>
  <c r="L80" i="4"/>
  <c r="L83" i="4" s="1"/>
  <c r="K80" i="4"/>
  <c r="J80" i="4"/>
  <c r="J83" i="4"/>
  <c r="I80" i="4"/>
  <c r="I83" i="4" s="1"/>
  <c r="H80" i="4"/>
  <c r="H83" i="4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L35" i="3" s="1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X27" i="3" s="1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9" i="2" s="1"/>
  <c r="N26" i="2"/>
  <c r="N28" i="2" s="1"/>
  <c r="M26" i="2"/>
  <c r="M28" i="2" s="1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L33" i="3"/>
  <c r="N43" i="2"/>
  <c r="N45" i="2" s="1"/>
  <c r="L30" i="3"/>
  <c r="H17" i="4"/>
  <c r="I16" i="4"/>
  <c r="H16" i="4"/>
  <c r="R21" i="3" l="1"/>
  <c r="R30" i="3" s="1"/>
  <c r="G16" i="4"/>
  <c r="O28" i="2"/>
  <c r="G17" i="4"/>
</calcChain>
</file>

<file path=xl/connections.xml><?xml version="1.0" encoding="utf-8"?>
<connections xmlns="http://schemas.openxmlformats.org/spreadsheetml/2006/main">
  <connection id="1" name="W054162" type="6" refreshedVersion="4" background="1" saveData="1">
    <textPr prompt="0" codePage="850" sourceFile="C:\2018_GMC\2etap_15C1\RUN_15C1\Wfiles\162\W054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<sst xmlns="http://schemas.openxmlformats.org/spreadsheetml/2006/main" count="597" uniqueCount="407">
  <si>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</si>
  <si>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</si>
  <si>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</si>
  <si>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</si>
  <si>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</si>
  <si>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</si>
  <si>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</si>
  <si>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</si>
  <si>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</si>
  <si>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</si>
  <si>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</si>
  <si>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</si>
  <si>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</si>
  <si>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</si>
  <si>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</si>
  <si>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</si>
  <si>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</si>
  <si>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</si>
  <si>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</si>
  <si>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</si>
  <si>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</si>
  <si>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</si>
  <si>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</si>
  <si>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</si>
  <si>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</si>
  <si>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</si>
  <si>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</si>
  <si>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</si>
  <si>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</si>
  <si>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</si>
  <si>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</si>
  <si>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</si>
  <si>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</si>
  <si>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</si>
  <si>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</si>
  <si>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</si>
  <si>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</si>
  <si>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</si>
  <si>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</si>
  <si>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</si>
  <si>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</si>
  <si>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</si>
  <si>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</si>
  <si>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</si>
  <si>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</si>
  <si>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</si>
  <si>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</si>
  <si>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</si>
  <si>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</si>
  <si>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</si>
  <si>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</si>
  <si>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</si>
  <si>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</si>
  <si>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</si>
  <si>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</si>
  <si>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</si>
  <si>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</si>
  <si>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</si>
  <si>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</si>
  <si>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</si>
  <si>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</si>
  <si>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</si>
  <si>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</si>
  <si>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</si>
  <si>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</si>
  <si>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</si>
  <si>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</si>
  <si>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</si>
  <si>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</si>
  <si>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</si>
  <si>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</si>
  <si>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</si>
  <si>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</si>
  <si>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</si>
  <si>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</si>
  <si>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</si>
  <si>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</si>
  <si>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</si>
  <si>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</si>
  <si>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</si>
  <si>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</si>
  <si>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</si>
  <si>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</si>
  <si>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</si>
  <si>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</si>
  <si>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</si>
  <si>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</si>
  <si>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</si>
  <si>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</si>
  <si>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</si>
  <si>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</si>
  <si>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</si>
  <si>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</si>
  <si>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</si>
  <si>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</si>
  <si>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</si>
  <si>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</si>
  <si>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</si>
  <si>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</si>
  <si>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</si>
  <si>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</si>
  <si>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</si>
  <si>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</si>
  <si>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</si>
  <si>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</si>
  <si>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</si>
  <si>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</si>
  <si>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</si>
  <si>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</si>
  <si>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</si>
  <si>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</si>
  <si>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</si>
  <si>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</si>
  <si>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</si>
  <si>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</si>
  <si>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</si>
  <si>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</si>
  <si>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</si>
  <si>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</si>
  <si>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</si>
  <si>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</si>
  <si>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</si>
  <si>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</si>
  <si>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</si>
  <si>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</si>
  <si>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</si>
  <si>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</si>
  <si>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</si>
  <si>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</si>
  <si>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</si>
  <si>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</si>
  <si>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</si>
  <si>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</si>
  <si>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</si>
  <si>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</si>
  <si>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</si>
  <si>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</si>
  <si>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</si>
  <si>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</si>
  <si>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</si>
  <si>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</si>
  <si>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</si>
  <si>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</si>
  <si>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</si>
  <si>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</si>
  <si>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</si>
  <si>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</si>
  <si>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</si>
  <si>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</si>
  <si>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</si>
  <si>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</si>
  <si>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</si>
  <si>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</si>
  <si>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</si>
  <si>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</si>
  <si>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</si>
  <si>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</si>
  <si>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</si>
  <si>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</si>
  <si>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</si>
  <si>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</si>
  <si>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</si>
  <si>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</si>
  <si>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</si>
  <si>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</si>
  <si>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</si>
  <si>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</si>
  <si>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</si>
  <si>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</si>
  <si>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</si>
  <si>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</si>
  <si>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</si>
  <si>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</si>
  <si>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</si>
  <si>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</si>
  <si>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</si>
  <si>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</si>
  <si>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</si>
  <si>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</si>
  <si>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</si>
  <si>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</si>
  <si>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</si>
  <si>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</si>
  <si>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</si>
  <si>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</si>
  <si>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</si>
  <si>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</si>
  <si>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</si>
  <si>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</si>
  <si>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</si>
  <si>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</si>
  <si>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</si>
  <si>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</si>
  <si>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</si>
  <si>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</si>
  <si>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</si>
  <si>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</si>
  <si>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</si>
  <si>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</si>
  <si>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</si>
  <si>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</si>
  <si>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</si>
  <si>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</si>
  <si>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</si>
  <si>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</si>
  <si>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</si>
  <si>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</si>
  <si>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</si>
  <si>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</si>
  <si>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</si>
  <si>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</si>
  <si>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</si>
  <si>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</si>
  <si>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</si>
  <si>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</si>
  <si>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</si>
  <si>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</si>
  <si>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</si>
  <si>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</si>
  <si>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</si>
  <si>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</si>
  <si>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</si>
  <si>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</si>
  <si>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</si>
  <si>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</si>
  <si>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</si>
  <si>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</si>
  <si>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</si>
  <si>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</si>
  <si>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</si>
  <si>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</si>
  <si>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</si>
  <si>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</si>
  <si>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</si>
  <si>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</si>
  <si>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</si>
  <si>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</si>
  <si>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</si>
  <si>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</si>
  <si>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</si>
  <si>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</si>
  <si>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</si>
  <si>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</si>
  <si>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</si>
  <si>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</si>
  <si>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</si>
  <si>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</si>
  <si>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</si>
  <si>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</si>
  <si>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</si>
  <si>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</si>
  <si>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</si>
  <si>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</si>
  <si>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</si>
  <si>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</si>
  <si>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</si>
  <si>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</si>
  <si>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</si>
  <si>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</si>
  <si>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</si>
  <si>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</si>
  <si>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</si>
  <si>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</si>
  <si>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</si>
  <si>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</si>
  <si>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</si>
  <si>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</si>
  <si>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</si>
  <si>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</si>
  <si>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</si>
  <si>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</si>
  <si>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</si>
  <si>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</si>
  <si>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</si>
  <si>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</si>
  <si>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</si>
  <si>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</si>
  <si>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</si>
  <si>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</si>
  <si>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</si>
  <si>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</si>
  <si>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</si>
  <si>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</si>
  <si>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</si>
  <si>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</si>
  <si>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</si>
  <si>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</si>
  <si>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</si>
  <si>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</si>
  <si>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</si>
  <si>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</si>
  <si>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</si>
  <si>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</si>
  <si>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</si>
  <si>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</si>
  <si>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</si>
  <si>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</si>
  <si>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</si>
  <si>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</si>
  <si>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</si>
  <si>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</si>
  <si>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</si>
  <si>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</si>
  <si>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</si>
  <si>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</si>
  <si>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</si>
  <si>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</si>
  <si>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</si>
  <si>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</si>
  <si>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</si>
  <si>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</si>
  <si>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</si>
  <si>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</si>
  <si>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</si>
  <si>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</si>
  <si>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</si>
  <si>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</si>
  <si>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</si>
  <si>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</si>
  <si>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</si>
  <si>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</si>
  <si>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</si>
  <si>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</si>
  <si>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</si>
  <si>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</si>
  <si>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</si>
  <si>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</si>
  <si>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</si>
  <si>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</si>
  <si>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</si>
  <si>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</si>
  <si>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</si>
  <si>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</si>
  <si>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</si>
  <si>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</si>
  <si>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</si>
  <si>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</si>
  <si>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</si>
  <si>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</si>
  <si>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</si>
  <si>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</si>
  <si>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</si>
  <si>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</si>
  <si>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</si>
  <si>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4.26</t>
  </si>
  <si>
    <t xml:space="preserve">   3.19</t>
  </si>
  <si>
    <t xml:space="preserve">   3.73</t>
  </si>
  <si>
    <t>Major</t>
  </si>
  <si>
    <t>Minor</t>
  </si>
  <si>
    <t>100.0</t>
  </si>
  <si>
    <t xml:space="preserve">  6.5</t>
  </si>
  <si>
    <t xml:space="preserve">  6.0</t>
  </si>
  <si>
    <t xml:space="preserve">  6.7</t>
  </si>
  <si>
    <t xml:space="preserve">  5.9</t>
  </si>
  <si>
    <t xml:space="preserve">  6.1</t>
  </si>
  <si>
    <t xml:space="preserve">  7.0</t>
  </si>
  <si>
    <t xml:space="preserve">  4.8</t>
  </si>
  <si>
    <t xml:space="preserve">  7.6</t>
  </si>
  <si>
    <t xml:space="preserve">  5.7</t>
  </si>
  <si>
    <t xml:space="preserve">  3.6</t>
  </si>
  <si>
    <t xml:space="preserve">  1.4</t>
  </si>
  <si>
    <t xml:space="preserve">  2.0</t>
  </si>
  <si>
    <t xml:space="preserve">  1.7</t>
  </si>
  <si>
    <t xml:space="preserve">  2.9</t>
  </si>
  <si>
    <t xml:space="preserve">  6.6</t>
  </si>
  <si>
    <t xml:space="preserve">  4.6</t>
  </si>
  <si>
    <t xml:space="preserve">  9.6</t>
  </si>
  <si>
    <t xml:space="preserve">  8.7</t>
  </si>
  <si>
    <t xml:space="preserve">  6.8</t>
  </si>
  <si>
    <t xml:space="preserve"> 10.8</t>
  </si>
  <si>
    <t xml:space="preserve"> 10.3</t>
  </si>
  <si>
    <t xml:space="preserve">  9.0</t>
  </si>
  <si>
    <t xml:space="preserve"> 12.8</t>
  </si>
  <si>
    <t xml:space="preserve"> 15.5</t>
  </si>
  <si>
    <t xml:space="preserve"> 13.0</t>
  </si>
  <si>
    <t xml:space="preserve"> 22.0</t>
  </si>
  <si>
    <t xml:space="preserve"> 14.4</t>
  </si>
  <si>
    <t xml:space="preserve"> 13.4</t>
  </si>
  <si>
    <t xml:space="preserve"> 18.5</t>
  </si>
  <si>
    <t xml:space="preserve"> 14.2</t>
  </si>
  <si>
    <t xml:space="preserve"> 13.9</t>
  </si>
  <si>
    <t xml:space="preserve"> 14.6</t>
  </si>
  <si>
    <t xml:space="preserve"> 11.4</t>
  </si>
  <si>
    <t xml:space="preserve"> 10.2</t>
  </si>
  <si>
    <t xml:space="preserve"> 15.2</t>
  </si>
  <si>
    <t xml:space="preserve"> 13.2</t>
  </si>
  <si>
    <t xml:space="preserve"> 12.2</t>
  </si>
  <si>
    <t xml:space="preserve"> 15.4</t>
  </si>
  <si>
    <t xml:space="preserve">  7.1</t>
  </si>
  <si>
    <t xml:space="preserve"> 10.7</t>
  </si>
  <si>
    <t xml:space="preserve">  9.4</t>
  </si>
  <si>
    <t xml:space="preserve"> 13.5</t>
  </si>
  <si>
    <t xml:space="preserve"> 12.0</t>
  </si>
  <si>
    <t xml:space="preserve">  3.5</t>
  </si>
  <si>
    <t xml:space="preserve">  5.5</t>
  </si>
  <si>
    <t xml:space="preserve">  4.5</t>
  </si>
  <si>
    <t xml:space="preserve">  5.4</t>
  </si>
  <si>
    <t xml:space="preserve">  5.1</t>
  </si>
  <si>
    <t xml:space="preserve">  6.3</t>
  </si>
  <si>
    <t>Not requested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</si>
  <si>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</si>
  <si>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</si>
  <si>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</si>
  <si>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</si>
  <si>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190221123611</t>
  </si>
  <si>
    <t>Krzysztof Rapacz</t>
  </si>
  <si>
    <t>GK PGE/High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</si>
</sst>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54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Krzysztof Rapacz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PGE/High Voltage</v>
      </c>
    </row>
    <row r="5" spans="2:25" ht="17.399999999999999">
      <c r="B5" t="str">
        <f>W!A863</f>
        <v xml:space="preserve"> </v>
      </c>
      <c r="H5" s="4" t="s">
        <v>285</v>
      </c>
      <c r="J5" s="5"/>
      <c r="K5" s="5"/>
      <c r="L5" s="144">
        <f>W!$A1</f>
        <v>5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 xml:space="preserve"> 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0</v>
      </c>
      <c r="F14" s="44">
        <f>W!A11</f>
        <v>65</v>
      </c>
      <c r="G14" s="45"/>
      <c r="H14" s="44">
        <f>W!A14</f>
        <v>60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35</v>
      </c>
      <c r="G15" s="51"/>
      <c r="H15" s="44">
        <f>W!A15</f>
        <v>30</v>
      </c>
      <c r="I15" s="52"/>
      <c r="J15" s="44">
        <f>W!A18</f>
        <v>25</v>
      </c>
      <c r="K15" s="52"/>
      <c r="L15" s="19"/>
      <c r="M15" s="28"/>
      <c r="N15" s="28" t="s">
        <v>296</v>
      </c>
      <c r="O15" s="28"/>
      <c r="P15" s="41">
        <f>W!A64</f>
        <v>9</v>
      </c>
      <c r="Q15" s="38" t="str">
        <f>W!B64</f>
        <v>*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9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75</v>
      </c>
      <c r="G16" s="58"/>
      <c r="H16" s="57">
        <f>W!A16</f>
        <v>60</v>
      </c>
      <c r="I16" s="38"/>
      <c r="J16" s="57">
        <f>W!A19</f>
        <v>50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309</v>
      </c>
      <c r="G19" s="54">
        <f>W!B21</f>
        <v>0</v>
      </c>
      <c r="H19" s="63">
        <f>W!A24</f>
        <v>475</v>
      </c>
      <c r="I19" s="48">
        <f>W!B24</f>
        <v>0</v>
      </c>
      <c r="J19" s="63">
        <f>W!A27</f>
        <v>679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309</v>
      </c>
      <c r="G20" s="54">
        <f>W!B22</f>
        <v>0</v>
      </c>
      <c r="H20" s="44">
        <f>W!A25</f>
        <v>479</v>
      </c>
      <c r="I20" s="54">
        <f>W!B25</f>
        <v>0</v>
      </c>
      <c r="J20" s="44">
        <f>W!A28</f>
        <v>719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299</v>
      </c>
      <c r="G21" s="59">
        <f>W!B23</f>
        <v>0</v>
      </c>
      <c r="H21" s="57">
        <f>W!A26</f>
        <v>485</v>
      </c>
      <c r="I21" s="59">
        <f>W!B26</f>
        <v>0</v>
      </c>
      <c r="J21" s="57">
        <f>W!A29</f>
        <v>755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55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3160</v>
      </c>
      <c r="G24" s="48" t="str">
        <f>W!B31</f>
        <v>*</v>
      </c>
      <c r="H24" s="63">
        <f>W!A34</f>
        <v>1300</v>
      </c>
      <c r="I24" s="48" t="str">
        <f>W!B34</f>
        <v>*</v>
      </c>
      <c r="J24" s="63">
        <f>W!A37</f>
        <v>810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1380</v>
      </c>
      <c r="G25" s="54" t="str">
        <f>W!B32</f>
        <v>*</v>
      </c>
      <c r="H25" s="44">
        <f>W!A35</f>
        <v>470</v>
      </c>
      <c r="I25" s="54" t="str">
        <f>W!B35</f>
        <v>*</v>
      </c>
      <c r="J25" s="44">
        <f>W!A38</f>
        <v>420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12.62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3120</v>
      </c>
      <c r="G26" s="59" t="str">
        <f>W!B33</f>
        <v>*</v>
      </c>
      <c r="H26" s="57">
        <f>W!A36</f>
        <v>1400</v>
      </c>
      <c r="I26" s="59">
        <f>W!B36</f>
        <v>0</v>
      </c>
      <c r="J26" s="41">
        <f>W!A39</f>
        <v>520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330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18</v>
      </c>
      <c r="G30" s="52"/>
      <c r="H30" s="44">
        <f>W!A45</f>
        <v>35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1200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116</v>
      </c>
      <c r="G31" s="49"/>
      <c r="H31" s="53">
        <f>W!A48</f>
        <v>170</v>
      </c>
      <c r="I31" s="49"/>
      <c r="J31" s="53">
        <f>W!A49</f>
        <v>332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5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7653</v>
      </c>
      <c r="V6" s="188"/>
      <c r="W6" s="44">
        <f>W!A109</f>
        <v>3167</v>
      </c>
      <c r="X6" s="28"/>
      <c r="Y6" s="53">
        <f>W!A110</f>
        <v>1481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60</v>
      </c>
      <c r="O7" s="189">
        <f>W!A192</f>
        <v>3</v>
      </c>
      <c r="P7" s="24"/>
      <c r="R7" s="129"/>
      <c r="S7" s="19" t="s">
        <v>210</v>
      </c>
      <c r="T7" s="19"/>
      <c r="U7" s="53">
        <f>W!A111</f>
        <v>7830</v>
      </c>
      <c r="V7" s="188"/>
      <c r="W7" s="44">
        <f>W!A112</f>
        <v>3242</v>
      </c>
      <c r="X7" s="28"/>
      <c r="Y7" s="53">
        <f>W!A113</f>
        <v>1517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177</v>
      </c>
      <c r="V8" s="188"/>
      <c r="W8" s="44">
        <f>W!A115</f>
        <v>75</v>
      </c>
      <c r="X8" s="28"/>
      <c r="Y8" s="53">
        <f>W!A116</f>
        <v>36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0</v>
      </c>
      <c r="H12" s="24"/>
      <c r="I12" s="19"/>
      <c r="J12" s="129"/>
      <c r="K12" s="19" t="s">
        <v>223</v>
      </c>
      <c r="L12" s="19"/>
      <c r="M12" s="19"/>
      <c r="N12" s="191">
        <f>W!A197</f>
        <v>60</v>
      </c>
      <c r="O12" s="191">
        <f>W!A198</f>
        <v>1</v>
      </c>
      <c r="P12" s="24"/>
      <c r="R12" s="129"/>
      <c r="S12" s="28" t="s">
        <v>224</v>
      </c>
      <c r="T12" s="19"/>
      <c r="U12" s="53">
        <f>W!A121</f>
        <v>3157</v>
      </c>
      <c r="V12" s="188"/>
      <c r="W12" s="53">
        <f>W!A124</f>
        <v>1298</v>
      </c>
      <c r="X12" s="28"/>
      <c r="Y12" s="53">
        <f>W!A127</f>
        <v>685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600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1378</v>
      </c>
      <c r="V13" s="188"/>
      <c r="W13" s="53">
        <f>W!A125</f>
        <v>469</v>
      </c>
      <c r="X13" s="28"/>
      <c r="Y13" s="53">
        <f>W!A128</f>
        <v>355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131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3118</v>
      </c>
      <c r="V14" s="188"/>
      <c r="W14" s="53">
        <f>W!A126</f>
        <v>1400</v>
      </c>
      <c r="X14" s="28"/>
      <c r="Y14" s="53">
        <f>W!A129</f>
        <v>441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-131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34560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331</v>
      </c>
      <c r="P17" s="190">
        <f>W!B307</f>
        <v>0</v>
      </c>
      <c r="R17" s="129"/>
      <c r="S17" s="19" t="s">
        <v>235</v>
      </c>
      <c r="T17" s="19"/>
      <c r="U17" s="53">
        <f>W!A131</f>
        <v>3109</v>
      </c>
      <c r="V17" s="188"/>
      <c r="W17" s="53">
        <f>W!A134</f>
        <v>1546</v>
      </c>
      <c r="X17" s="28"/>
      <c r="Y17" s="53">
        <f>W!A137</f>
        <v>771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32717</v>
      </c>
      <c r="P18" s="24"/>
      <c r="R18" s="129"/>
      <c r="S18" s="101" t="s">
        <v>238</v>
      </c>
      <c r="T18" s="19"/>
      <c r="U18" s="53">
        <f>W!A132</f>
        <v>1580</v>
      </c>
      <c r="V18" s="188"/>
      <c r="W18" s="53">
        <f>W!A135</f>
        <v>784</v>
      </c>
      <c r="X18" s="28"/>
      <c r="Y18" s="53">
        <f>W!A138</f>
        <v>390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3084</v>
      </c>
      <c r="V19" s="188"/>
      <c r="W19" s="53">
        <f>W!A136</f>
        <v>1343</v>
      </c>
      <c r="X19" s="28"/>
      <c r="Y19" s="53">
        <f>W!A139</f>
        <v>615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0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3138</v>
      </c>
      <c r="V22" s="188"/>
      <c r="W22" s="53">
        <f>W!A144</f>
        <v>1440</v>
      </c>
      <c r="X22" s="28"/>
      <c r="Y22" s="53">
        <f>W!A147</f>
        <v>685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0</v>
      </c>
      <c r="H23" s="52"/>
      <c r="I23" s="19"/>
      <c r="R23" s="129"/>
      <c r="S23" s="101" t="s">
        <v>238</v>
      </c>
      <c r="T23" s="19"/>
      <c r="U23" s="53">
        <f>W!A142</f>
        <v>1428</v>
      </c>
      <c r="V23" s="188"/>
      <c r="W23" s="53">
        <f>W!A145</f>
        <v>784</v>
      </c>
      <c r="X23" s="28"/>
      <c r="Y23" s="53">
        <f>W!A148</f>
        <v>355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3084</v>
      </c>
      <c r="V24" s="188"/>
      <c r="W24" s="53">
        <f>W!A146</f>
        <v>1343</v>
      </c>
      <c r="X24" s="28"/>
      <c r="Y24" s="53">
        <f>W!A149</f>
        <v>441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0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>100.0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53</v>
      </c>
      <c r="X27" s="28"/>
      <c r="Y27" s="53">
        <f>W!A157</f>
        <v>44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76</v>
      </c>
      <c r="V28" s="188"/>
      <c r="W28" s="53">
        <f>W!A155</f>
        <v>0</v>
      </c>
      <c r="X28" s="28"/>
      <c r="Y28" s="53">
        <f>W!A158</f>
        <v>17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276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8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19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35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165</v>
      </c>
      <c r="V33" s="188"/>
      <c r="W33" s="53">
        <f>W!A166</f>
        <v>289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276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158</v>
      </c>
      <c r="V36" s="190">
        <f>W!B171</f>
        <v>0</v>
      </c>
      <c r="W36" s="44">
        <f>W!A172</f>
        <v>86</v>
      </c>
      <c r="X36" s="190">
        <f>W!B172</f>
        <v>0</v>
      </c>
      <c r="Y36" s="44">
        <f>W!A173</f>
        <v>33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17</v>
      </c>
      <c r="N37" s="191">
        <f>W!A298</f>
        <v>8</v>
      </c>
      <c r="O37" s="191">
        <f>W!A300</f>
        <v>16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7830</v>
      </c>
      <c r="V42" s="188"/>
      <c r="W42" s="44">
        <f>W!A182</f>
        <v>3242</v>
      </c>
      <c r="X42" s="28"/>
      <c r="Y42" s="53">
        <f>W!A183</f>
        <v>1517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111840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17.012839999999997</v>
      </c>
      <c r="P44" s="24"/>
      <c r="R44" s="129"/>
      <c r="S44" s="85" t="s">
        <v>279</v>
      </c>
      <c r="T44" s="19"/>
      <c r="U44" s="53">
        <f>W!A184</f>
        <v>373</v>
      </c>
      <c r="V44" s="188"/>
      <c r="W44" s="44">
        <f>W!A185</f>
        <v>75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242</v>
      </c>
      <c r="H45" s="24"/>
      <c r="I45" s="19"/>
      <c r="J45" s="129"/>
      <c r="K45" s="18" t="s">
        <v>281</v>
      </c>
      <c r="N45" s="201">
        <f>N43+N44</f>
        <v>24.612839999999998</v>
      </c>
      <c r="P45" s="24"/>
      <c r="R45" s="129"/>
      <c r="S45" s="85" t="s">
        <v>282</v>
      </c>
      <c r="T45" s="19"/>
      <c r="U45" s="53">
        <f>W!A187</f>
        <v>373</v>
      </c>
      <c r="V45" s="188"/>
      <c r="W45" s="44">
        <f>W!A188</f>
        <v>75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5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430000</v>
      </c>
      <c r="G8" s="171"/>
      <c r="H8" s="112"/>
      <c r="I8" s="112" t="s">
        <v>103</v>
      </c>
      <c r="J8" s="112"/>
      <c r="K8" s="112"/>
      <c r="L8" s="173">
        <f>W!A241</f>
        <v>5191891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158448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4844923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78191</v>
      </c>
      <c r="G10" s="171"/>
      <c r="H10" s="112"/>
      <c r="I10" s="112" t="s">
        <v>110</v>
      </c>
      <c r="J10" s="112"/>
      <c r="K10" s="112"/>
      <c r="L10" s="173">
        <f>W!A242</f>
        <v>1964879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594262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0</v>
      </c>
      <c r="S11" s="171"/>
      <c r="T11" s="112"/>
      <c r="U11" s="112" t="s">
        <v>116</v>
      </c>
      <c r="V11" s="112"/>
      <c r="W11" s="112"/>
      <c r="X11" s="173">
        <f>W!A223</f>
        <v>3350832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54005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450000</v>
      </c>
      <c r="S12" s="171"/>
      <c r="T12" s="112"/>
      <c r="U12" s="112" t="s">
        <v>120</v>
      </c>
      <c r="V12" s="112"/>
      <c r="W12" s="112"/>
      <c r="X12" s="177">
        <f>W!A224</f>
        <v>332841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30630</v>
      </c>
      <c r="G13" s="171"/>
      <c r="H13" s="112"/>
      <c r="I13" s="112" t="s">
        <v>122</v>
      </c>
      <c r="J13" s="112"/>
      <c r="K13" s="112"/>
      <c r="L13" s="173">
        <f>W!A245</f>
        <v>12580</v>
      </c>
      <c r="M13" s="171"/>
      <c r="N13" s="112"/>
      <c r="S13" s="171"/>
      <c r="T13" s="112"/>
      <c r="U13" s="175" t="s">
        <v>123</v>
      </c>
      <c r="X13" s="174">
        <f>X9+X10-X11-X12</f>
        <v>1161250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68000</v>
      </c>
      <c r="G14" s="171"/>
      <c r="H14" s="112"/>
      <c r="I14" s="112" t="s">
        <v>125</v>
      </c>
      <c r="J14" s="112"/>
      <c r="K14" s="112"/>
      <c r="L14" s="173">
        <f>W!A246</f>
        <v>5906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475950</v>
      </c>
      <c r="M15" s="171"/>
      <c r="N15" s="112"/>
      <c r="O15" s="112" t="s">
        <v>129</v>
      </c>
      <c r="P15" s="112"/>
      <c r="Q15" s="112"/>
      <c r="R15" s="173">
        <f>W!A265</f>
        <v>74768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32000</v>
      </c>
      <c r="G16" s="171"/>
      <c r="H16" s="112"/>
      <c r="I16" s="112" t="s">
        <v>132</v>
      </c>
      <c r="J16" s="112"/>
      <c r="K16" s="112"/>
      <c r="L16" s="173">
        <f>W!A248</f>
        <v>12589</v>
      </c>
      <c r="M16" s="171"/>
      <c r="N16" s="112"/>
      <c r="O16" s="175" t="s">
        <v>133</v>
      </c>
      <c r="R16" s="173">
        <f>W!A266</f>
        <v>49896</v>
      </c>
      <c r="S16" s="171"/>
      <c r="T16" s="112"/>
      <c r="U16" s="112" t="s">
        <v>134</v>
      </c>
      <c r="V16" s="112"/>
      <c r="W16" s="112"/>
      <c r="X16" s="173">
        <f>W!A225</f>
        <v>6000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0</v>
      </c>
      <c r="G17" s="171"/>
      <c r="H17" s="112"/>
      <c r="I17" s="112" t="s">
        <v>136</v>
      </c>
      <c r="L17" s="173">
        <f>W!A249</f>
        <v>129000</v>
      </c>
      <c r="M17" s="171"/>
      <c r="N17" s="112"/>
      <c r="O17" s="112" t="s">
        <v>137</v>
      </c>
      <c r="P17" s="112"/>
      <c r="Q17" s="112"/>
      <c r="R17" s="173">
        <f>W!A267</f>
        <v>9699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12648</v>
      </c>
      <c r="G18" s="171"/>
      <c r="H18" s="112"/>
      <c r="I18" s="118" t="s">
        <v>140</v>
      </c>
      <c r="J18" s="112"/>
      <c r="K18" s="112"/>
      <c r="L18" s="177">
        <f>W!A250</f>
        <v>134363</v>
      </c>
      <c r="M18" s="171"/>
      <c r="N18" s="112"/>
      <c r="O18" s="112" t="s">
        <v>141</v>
      </c>
      <c r="P18" s="112"/>
      <c r="Q18" s="112"/>
      <c r="R18" s="173">
        <f>W!A268</f>
        <v>2542223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5000</v>
      </c>
      <c r="G19" s="171"/>
      <c r="H19" s="112"/>
      <c r="I19" s="112" t="s">
        <v>144</v>
      </c>
      <c r="J19" s="112"/>
      <c r="K19" s="112"/>
      <c r="L19" s="179">
        <f>W!A251</f>
        <v>2466541</v>
      </c>
      <c r="M19" s="171"/>
      <c r="N19" s="112"/>
      <c r="O19" s="112" t="s">
        <v>145</v>
      </c>
      <c r="P19" s="112"/>
      <c r="Q19" s="112"/>
      <c r="R19" s="177">
        <f>W!A269</f>
        <v>2865054</v>
      </c>
      <c r="S19" s="171"/>
      <c r="T19" s="112"/>
      <c r="U19" s="175" t="s">
        <v>146</v>
      </c>
      <c r="X19" s="174">
        <f>X16+X17-X18</f>
        <v>6000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12698</v>
      </c>
      <c r="G20" s="171"/>
      <c r="H20" s="112"/>
      <c r="I20" s="112" t="s">
        <v>148</v>
      </c>
      <c r="J20" s="112"/>
      <c r="K20" s="112"/>
      <c r="L20" s="173">
        <f>W!A252</f>
        <v>2725350</v>
      </c>
      <c r="M20" s="171"/>
      <c r="N20" s="112"/>
      <c r="O20" s="175" t="s">
        <v>149</v>
      </c>
      <c r="R20" s="180">
        <f>SUM(R15:R19)</f>
        <v>5541640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1722866</v>
      </c>
      <c r="M21" s="171"/>
      <c r="N21" s="112"/>
      <c r="O21" s="112" t="s">
        <v>152</v>
      </c>
      <c r="P21" s="112"/>
      <c r="Q21" s="112"/>
      <c r="R21" s="173">
        <f>R12+R20</f>
        <v>5991640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499356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16984</v>
      </c>
      <c r="G23" s="171"/>
      <c r="H23" s="112"/>
      <c r="I23" s="112" t="s">
        <v>157</v>
      </c>
      <c r="J23" s="112"/>
      <c r="K23" s="112"/>
      <c r="L23" s="176">
        <f>W!A254</f>
        <v>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1722866</v>
      </c>
      <c r="G24" s="171"/>
      <c r="H24" s="112"/>
      <c r="I24" s="175" t="s">
        <v>160</v>
      </c>
      <c r="L24" s="173">
        <f>L20-L21+L22-L23</f>
        <v>1002484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396000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6000</v>
      </c>
      <c r="M25" s="171"/>
      <c r="N25" s="112"/>
      <c r="O25" s="178" t="s">
        <v>164</v>
      </c>
      <c r="P25" s="112"/>
      <c r="Q25" s="112"/>
      <c r="R25" s="173">
        <f>W!A272</f>
        <v>629778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1008484</v>
      </c>
      <c r="G27" s="171"/>
      <c r="H27" s="112"/>
      <c r="I27" s="175" t="s">
        <v>170</v>
      </c>
      <c r="J27" s="112"/>
      <c r="K27" s="112"/>
      <c r="L27" s="174">
        <f>L24+L25-L26</f>
        <v>1008484</v>
      </c>
      <c r="M27" s="171"/>
      <c r="N27" s="112"/>
      <c r="O27" s="118" t="s">
        <v>171</v>
      </c>
      <c r="P27" s="112"/>
      <c r="Q27" s="112"/>
      <c r="R27" s="173">
        <f>SUM(R24:R26)</f>
        <v>629778</v>
      </c>
      <c r="S27" s="171"/>
      <c r="T27" s="112"/>
      <c r="U27" s="175" t="s">
        <v>172</v>
      </c>
      <c r="X27" s="174">
        <f>X22-X23-X24+X25-X26</f>
        <v>103356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697433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1705917</v>
      </c>
      <c r="G29" s="171"/>
      <c r="H29" s="112"/>
      <c r="I29" s="112" t="s">
        <v>177</v>
      </c>
      <c r="J29" s="112"/>
      <c r="K29" s="112"/>
      <c r="L29" s="173">
        <f>W!A256</f>
        <v>1008484</v>
      </c>
      <c r="M29" s="171"/>
      <c r="N29" s="112"/>
      <c r="S29" s="171"/>
      <c r="U29" s="181" t="s">
        <v>178</v>
      </c>
      <c r="V29" s="112"/>
      <c r="W29" s="112"/>
      <c r="X29" s="174">
        <f>W!A233</f>
        <v>1270606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27.781928374655646</v>
      </c>
      <c r="M30" s="171"/>
      <c r="N30" s="112"/>
      <c r="O30" s="112" t="s">
        <v>180</v>
      </c>
      <c r="P30" s="112"/>
      <c r="Q30" s="112"/>
      <c r="R30" s="173">
        <f>R21-R27-R28</f>
        <v>5361862</v>
      </c>
      <c r="S30" s="171"/>
      <c r="U30" s="181" t="s">
        <v>181</v>
      </c>
      <c r="V30" s="112"/>
      <c r="W30" s="112"/>
      <c r="X30" s="176">
        <f>W!A234</f>
        <v>1594448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2865054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396000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1600000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612484</v>
      </c>
      <c r="M33" s="171"/>
      <c r="O33" s="118" t="s">
        <v>188</v>
      </c>
      <c r="P33" s="112"/>
      <c r="Q33" s="112"/>
      <c r="R33" s="173">
        <f>W!A275</f>
        <v>3630000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2414879</v>
      </c>
      <c r="G34" s="171"/>
      <c r="H34" s="112"/>
      <c r="I34" s="91" t="s">
        <v>190</v>
      </c>
      <c r="J34" s="112"/>
      <c r="K34" s="112"/>
      <c r="L34" s="177">
        <f>W!A260</f>
        <v>916063</v>
      </c>
      <c r="M34" s="171"/>
      <c r="O34" s="91" t="s">
        <v>191</v>
      </c>
      <c r="R34" s="173">
        <f>W!A276</f>
        <v>203315</v>
      </c>
      <c r="S34" s="171"/>
      <c r="U34" s="112" t="s">
        <v>192</v>
      </c>
      <c r="V34" s="112"/>
      <c r="W34" s="112"/>
      <c r="X34" s="174">
        <f>W!A238</f>
        <v>1950000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1528547</v>
      </c>
      <c r="M35" s="171"/>
      <c r="O35" s="112" t="s">
        <v>194</v>
      </c>
      <c r="P35" s="112"/>
      <c r="Q35" s="112"/>
      <c r="R35" s="177">
        <f>R36-R33-R34</f>
        <v>1528547</v>
      </c>
      <c r="S35" s="171"/>
      <c r="U35" s="112" t="s">
        <v>195</v>
      </c>
      <c r="V35" s="112"/>
      <c r="W35" s="112"/>
      <c r="X35" s="174">
        <f>W!A239</f>
        <v>1136000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5361862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5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4074</v>
      </c>
      <c r="H5" s="35">
        <f>W!A506</f>
        <v>4277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7.1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1767</v>
      </c>
      <c r="H7" s="35">
        <f>W!A510</f>
        <v>1840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100</v>
      </c>
      <c r="H16" s="151">
        <f>INT(L10*2*G20/1000) + 75</f>
        <v>156</v>
      </c>
      <c r="I16" s="151">
        <f>INT(L10*3*G20/1000) + 120</f>
        <v>241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120</v>
      </c>
      <c r="H17" s="151">
        <f>INT(L10*1.5*2*G20/1000) + 75</f>
        <v>196</v>
      </c>
      <c r="I17" s="151">
        <f>INT(L10*1.5*3*G20/1000) + 120</f>
        <v>302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47738</v>
      </c>
      <c r="H20" s="135">
        <f>W!A516</f>
        <v>47285</v>
      </c>
      <c r="I20" s="135">
        <f>W!A517</f>
        <v>45938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Emerging economies are vulnerable to any world wide financial slowdown.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They may not have the flexibility to fend off such a downturn.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82.7</v>
      </c>
      <c r="G35" s="138">
        <f>W!A542/100</f>
        <v>60.38</v>
      </c>
      <c r="H35" s="138">
        <f>W!A562/100</f>
        <v>78.09</v>
      </c>
      <c r="I35" s="138">
        <f>W!A582/100</f>
        <v>170</v>
      </c>
      <c r="J35" s="138">
        <f>W!A602/100</f>
        <v>143.29</v>
      </c>
      <c r="K35" s="138">
        <f>W!A622/100</f>
        <v>102.06</v>
      </c>
      <c r="L35" s="138">
        <f>W!A642/100</f>
        <v>96.44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2729100</v>
      </c>
      <c r="G36" s="138">
        <f>W!A543</f>
        <v>1817438</v>
      </c>
      <c r="H36" s="138">
        <f>W!A563</f>
        <v>2342700</v>
      </c>
      <c r="I36" s="138">
        <f>W!A583</f>
        <v>6171000</v>
      </c>
      <c r="J36" s="138">
        <f>W!A603</f>
        <v>5158440</v>
      </c>
      <c r="K36" s="138">
        <f>W!A623</f>
        <v>3061800</v>
      </c>
      <c r="L36" s="138">
        <f>W!A643</f>
        <v>2965530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12</v>
      </c>
      <c r="J38" s="138">
        <f>W!A604</f>
        <v>12</v>
      </c>
      <c r="K38" s="138">
        <f>W!A624</f>
        <v>0</v>
      </c>
      <c r="L38" s="138">
        <f>W!A644</f>
        <v>1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2495652</v>
      </c>
      <c r="G39" s="138">
        <f>W!A545</f>
        <v>1806779</v>
      </c>
      <c r="H39" s="138">
        <f>W!A565</f>
        <v>2403602</v>
      </c>
      <c r="I39" s="138">
        <f>W!A585</f>
        <v>6290261</v>
      </c>
      <c r="J39" s="138">
        <f>W!A605</f>
        <v>5247544</v>
      </c>
      <c r="K39" s="138">
        <f>W!A625</f>
        <v>3243831</v>
      </c>
      <c r="L39" s="138">
        <f>W!A645</f>
        <v>3006037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310</v>
      </c>
      <c r="G43" s="138">
        <f>W!A546</f>
        <v>325</v>
      </c>
      <c r="H43" s="138">
        <f>W!A566</f>
        <v>300</v>
      </c>
      <c r="I43" s="138">
        <f>W!A586</f>
        <v>309</v>
      </c>
      <c r="J43" s="138">
        <f>W!A606</f>
        <v>318</v>
      </c>
      <c r="K43" s="138">
        <f>W!A626</f>
        <v>325</v>
      </c>
      <c r="L43" s="138">
        <f>W!A646</f>
        <v>300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335</v>
      </c>
      <c r="H44" s="138">
        <f>W!A567</f>
        <v>320</v>
      </c>
      <c r="I44" s="138">
        <f>W!A587</f>
        <v>309</v>
      </c>
      <c r="J44" s="138">
        <f>W!A607</f>
        <v>320</v>
      </c>
      <c r="K44" s="138">
        <f>W!A627</f>
        <v>334</v>
      </c>
      <c r="L44" s="138">
        <f>W!A647</f>
        <v>320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310</v>
      </c>
      <c r="G45" s="138">
        <f>W!A548</f>
        <v>375</v>
      </c>
      <c r="H45" s="138">
        <f>W!A568</f>
        <v>300</v>
      </c>
      <c r="I45" s="138">
        <f>W!A588</f>
        <v>299</v>
      </c>
      <c r="J45" s="138">
        <f>W!A608</f>
        <v>305</v>
      </c>
      <c r="K45" s="138">
        <f>W!A628</f>
        <v>361</v>
      </c>
      <c r="L45" s="138">
        <f>W!A648</f>
        <v>350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520</v>
      </c>
      <c r="G46" s="138">
        <f>W!A549</f>
        <v>490</v>
      </c>
      <c r="H46" s="138">
        <f>W!A569</f>
        <v>465</v>
      </c>
      <c r="I46" s="138">
        <f>W!A589</f>
        <v>475</v>
      </c>
      <c r="J46" s="138">
        <f>W!A609</f>
        <v>474</v>
      </c>
      <c r="K46" s="138">
        <f>W!A629</f>
        <v>484</v>
      </c>
      <c r="L46" s="138">
        <f>W!A649</f>
        <v>450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490</v>
      </c>
      <c r="H47" s="138">
        <f>W!A570</f>
        <v>485</v>
      </c>
      <c r="I47" s="138">
        <f>W!A590</f>
        <v>479</v>
      </c>
      <c r="J47" s="138">
        <f>W!A610</f>
        <v>479</v>
      </c>
      <c r="K47" s="138">
        <f>W!A630</f>
        <v>485</v>
      </c>
      <c r="L47" s="138">
        <f>W!A650</f>
        <v>450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520</v>
      </c>
      <c r="G48" s="138">
        <f>W!A551</f>
        <v>585</v>
      </c>
      <c r="H48" s="138">
        <f>W!A571</f>
        <v>480</v>
      </c>
      <c r="I48" s="138">
        <f>W!A591</f>
        <v>485</v>
      </c>
      <c r="J48" s="138">
        <f>W!A611</f>
        <v>480</v>
      </c>
      <c r="K48" s="138">
        <f>W!A631</f>
        <v>546</v>
      </c>
      <c r="L48" s="138">
        <f>W!A651</f>
        <v>490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840</v>
      </c>
      <c r="G49" s="138">
        <f>W!A552</f>
        <v>690</v>
      </c>
      <c r="H49" s="138">
        <f>W!A572</f>
        <v>670</v>
      </c>
      <c r="I49" s="138">
        <f>W!A592</f>
        <v>679</v>
      </c>
      <c r="J49" s="138">
        <f>W!A612</f>
        <v>688</v>
      </c>
      <c r="K49" s="138">
        <f>W!A632</f>
        <v>691</v>
      </c>
      <c r="L49" s="138">
        <f>W!A652</f>
        <v>680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800</v>
      </c>
      <c r="G50" s="138">
        <f>W!A553</f>
        <v>725</v>
      </c>
      <c r="H50" s="138">
        <f>W!A573</f>
        <v>710</v>
      </c>
      <c r="I50" s="138">
        <f>W!A593</f>
        <v>719</v>
      </c>
      <c r="J50" s="138">
        <f>W!A613</f>
        <v>720</v>
      </c>
      <c r="K50" s="138">
        <f>W!A633</f>
        <v>726</v>
      </c>
      <c r="L50" s="138">
        <f>W!A653</f>
        <v>720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840</v>
      </c>
      <c r="G51" s="138">
        <f>W!A554</f>
        <v>855</v>
      </c>
      <c r="H51" s="138">
        <f>W!A574</f>
        <v>740</v>
      </c>
      <c r="I51" s="138">
        <f>W!A594</f>
        <v>755</v>
      </c>
      <c r="J51" s="138">
        <f>W!A614</f>
        <v>758</v>
      </c>
      <c r="K51" s="138">
        <f>W!A634</f>
        <v>824</v>
      </c>
      <c r="L51" s="138">
        <f>W!A654</f>
        <v>840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56</v>
      </c>
      <c r="G53" s="138">
        <f>W!A555</f>
        <v>95</v>
      </c>
      <c r="H53" s="138">
        <f>W!A575</f>
        <v>123</v>
      </c>
      <c r="I53" s="138">
        <f>W!A595</f>
        <v>62</v>
      </c>
      <c r="J53" s="138">
        <f>W!A615</f>
        <v>83</v>
      </c>
      <c r="K53" s="138">
        <f>W!A635</f>
        <v>55</v>
      </c>
      <c r="L53" s="138">
        <f>W!A655</f>
        <v>73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1270</v>
      </c>
      <c r="G54" s="138">
        <f>W!A556</f>
        <v>1250</v>
      </c>
      <c r="H54" s="138">
        <f>W!A576</f>
        <v>1245</v>
      </c>
      <c r="I54" s="138">
        <f>W!A596</f>
        <v>1262</v>
      </c>
      <c r="J54" s="138">
        <f>W!A616</f>
        <v>1260</v>
      </c>
      <c r="K54" s="138">
        <f>W!A636</f>
        <v>1280</v>
      </c>
      <c r="L54" s="138">
        <f>W!A656</f>
        <v>1300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5</v>
      </c>
      <c r="H55" s="138">
        <f>W!A577</f>
        <v>14</v>
      </c>
      <c r="I55" s="138">
        <f>W!A597</f>
        <v>13</v>
      </c>
      <c r="J55" s="138">
        <f>W!A617</f>
        <v>13</v>
      </c>
      <c r="K55" s="138">
        <f>W!A637</f>
        <v>37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5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1243540</v>
      </c>
      <c r="G67" s="138">
        <f>W!A722</f>
        <v>1847198</v>
      </c>
      <c r="H67" s="138">
        <f>W!A742</f>
        <v>2200081</v>
      </c>
      <c r="I67" s="138">
        <f>W!A762</f>
        <v>450000</v>
      </c>
      <c r="J67" s="138">
        <f>W!A782</f>
        <v>1393540</v>
      </c>
      <c r="K67" s="138">
        <f>W!A802</f>
        <v>1110641</v>
      </c>
      <c r="L67" s="138">
        <f>W!A822</f>
        <v>1974134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258211</v>
      </c>
      <c r="G68" s="138">
        <f>W!A723</f>
        <v>660931</v>
      </c>
      <c r="H68" s="138">
        <f>W!A743</f>
        <v>1183272</v>
      </c>
      <c r="I68" s="138">
        <f>W!A763</f>
        <v>134363</v>
      </c>
      <c r="J68" s="138">
        <f>W!A783</f>
        <v>327868</v>
      </c>
      <c r="K68" s="138">
        <f>W!A803</f>
        <v>1047312</v>
      </c>
      <c r="L68" s="138">
        <f>W!A823</f>
        <v>358196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1133314</v>
      </c>
      <c r="G69" s="138">
        <f>W!A724</f>
        <v>549029</v>
      </c>
      <c r="H69" s="138">
        <f>W!A744</f>
        <v>1357995</v>
      </c>
      <c r="I69" s="138">
        <f>W!A764</f>
        <v>2542223</v>
      </c>
      <c r="J69" s="138">
        <f>W!A784</f>
        <v>2183879</v>
      </c>
      <c r="K69" s="138">
        <f>W!A804</f>
        <v>1847538</v>
      </c>
      <c r="L69" s="138">
        <f>W!A824</f>
        <v>939868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950000</v>
      </c>
      <c r="H70" s="138">
        <f>W!A745</f>
        <v>0</v>
      </c>
      <c r="I70" s="138">
        <f>W!A765</f>
        <v>2865054</v>
      </c>
      <c r="J70" s="138">
        <f>W!A785</f>
        <v>1022937</v>
      </c>
      <c r="K70" s="138">
        <f>W!A805</f>
        <v>0</v>
      </c>
      <c r="L70" s="138">
        <f>W!A825</f>
        <v>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401851</v>
      </c>
      <c r="G74" s="138">
        <f>W!A729</f>
        <v>349940</v>
      </c>
      <c r="H74" s="138">
        <f>W!A749</f>
        <v>772512</v>
      </c>
      <c r="I74" s="138">
        <f>W!A769</f>
        <v>629778</v>
      </c>
      <c r="J74" s="138">
        <f>W!A789</f>
        <v>630458</v>
      </c>
      <c r="K74" s="138">
        <f>W!A809</f>
        <v>709313</v>
      </c>
      <c r="L74" s="138">
        <f>W!A829</f>
        <v>281643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644641</v>
      </c>
      <c r="G75" s="138">
        <f>W!A730</f>
        <v>1630635</v>
      </c>
      <c r="H75" s="138">
        <f>W!A750</f>
        <v>1508185</v>
      </c>
      <c r="I75" s="138">
        <f>W!A770</f>
        <v>0</v>
      </c>
      <c r="J75" s="138">
        <f>W!A790</f>
        <v>0</v>
      </c>
      <c r="K75" s="138">
        <f>W!A810</f>
        <v>323729</v>
      </c>
      <c r="L75" s="138">
        <f>W!A830</f>
        <v>26927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3010000</v>
      </c>
      <c r="H80" s="138">
        <f>W!A754</f>
        <v>3000000</v>
      </c>
      <c r="I80" s="138">
        <f>W!A774</f>
        <v>3630000</v>
      </c>
      <c r="J80" s="138">
        <f>W!A794</f>
        <v>3600000</v>
      </c>
      <c r="K80" s="138">
        <f>W!A814</f>
        <v>3000000</v>
      </c>
      <c r="L80" s="138">
        <f>W!A834</f>
        <v>3075000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20130</v>
      </c>
      <c r="G81" s="138">
        <f>W!A735</f>
        <v>503</v>
      </c>
      <c r="H81" s="138">
        <f>W!A755</f>
        <v>0</v>
      </c>
      <c r="I81" s="138">
        <f>W!A775</f>
        <v>203315</v>
      </c>
      <c r="J81" s="138">
        <f>W!A795</f>
        <v>98999</v>
      </c>
      <c r="K81" s="138">
        <f>W!A815</f>
        <v>0</v>
      </c>
      <c r="L81" s="138">
        <f>W!A835</f>
        <v>6135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-581557</v>
      </c>
      <c r="G82" s="138">
        <f>W!A736</f>
        <v>-983920</v>
      </c>
      <c r="H82" s="138">
        <f>W!A756</f>
        <v>-539349</v>
      </c>
      <c r="I82" s="138">
        <f>W!A776</f>
        <v>1528547</v>
      </c>
      <c r="J82" s="138">
        <f>W!A796</f>
        <v>598767</v>
      </c>
      <c r="K82" s="138">
        <f>W!A816</f>
        <v>-27551</v>
      </c>
      <c r="L82" s="138">
        <f>W!A836</f>
        <v>-117507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2738573</v>
      </c>
      <c r="G83" s="138">
        <f t="shared" si="0"/>
        <v>2026583</v>
      </c>
      <c r="H83" s="138">
        <f t="shared" si="0"/>
        <v>2460651</v>
      </c>
      <c r="I83" s="138">
        <f t="shared" si="0"/>
        <v>5361862</v>
      </c>
      <c r="J83" s="138">
        <f t="shared" si="0"/>
        <v>4297766</v>
      </c>
      <c r="K83" s="138">
        <f t="shared" si="0"/>
        <v>2972449</v>
      </c>
      <c r="L83" s="138">
        <f t="shared" si="0"/>
        <v>2963628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6.5</v>
      </c>
      <c r="G91" s="61" t="str">
        <f>W!A342</f>
        <v xml:space="preserve">  3.6</v>
      </c>
      <c r="H91" s="61" t="str">
        <f>W!A352</f>
        <v xml:space="preserve">  6.6</v>
      </c>
      <c r="I91" s="61" t="str">
        <f>W!A362</f>
        <v xml:space="preserve"> 15.5</v>
      </c>
      <c r="J91" s="61" t="str">
        <f>W!A372</f>
        <v xml:space="preserve"> 11.4</v>
      </c>
      <c r="K91" s="61" t="str">
        <f>W!A382</f>
        <v xml:space="preserve">  7.1</v>
      </c>
      <c r="L91" s="61" t="str">
        <f>W!A392</f>
        <v xml:space="preserve">  5.7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6.0</v>
      </c>
      <c r="G92" s="61" t="str">
        <f>W!A343</f>
        <v xml:space="preserve">  1.4</v>
      </c>
      <c r="H92" s="61" t="str">
        <f>W!A353</f>
        <v xml:space="preserve">  4.6</v>
      </c>
      <c r="I92" s="61" t="str">
        <f>W!A363</f>
        <v xml:space="preserve"> 13.0</v>
      </c>
      <c r="J92" s="61" t="str">
        <f>W!A373</f>
        <v xml:space="preserve"> 10.2</v>
      </c>
      <c r="K92" s="61" t="str">
        <f>W!A383</f>
        <v xml:space="preserve">  5.7</v>
      </c>
      <c r="L92" s="61" t="str">
        <f>W!A393</f>
        <v xml:space="preserve">  3.5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6.7</v>
      </c>
      <c r="G93" s="61" t="str">
        <f>W!A344</f>
        <v xml:space="preserve">  3.6</v>
      </c>
      <c r="H93" s="61" t="str">
        <f>W!A354</f>
        <v xml:space="preserve">  9.6</v>
      </c>
      <c r="I93" s="61" t="str">
        <f>W!A364</f>
        <v xml:space="preserve"> 22.0</v>
      </c>
      <c r="J93" s="61" t="str">
        <f>W!A374</f>
        <v xml:space="preserve"> 15.2</v>
      </c>
      <c r="K93" s="61" t="str">
        <f>W!A384</f>
        <v xml:space="preserve">  6.5</v>
      </c>
      <c r="L93" s="61" t="str">
        <f>W!A394</f>
        <v xml:space="preserve">  5.5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5.9</v>
      </c>
      <c r="G94" s="61" t="str">
        <f>W!A345</f>
        <v xml:space="preserve">  2.0</v>
      </c>
      <c r="H94" s="61" t="str">
        <f>W!A355</f>
        <v xml:space="preserve">  8.7</v>
      </c>
      <c r="I94" s="61" t="str">
        <f>W!A365</f>
        <v xml:space="preserve"> 14.4</v>
      </c>
      <c r="J94" s="61" t="str">
        <f>W!A375</f>
        <v xml:space="preserve"> 13.2</v>
      </c>
      <c r="K94" s="61" t="str">
        <f>W!A385</f>
        <v xml:space="preserve"> 10.7</v>
      </c>
      <c r="L94" s="61" t="str">
        <f>W!A395</f>
        <v xml:space="preserve">  4.5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6.1</v>
      </c>
      <c r="G95" s="61" t="str">
        <f>W!A346</f>
        <v xml:space="preserve">  1.7</v>
      </c>
      <c r="H95" s="61" t="str">
        <f>W!A356</f>
        <v xml:space="preserve">  6.8</v>
      </c>
      <c r="I95" s="61" t="str">
        <f>W!A366</f>
        <v xml:space="preserve"> 13.4</v>
      </c>
      <c r="J95" s="61" t="str">
        <f>W!A376</f>
        <v xml:space="preserve"> 11.4</v>
      </c>
      <c r="K95" s="61" t="str">
        <f>W!A386</f>
        <v xml:space="preserve"> 10.2</v>
      </c>
      <c r="L95" s="61" t="str">
        <f>W!A396</f>
        <v xml:space="preserve">  5.4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7.0</v>
      </c>
      <c r="G96" s="61" t="str">
        <f>W!A347</f>
        <v xml:space="preserve">  4.8</v>
      </c>
      <c r="H96" s="61" t="str">
        <f>W!A357</f>
        <v xml:space="preserve"> 10.8</v>
      </c>
      <c r="I96" s="61" t="str">
        <f>W!A367</f>
        <v xml:space="preserve"> 18.5</v>
      </c>
      <c r="J96" s="61" t="str">
        <f>W!A377</f>
        <v xml:space="preserve"> 15.2</v>
      </c>
      <c r="K96" s="61" t="str">
        <f>W!A387</f>
        <v xml:space="preserve">  9.4</v>
      </c>
      <c r="L96" s="61" t="str">
        <f>W!A397</f>
        <v xml:space="preserve">  5.1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4.8</v>
      </c>
      <c r="G97" s="61" t="str">
        <f>W!A348</f>
        <v xml:space="preserve">  5.7</v>
      </c>
      <c r="H97" s="61" t="str">
        <f>W!A358</f>
        <v xml:space="preserve"> 10.3</v>
      </c>
      <c r="I97" s="61" t="str">
        <f>W!A368</f>
        <v xml:space="preserve"> 14.2</v>
      </c>
      <c r="J97" s="61" t="str">
        <f>W!A378</f>
        <v xml:space="preserve"> 13.9</v>
      </c>
      <c r="K97" s="61" t="str">
        <f>W!A388</f>
        <v xml:space="preserve"> 13.5</v>
      </c>
      <c r="L97" s="61" t="str">
        <f>W!A398</f>
        <v xml:space="preserve">  7.0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7.6</v>
      </c>
      <c r="G98" s="61" t="str">
        <f>W!A349</f>
        <v xml:space="preserve">  2.9</v>
      </c>
      <c r="H98" s="61" t="str">
        <f>W!A359</f>
        <v xml:space="preserve">  9.0</v>
      </c>
      <c r="I98" s="61" t="str">
        <f>W!A369</f>
        <v xml:space="preserve"> 13.9</v>
      </c>
      <c r="J98" s="61" t="str">
        <f>W!A379</f>
        <v xml:space="preserve"> 12.2</v>
      </c>
      <c r="K98" s="61" t="str">
        <f>W!A389</f>
        <v xml:space="preserve"> 13.2</v>
      </c>
      <c r="L98" s="61" t="str">
        <f>W!A399</f>
        <v xml:space="preserve">  3.5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5.7</v>
      </c>
      <c r="G99" s="61" t="str">
        <f>W!A350</f>
        <v xml:space="preserve">  6.6</v>
      </c>
      <c r="H99" s="61" t="str">
        <f>W!A360</f>
        <v xml:space="preserve"> 12.8</v>
      </c>
      <c r="I99" s="61" t="str">
        <f>W!A370</f>
        <v xml:space="preserve"> 14.6</v>
      </c>
      <c r="J99" s="61" t="str">
        <f>W!A380</f>
        <v xml:space="preserve"> 15.4</v>
      </c>
      <c r="K99" s="61" t="str">
        <f>W!A390</f>
        <v xml:space="preserve"> 12.0</v>
      </c>
      <c r="L99" s="61" t="str">
        <f>W!A400</f>
        <v xml:space="preserve">  6.3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RowHeight="13.2"/>
  <cols>
    <col min="1" max="1" width="63.44140625" bestFit="1" customWidth="1"/>
    <col min="2" max="2" width="1.6640625" style="133" bestFit="1" customWidth="1"/>
  </cols>
  <sheetData>
    <row r="1" spans="1:1">
      <c r="A1">
        <v>5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65</v>
      </c>
    </row>
    <row r="12" spans="1:1">
      <c r="A12">
        <v>35</v>
      </c>
    </row>
    <row r="13" spans="1:1">
      <c r="A13">
        <v>75</v>
      </c>
    </row>
    <row r="14" spans="1:1">
      <c r="A14">
        <v>60</v>
      </c>
    </row>
    <row r="15" spans="1:1">
      <c r="A15">
        <v>30</v>
      </c>
    </row>
    <row r="16" spans="1:1">
      <c r="A16">
        <v>60</v>
      </c>
    </row>
    <row r="17" spans="1:2">
      <c r="A17">
        <v>30</v>
      </c>
    </row>
    <row r="18" spans="1:2">
      <c r="A18">
        <v>25</v>
      </c>
    </row>
    <row r="19" spans="1:2">
      <c r="A19">
        <v>50</v>
      </c>
    </row>
    <row r="20" spans="1:2">
      <c r="A20">
        <v>0</v>
      </c>
    </row>
    <row r="21" spans="1:2">
      <c r="A21">
        <v>309</v>
      </c>
    </row>
    <row r="22" spans="1:2">
      <c r="A22">
        <v>309</v>
      </c>
    </row>
    <row r="23" spans="1:2">
      <c r="A23">
        <v>299</v>
      </c>
    </row>
    <row r="24" spans="1:2">
      <c r="A24">
        <v>475</v>
      </c>
    </row>
    <row r="25" spans="1:2">
      <c r="A25">
        <v>479</v>
      </c>
    </row>
    <row r="26" spans="1:2">
      <c r="A26">
        <v>485</v>
      </c>
    </row>
    <row r="27" spans="1:2">
      <c r="A27">
        <v>679</v>
      </c>
    </row>
    <row r="28" spans="1:2">
      <c r="A28">
        <v>719</v>
      </c>
    </row>
    <row r="29" spans="1:2">
      <c r="A29">
        <v>755</v>
      </c>
    </row>
    <row r="30" spans="1:2">
      <c r="A30">
        <v>0</v>
      </c>
    </row>
    <row r="31" spans="1:2">
      <c r="A31">
        <v>3160</v>
      </c>
      <c r="B31" s="133" t="s">
        <v>343</v>
      </c>
    </row>
    <row r="32" spans="1:2">
      <c r="A32">
        <v>1380</v>
      </c>
      <c r="B32" s="133" t="s">
        <v>343</v>
      </c>
    </row>
    <row r="33" spans="1:2">
      <c r="A33">
        <v>3120</v>
      </c>
      <c r="B33" s="133" t="s">
        <v>343</v>
      </c>
    </row>
    <row r="34" spans="1:2">
      <c r="A34">
        <v>1300</v>
      </c>
      <c r="B34" s="133" t="s">
        <v>343</v>
      </c>
    </row>
    <row r="35" spans="1:2">
      <c r="A35">
        <v>470</v>
      </c>
      <c r="B35" s="133" t="s">
        <v>343</v>
      </c>
    </row>
    <row r="36" spans="1:2">
      <c r="A36">
        <v>1400</v>
      </c>
    </row>
    <row r="37" spans="1:2">
      <c r="A37">
        <v>810</v>
      </c>
      <c r="B37" s="133" t="s">
        <v>343</v>
      </c>
    </row>
    <row r="38" spans="1:2">
      <c r="A38">
        <v>420</v>
      </c>
      <c r="B38" s="133" t="s">
        <v>343</v>
      </c>
    </row>
    <row r="39" spans="1:2">
      <c r="A39">
        <v>520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18</v>
      </c>
    </row>
    <row r="45" spans="1:2">
      <c r="A45">
        <v>35</v>
      </c>
    </row>
    <row r="46" spans="1:2">
      <c r="A46">
        <v>15</v>
      </c>
    </row>
    <row r="47" spans="1:2">
      <c r="A47">
        <v>116</v>
      </c>
    </row>
    <row r="48" spans="1:2">
      <c r="A48">
        <v>170</v>
      </c>
    </row>
    <row r="49" spans="1:2">
      <c r="A49">
        <v>332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9</v>
      </c>
    </row>
    <row r="63" spans="1:2">
      <c r="A63">
        <v>15</v>
      </c>
    </row>
    <row r="64" spans="1:2">
      <c r="A64">
        <v>9</v>
      </c>
      <c r="B64" s="133" t="s">
        <v>343</v>
      </c>
    </row>
    <row r="65" spans="1:1">
      <c r="A65">
        <v>12</v>
      </c>
    </row>
    <row r="66" spans="1:1">
      <c r="A66">
        <v>9</v>
      </c>
    </row>
    <row r="67" spans="1:1">
      <c r="A67">
        <v>0</v>
      </c>
    </row>
    <row r="68" spans="1:1">
      <c r="A68">
        <v>25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1</v>
      </c>
    </row>
    <row r="77" spans="1:1">
      <c r="A77">
        <v>55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1262</v>
      </c>
    </row>
    <row r="84" spans="1:1">
      <c r="A84">
        <v>0</v>
      </c>
    </row>
    <row r="85" spans="1:1">
      <c r="A85">
        <v>200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330</v>
      </c>
    </row>
    <row r="92" spans="1:1">
      <c r="A92">
        <v>12</v>
      </c>
    </row>
    <row r="93" spans="1:1">
      <c r="A93">
        <v>0</v>
      </c>
    </row>
    <row r="94" spans="1:1">
      <c r="A94">
        <v>1200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144</v>
      </c>
    </row>
    <row r="103" spans="1:1">
      <c r="A103">
        <v>123</v>
      </c>
    </row>
    <row r="104" spans="1:1">
      <c r="A104">
        <v>134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7653</v>
      </c>
    </row>
    <row r="109" spans="1:1">
      <c r="A109">
        <v>3167</v>
      </c>
    </row>
    <row r="110" spans="1:1">
      <c r="A110">
        <v>1481</v>
      </c>
    </row>
    <row r="111" spans="1:1">
      <c r="A111">
        <v>7830</v>
      </c>
    </row>
    <row r="112" spans="1:1">
      <c r="A112">
        <v>3242</v>
      </c>
    </row>
    <row r="113" spans="1:1">
      <c r="A113">
        <v>1517</v>
      </c>
    </row>
    <row r="114" spans="1:1">
      <c r="A114">
        <v>177</v>
      </c>
    </row>
    <row r="115" spans="1:1">
      <c r="A115">
        <v>75</v>
      </c>
    </row>
    <row r="116" spans="1:1">
      <c r="A116">
        <v>36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3157</v>
      </c>
    </row>
    <row r="122" spans="1:1">
      <c r="A122">
        <v>1378</v>
      </c>
    </row>
    <row r="123" spans="1:1">
      <c r="A123">
        <v>3118</v>
      </c>
    </row>
    <row r="124" spans="1:1">
      <c r="A124">
        <v>1298</v>
      </c>
    </row>
    <row r="125" spans="1:1">
      <c r="A125">
        <v>469</v>
      </c>
    </row>
    <row r="126" spans="1:1">
      <c r="A126">
        <v>1400</v>
      </c>
    </row>
    <row r="127" spans="1:1">
      <c r="A127">
        <v>685</v>
      </c>
    </row>
    <row r="128" spans="1:1">
      <c r="A128">
        <v>355</v>
      </c>
    </row>
    <row r="129" spans="1:1">
      <c r="A129">
        <v>441</v>
      </c>
    </row>
    <row r="130" spans="1:1">
      <c r="A130">
        <v>999</v>
      </c>
    </row>
    <row r="131" spans="1:1">
      <c r="A131">
        <v>3109</v>
      </c>
    </row>
    <row r="132" spans="1:1">
      <c r="A132">
        <v>1580</v>
      </c>
    </row>
    <row r="133" spans="1:1">
      <c r="A133">
        <v>3084</v>
      </c>
    </row>
    <row r="134" spans="1:1">
      <c r="A134">
        <v>1546</v>
      </c>
    </row>
    <row r="135" spans="1:1">
      <c r="A135">
        <v>784</v>
      </c>
    </row>
    <row r="136" spans="1:1">
      <c r="A136">
        <v>1343</v>
      </c>
    </row>
    <row r="137" spans="1:1">
      <c r="A137">
        <v>771</v>
      </c>
    </row>
    <row r="138" spans="1:1">
      <c r="A138">
        <v>390</v>
      </c>
    </row>
    <row r="139" spans="1:1">
      <c r="A139">
        <v>615</v>
      </c>
    </row>
    <row r="140" spans="1:1">
      <c r="A140">
        <v>999</v>
      </c>
    </row>
    <row r="141" spans="1:1">
      <c r="A141">
        <v>3138</v>
      </c>
    </row>
    <row r="142" spans="1:1">
      <c r="A142">
        <v>1428</v>
      </c>
    </row>
    <row r="143" spans="1:1">
      <c r="A143">
        <v>3084</v>
      </c>
    </row>
    <row r="144" spans="1:1">
      <c r="A144">
        <v>1440</v>
      </c>
    </row>
    <row r="145" spans="1:1">
      <c r="A145">
        <v>784</v>
      </c>
    </row>
    <row r="146" spans="1:1">
      <c r="A146">
        <v>1343</v>
      </c>
    </row>
    <row r="147" spans="1:1">
      <c r="A147">
        <v>685</v>
      </c>
    </row>
    <row r="148" spans="1:1">
      <c r="A148">
        <v>355</v>
      </c>
    </row>
    <row r="149" spans="1:1">
      <c r="A149">
        <v>441</v>
      </c>
    </row>
    <row r="150" spans="1:1">
      <c r="A150">
        <v>999</v>
      </c>
    </row>
    <row r="151" spans="1:1">
      <c r="A151">
        <v>0</v>
      </c>
    </row>
    <row r="152" spans="1:1">
      <c r="A152">
        <v>76</v>
      </c>
    </row>
    <row r="153" spans="1:1">
      <c r="A153">
        <v>0</v>
      </c>
    </row>
    <row r="154" spans="1:1">
      <c r="A154">
        <v>53</v>
      </c>
    </row>
    <row r="155" spans="1:1">
      <c r="A155">
        <v>0</v>
      </c>
    </row>
    <row r="156" spans="1:1">
      <c r="A156">
        <v>0</v>
      </c>
    </row>
    <row r="157" spans="1:1">
      <c r="A157">
        <v>44</v>
      </c>
    </row>
    <row r="158" spans="1:1">
      <c r="A158">
        <v>17</v>
      </c>
    </row>
    <row r="159" spans="1:1">
      <c r="A159">
        <v>0</v>
      </c>
    </row>
    <row r="160" spans="1:1">
      <c r="A160">
        <v>999</v>
      </c>
    </row>
    <row r="161" spans="1:1">
      <c r="A161">
        <v>19</v>
      </c>
    </row>
    <row r="162" spans="1:1">
      <c r="A162">
        <v>0</v>
      </c>
    </row>
    <row r="163" spans="1:1">
      <c r="A163">
        <v>165</v>
      </c>
    </row>
    <row r="164" spans="1:1">
      <c r="A164">
        <v>0</v>
      </c>
    </row>
    <row r="165" spans="1:1">
      <c r="A165">
        <v>35</v>
      </c>
    </row>
    <row r="166" spans="1:1">
      <c r="A166">
        <v>289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158</v>
      </c>
    </row>
    <row r="172" spans="1:1">
      <c r="A172">
        <v>86</v>
      </c>
    </row>
    <row r="173" spans="1:1">
      <c r="A173">
        <v>33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7830</v>
      </c>
    </row>
    <row r="182" spans="1:1">
      <c r="A182">
        <v>3242</v>
      </c>
    </row>
    <row r="183" spans="1:1">
      <c r="A183">
        <v>1517</v>
      </c>
    </row>
    <row r="184" spans="1:1">
      <c r="A184">
        <v>373</v>
      </c>
    </row>
    <row r="185" spans="1:1">
      <c r="A185">
        <v>75</v>
      </c>
    </row>
    <row r="186" spans="1:1">
      <c r="A186">
        <v>0</v>
      </c>
    </row>
    <row r="187" spans="1:1">
      <c r="A187">
        <v>373</v>
      </c>
    </row>
    <row r="188" spans="1:1">
      <c r="A188">
        <v>75</v>
      </c>
    </row>
    <row r="189" spans="1:1">
      <c r="A189">
        <v>0</v>
      </c>
    </row>
    <row r="190" spans="1:1">
      <c r="A190">
        <v>999</v>
      </c>
    </row>
    <row r="191" spans="1:1">
      <c r="A191">
        <v>60</v>
      </c>
    </row>
    <row r="192" spans="1:1">
      <c r="A192">
        <v>3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60</v>
      </c>
    </row>
    <row r="198" spans="1:1">
      <c r="A198">
        <v>1</v>
      </c>
    </row>
    <row r="199" spans="1:1">
      <c r="A199">
        <v>999</v>
      </c>
    </row>
    <row r="200" spans="1:1">
      <c r="A200">
        <v>999</v>
      </c>
    </row>
    <row r="201" spans="1:1">
      <c r="A201">
        <v>430000</v>
      </c>
    </row>
    <row r="202" spans="1:1">
      <c r="A202">
        <v>158448</v>
      </c>
    </row>
    <row r="203" spans="1:1">
      <c r="A203">
        <v>78191</v>
      </c>
    </row>
    <row r="204" spans="1:1">
      <c r="A204">
        <v>594262</v>
      </c>
    </row>
    <row r="205" spans="1:1">
      <c r="A205">
        <v>54005</v>
      </c>
    </row>
    <row r="206" spans="1:1">
      <c r="A206">
        <v>30630</v>
      </c>
    </row>
    <row r="207" spans="1:1">
      <c r="A207">
        <v>68000</v>
      </c>
    </row>
    <row r="208" spans="1:1">
      <c r="A208">
        <v>30000</v>
      </c>
    </row>
    <row r="209" spans="1:1">
      <c r="A209">
        <v>32000</v>
      </c>
    </row>
    <row r="210" spans="1:1">
      <c r="A210">
        <v>0</v>
      </c>
    </row>
    <row r="211" spans="1:1">
      <c r="A211">
        <v>12648</v>
      </c>
    </row>
    <row r="212" spans="1:1">
      <c r="A212">
        <v>5000</v>
      </c>
    </row>
    <row r="213" spans="1:1">
      <c r="A213">
        <v>12698</v>
      </c>
    </row>
    <row r="214" spans="1:1">
      <c r="A214">
        <v>0</v>
      </c>
    </row>
    <row r="215" spans="1:1">
      <c r="A215">
        <v>200000</v>
      </c>
    </row>
    <row r="216" spans="1:1">
      <c r="A216">
        <v>16984</v>
      </c>
    </row>
    <row r="217" spans="1:1">
      <c r="A217">
        <v>1722866</v>
      </c>
    </row>
    <row r="218" spans="1:1">
      <c r="A218">
        <v>4844923</v>
      </c>
    </row>
    <row r="219" spans="1:1">
      <c r="A219">
        <v>0</v>
      </c>
    </row>
    <row r="220" spans="1:1">
      <c r="A220">
        <v>2414879</v>
      </c>
    </row>
    <row r="221" spans="1:1">
      <c r="A221">
        <v>4844923</v>
      </c>
    </row>
    <row r="222" spans="1:1">
      <c r="A222">
        <v>0</v>
      </c>
    </row>
    <row r="223" spans="1:1">
      <c r="A223">
        <v>3350832</v>
      </c>
    </row>
    <row r="224" spans="1:1">
      <c r="A224">
        <v>332841</v>
      </c>
    </row>
    <row r="225" spans="1:1">
      <c r="A225">
        <v>6000</v>
      </c>
    </row>
    <row r="226" spans="1:1">
      <c r="A226">
        <v>0</v>
      </c>
    </row>
    <row r="227" spans="1:1">
      <c r="A227">
        <v>0</v>
      </c>
    </row>
    <row r="228" spans="1:1">
      <c r="A228">
        <v>499356</v>
      </c>
    </row>
    <row r="229" spans="1:1">
      <c r="A229">
        <v>0</v>
      </c>
    </row>
    <row r="230" spans="1:1">
      <c r="A230">
        <v>396000</v>
      </c>
    </row>
    <row r="231" spans="1:1">
      <c r="A231">
        <v>0</v>
      </c>
    </row>
    <row r="232" spans="1:1">
      <c r="A232">
        <v>0</v>
      </c>
    </row>
    <row r="233" spans="1:1">
      <c r="A233">
        <v>1270606</v>
      </c>
    </row>
    <row r="234" spans="1:1">
      <c r="A234">
        <v>1594448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1950000</v>
      </c>
    </row>
    <row r="239" spans="1:1">
      <c r="A239">
        <v>1136000</v>
      </c>
    </row>
    <row r="240" spans="1:1">
      <c r="A240">
        <v>697433</v>
      </c>
    </row>
    <row r="241" spans="1:1">
      <c r="A241">
        <v>5191891</v>
      </c>
    </row>
    <row r="242" spans="1:1">
      <c r="A242">
        <v>1964879</v>
      </c>
    </row>
    <row r="243" spans="1:1">
      <c r="A243">
        <v>0</v>
      </c>
    </row>
    <row r="244" spans="1:1">
      <c r="A244">
        <v>0</v>
      </c>
    </row>
    <row r="245" spans="1:1">
      <c r="A245">
        <v>12580</v>
      </c>
    </row>
    <row r="246" spans="1:1">
      <c r="A246">
        <v>5906</v>
      </c>
    </row>
    <row r="247" spans="1:1">
      <c r="A247">
        <v>475950</v>
      </c>
    </row>
    <row r="248" spans="1:1">
      <c r="A248">
        <v>12589</v>
      </c>
    </row>
    <row r="249" spans="1:1">
      <c r="A249">
        <v>129000</v>
      </c>
    </row>
    <row r="250" spans="1:1">
      <c r="A250">
        <v>134363</v>
      </c>
    </row>
    <row r="251" spans="1:1">
      <c r="A251">
        <v>2466541</v>
      </c>
    </row>
    <row r="252" spans="1:1">
      <c r="A252">
        <v>2725350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1008484</v>
      </c>
    </row>
    <row r="257" spans="1:1">
      <c r="A257">
        <v>1705917</v>
      </c>
    </row>
    <row r="258" spans="1:1">
      <c r="A258">
        <v>999</v>
      </c>
    </row>
    <row r="259" spans="1:1">
      <c r="A259">
        <v>999</v>
      </c>
    </row>
    <row r="260" spans="1:1">
      <c r="A260">
        <v>916063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74768</v>
      </c>
    </row>
    <row r="266" spans="1:1">
      <c r="A266">
        <v>49896</v>
      </c>
    </row>
    <row r="267" spans="1:1">
      <c r="A267">
        <v>9699</v>
      </c>
    </row>
    <row r="268" spans="1:1">
      <c r="A268">
        <v>2542223</v>
      </c>
    </row>
    <row r="269" spans="1:1">
      <c r="A269">
        <v>2865054</v>
      </c>
    </row>
    <row r="270" spans="1:1">
      <c r="A270">
        <v>1600000</v>
      </c>
    </row>
    <row r="271" spans="1:1">
      <c r="A271">
        <v>0</v>
      </c>
    </row>
    <row r="272" spans="1:1">
      <c r="A272">
        <v>629778</v>
      </c>
    </row>
    <row r="273" spans="1:1">
      <c r="A273">
        <v>0</v>
      </c>
    </row>
    <row r="274" spans="1:1">
      <c r="A274">
        <v>0</v>
      </c>
    </row>
    <row r="275" spans="1:1">
      <c r="A275">
        <v>3630000</v>
      </c>
    </row>
    <row r="276" spans="1:1">
      <c r="A276">
        <v>203315</v>
      </c>
    </row>
    <row r="277" spans="1:1">
      <c r="A277">
        <v>5361862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600</v>
      </c>
    </row>
    <row r="287" spans="1:1">
      <c r="A287">
        <v>131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1321</v>
      </c>
    </row>
    <row r="296" spans="1:1">
      <c r="A296">
        <v>17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16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349</v>
      </c>
    </row>
    <row r="305" spans="1:1">
      <c r="A305">
        <v>34560</v>
      </c>
    </row>
    <row r="306" spans="1:1">
      <c r="A306">
        <v>331</v>
      </c>
    </row>
    <row r="307" spans="1:1">
      <c r="A307">
        <v>32717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276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276</v>
      </c>
    </row>
    <row r="317" spans="1:1">
      <c r="A317">
        <v>0</v>
      </c>
    </row>
    <row r="318" spans="1:1">
      <c r="A318">
        <v>55</v>
      </c>
    </row>
    <row r="319" spans="1:1">
      <c r="A319">
        <v>111840</v>
      </c>
    </row>
    <row r="320" spans="1:1">
      <c r="A320">
        <v>1000</v>
      </c>
    </row>
    <row r="321" spans="1:1">
      <c r="A321">
        <v>7</v>
      </c>
    </row>
    <row r="322" spans="1:1">
      <c r="A322">
        <v>6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8</v>
      </c>
    </row>
    <row r="327" spans="1:1">
      <c r="A327">
        <v>21</v>
      </c>
    </row>
    <row r="328" spans="1:1">
      <c r="A328">
        <v>55</v>
      </c>
    </row>
    <row r="329" spans="1:1">
      <c r="A329">
        <v>242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359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356</v>
      </c>
    </row>
    <row r="348" spans="1:1">
      <c r="A348" t="s">
        <v>358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364</v>
      </c>
    </row>
    <row r="353" spans="1:1">
      <c r="A353" t="s">
        <v>365</v>
      </c>
    </row>
    <row r="354" spans="1:1">
      <c r="A354" t="s">
        <v>366</v>
      </c>
    </row>
    <row r="355" spans="1:1">
      <c r="A355" t="s">
        <v>367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384</v>
      </c>
    </row>
    <row r="375" spans="1:1">
      <c r="A375" t="s">
        <v>385</v>
      </c>
    </row>
    <row r="376" spans="1:1">
      <c r="A376" t="s">
        <v>382</v>
      </c>
    </row>
    <row r="377" spans="1:1">
      <c r="A377" t="s">
        <v>384</v>
      </c>
    </row>
    <row r="378" spans="1:1">
      <c r="A378" t="s">
        <v>380</v>
      </c>
    </row>
    <row r="379" spans="1:1">
      <c r="A379" t="s">
        <v>386</v>
      </c>
    </row>
    <row r="380" spans="1:1">
      <c r="A380" t="s">
        <v>387</v>
      </c>
    </row>
    <row r="381" spans="1:1">
      <c r="A381">
        <v>6</v>
      </c>
    </row>
    <row r="382" spans="1:1">
      <c r="A382" t="s">
        <v>388</v>
      </c>
    </row>
    <row r="383" spans="1:1">
      <c r="A383" t="s">
        <v>358</v>
      </c>
    </row>
    <row r="384" spans="1:1">
      <c r="A384" t="s">
        <v>350</v>
      </c>
    </row>
    <row r="385" spans="1:1">
      <c r="A385" t="s">
        <v>389</v>
      </c>
    </row>
    <row r="386" spans="1:1">
      <c r="A386" t="s">
        <v>383</v>
      </c>
    </row>
    <row r="387" spans="1:1">
      <c r="A387" t="s">
        <v>390</v>
      </c>
    </row>
    <row r="388" spans="1:1">
      <c r="A388" t="s">
        <v>391</v>
      </c>
    </row>
    <row r="389" spans="1:1">
      <c r="A389" t="s">
        <v>385</v>
      </c>
    </row>
    <row r="390" spans="1:1">
      <c r="A390" t="s">
        <v>392</v>
      </c>
    </row>
    <row r="391" spans="1:1">
      <c r="A391">
        <v>7</v>
      </c>
    </row>
    <row r="392" spans="1:1">
      <c r="A392" t="s">
        <v>358</v>
      </c>
    </row>
    <row r="393" spans="1:1">
      <c r="A393" t="s">
        <v>393</v>
      </c>
    </row>
    <row r="394" spans="1:1">
      <c r="A394" t="s">
        <v>394</v>
      </c>
    </row>
    <row r="395" spans="1:1">
      <c r="A395" t="s">
        <v>395</v>
      </c>
    </row>
    <row r="396" spans="1:1">
      <c r="A396" t="s">
        <v>396</v>
      </c>
    </row>
    <row r="397" spans="1:1">
      <c r="A397" t="s">
        <v>397</v>
      </c>
    </row>
    <row r="398" spans="1:1">
      <c r="A398" t="s">
        <v>355</v>
      </c>
    </row>
    <row r="399" spans="1:1">
      <c r="A399" t="s">
        <v>393</v>
      </c>
    </row>
    <row r="400" spans="1:1">
      <c r="A400" t="s">
        <v>398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399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8270</v>
      </c>
    </row>
    <row r="523" spans="1:1">
      <c r="A523">
        <v>2729100</v>
      </c>
    </row>
    <row r="524" spans="1:1">
      <c r="A524">
        <v>0</v>
      </c>
    </row>
    <row r="525" spans="1:1">
      <c r="A525">
        <v>2495652</v>
      </c>
    </row>
    <row r="526" spans="1:1">
      <c r="A526">
        <v>310</v>
      </c>
    </row>
    <row r="527" spans="1:1">
      <c r="A527">
        <v>300</v>
      </c>
    </row>
    <row r="528" spans="1:1">
      <c r="A528">
        <v>310</v>
      </c>
    </row>
    <row r="529" spans="1:1">
      <c r="A529">
        <v>520</v>
      </c>
    </row>
    <row r="530" spans="1:1">
      <c r="A530">
        <v>500</v>
      </c>
    </row>
    <row r="531" spans="1:1">
      <c r="A531">
        <v>520</v>
      </c>
    </row>
    <row r="532" spans="1:1">
      <c r="A532">
        <v>840</v>
      </c>
    </row>
    <row r="533" spans="1:1">
      <c r="A533">
        <v>800</v>
      </c>
    </row>
    <row r="534" spans="1:1">
      <c r="A534">
        <v>840</v>
      </c>
    </row>
    <row r="535" spans="1:1">
      <c r="A535">
        <v>56</v>
      </c>
    </row>
    <row r="536" spans="1:1">
      <c r="A536">
        <v>1270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6038</v>
      </c>
    </row>
    <row r="543" spans="1:1">
      <c r="A543">
        <v>1817438</v>
      </c>
    </row>
    <row r="544" spans="1:1">
      <c r="A544">
        <v>0</v>
      </c>
    </row>
    <row r="545" spans="1:2">
      <c r="A545">
        <v>1806779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95</v>
      </c>
      <c r="B555"/>
    </row>
    <row r="556" spans="1:2">
      <c r="A556">
        <v>1250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7809</v>
      </c>
    </row>
    <row r="563" spans="1:1">
      <c r="A563">
        <v>2342700</v>
      </c>
    </row>
    <row r="564" spans="1:1">
      <c r="A564">
        <v>0</v>
      </c>
    </row>
    <row r="565" spans="1:1">
      <c r="A565">
        <v>2403602</v>
      </c>
    </row>
    <row r="566" spans="1:1">
      <c r="A566">
        <v>300</v>
      </c>
    </row>
    <row r="567" spans="1:1">
      <c r="A567">
        <v>320</v>
      </c>
    </row>
    <row r="568" spans="1:1">
      <c r="A568">
        <v>300</v>
      </c>
    </row>
    <row r="569" spans="1:1">
      <c r="A569">
        <v>465</v>
      </c>
    </row>
    <row r="570" spans="1:1">
      <c r="A570">
        <v>485</v>
      </c>
    </row>
    <row r="571" spans="1:1">
      <c r="A571">
        <v>480</v>
      </c>
    </row>
    <row r="572" spans="1:1">
      <c r="A572">
        <v>670</v>
      </c>
    </row>
    <row r="573" spans="1:1">
      <c r="A573">
        <v>710</v>
      </c>
    </row>
    <row r="574" spans="1:1">
      <c r="A574">
        <v>740</v>
      </c>
    </row>
    <row r="575" spans="1:1">
      <c r="A575">
        <v>123</v>
      </c>
    </row>
    <row r="576" spans="1:1">
      <c r="A576">
        <v>1245</v>
      </c>
    </row>
    <row r="577" spans="1:1">
      <c r="A577">
        <v>14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17000</v>
      </c>
    </row>
    <row r="583" spans="1:1">
      <c r="A583">
        <v>6171000</v>
      </c>
    </row>
    <row r="584" spans="1:1">
      <c r="A584">
        <v>12</v>
      </c>
    </row>
    <row r="585" spans="1:1">
      <c r="A585">
        <v>6290261</v>
      </c>
    </row>
    <row r="586" spans="1:1">
      <c r="A586">
        <v>309</v>
      </c>
    </row>
    <row r="587" spans="1:1">
      <c r="A587">
        <v>309</v>
      </c>
    </row>
    <row r="588" spans="1:1">
      <c r="A588">
        <v>299</v>
      </c>
    </row>
    <row r="589" spans="1:1">
      <c r="A589">
        <v>475</v>
      </c>
    </row>
    <row r="590" spans="1:1">
      <c r="A590">
        <v>479</v>
      </c>
    </row>
    <row r="591" spans="1:1">
      <c r="A591">
        <v>485</v>
      </c>
    </row>
    <row r="592" spans="1:1">
      <c r="A592">
        <v>679</v>
      </c>
    </row>
    <row r="593" spans="1:1">
      <c r="A593">
        <v>719</v>
      </c>
    </row>
    <row r="594" spans="1:1">
      <c r="A594">
        <v>755</v>
      </c>
    </row>
    <row r="595" spans="1:1">
      <c r="A595">
        <v>62</v>
      </c>
    </row>
    <row r="596" spans="1:1">
      <c r="A596">
        <v>1262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14329</v>
      </c>
    </row>
    <row r="603" spans="1:1">
      <c r="A603">
        <v>5158440</v>
      </c>
    </row>
    <row r="604" spans="1:1">
      <c r="A604">
        <v>12</v>
      </c>
    </row>
    <row r="605" spans="1:1">
      <c r="A605">
        <v>5247544</v>
      </c>
    </row>
    <row r="606" spans="1:1">
      <c r="A606">
        <v>318</v>
      </c>
    </row>
    <row r="607" spans="1:1">
      <c r="A607">
        <v>320</v>
      </c>
    </row>
    <row r="608" spans="1:1">
      <c r="A608">
        <v>305</v>
      </c>
    </row>
    <row r="609" spans="1:1">
      <c r="A609">
        <v>474</v>
      </c>
    </row>
    <row r="610" spans="1:1">
      <c r="A610">
        <v>479</v>
      </c>
    </row>
    <row r="611" spans="1:1">
      <c r="A611">
        <v>480</v>
      </c>
    </row>
    <row r="612" spans="1:1">
      <c r="A612">
        <v>688</v>
      </c>
    </row>
    <row r="613" spans="1:1">
      <c r="A613">
        <v>720</v>
      </c>
    </row>
    <row r="614" spans="1:1">
      <c r="A614">
        <v>758</v>
      </c>
    </row>
    <row r="615" spans="1:1">
      <c r="A615">
        <v>83</v>
      </c>
    </row>
    <row r="616" spans="1:1">
      <c r="A616">
        <v>1260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10206</v>
      </c>
    </row>
    <row r="623" spans="1:1">
      <c r="A623">
        <v>3061800</v>
      </c>
    </row>
    <row r="624" spans="1:1">
      <c r="A624">
        <v>0</v>
      </c>
    </row>
    <row r="625" spans="1:1">
      <c r="A625">
        <v>3243831</v>
      </c>
    </row>
    <row r="626" spans="1:1">
      <c r="A626">
        <v>325</v>
      </c>
    </row>
    <row r="627" spans="1:1">
      <c r="A627">
        <v>334</v>
      </c>
    </row>
    <row r="628" spans="1:1">
      <c r="A628">
        <v>361</v>
      </c>
    </row>
    <row r="629" spans="1:1">
      <c r="A629">
        <v>484</v>
      </c>
    </row>
    <row r="630" spans="1:1">
      <c r="A630">
        <v>485</v>
      </c>
    </row>
    <row r="631" spans="1:1">
      <c r="A631">
        <v>546</v>
      </c>
    </row>
    <row r="632" spans="1:1">
      <c r="A632">
        <v>691</v>
      </c>
    </row>
    <row r="633" spans="1:1">
      <c r="A633">
        <v>726</v>
      </c>
    </row>
    <row r="634" spans="1:1">
      <c r="A634">
        <v>824</v>
      </c>
    </row>
    <row r="635" spans="1:1">
      <c r="A635">
        <v>55</v>
      </c>
    </row>
    <row r="636" spans="1:1">
      <c r="A636">
        <v>1280</v>
      </c>
    </row>
    <row r="637" spans="1:1">
      <c r="A637">
        <v>37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9644</v>
      </c>
    </row>
    <row r="643" spans="1:1">
      <c r="A643">
        <v>2965530</v>
      </c>
    </row>
    <row r="644" spans="1:1">
      <c r="A644">
        <v>1</v>
      </c>
    </row>
    <row r="645" spans="1:1">
      <c r="A645">
        <v>3006037</v>
      </c>
    </row>
    <row r="646" spans="1:1">
      <c r="A646">
        <v>300</v>
      </c>
    </row>
    <row r="647" spans="1:1">
      <c r="A647">
        <v>320</v>
      </c>
    </row>
    <row r="648" spans="1:1">
      <c r="A648">
        <v>350</v>
      </c>
    </row>
    <row r="649" spans="1:1">
      <c r="A649">
        <v>450</v>
      </c>
    </row>
    <row r="650" spans="1:1">
      <c r="A650">
        <v>450</v>
      </c>
    </row>
    <row r="651" spans="1:1">
      <c r="A651">
        <v>490</v>
      </c>
    </row>
    <row r="652" spans="1:1">
      <c r="A652">
        <v>680</v>
      </c>
    </row>
    <row r="653" spans="1:1">
      <c r="A653">
        <v>720</v>
      </c>
    </row>
    <row r="654" spans="1:1">
      <c r="A654">
        <v>840</v>
      </c>
    </row>
    <row r="655" spans="1:1">
      <c r="A655">
        <v>73</v>
      </c>
    </row>
    <row r="656" spans="1:1">
      <c r="A656">
        <v>1300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401</v>
      </c>
    </row>
    <row r="682" spans="1:1">
      <c r="A682" t="s">
        <v>402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403</v>
      </c>
    </row>
    <row r="700" spans="1:1">
      <c r="A700" t="s">
        <v>404</v>
      </c>
    </row>
    <row r="701" spans="1:1">
      <c r="A701">
        <v>1</v>
      </c>
    </row>
    <row r="702" spans="1:1">
      <c r="A702">
        <v>1243540</v>
      </c>
    </row>
    <row r="703" spans="1:1">
      <c r="A703">
        <v>258211</v>
      </c>
    </row>
    <row r="704" spans="1:1">
      <c r="A704">
        <v>1133314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401851</v>
      </c>
    </row>
    <row r="710" spans="1:1">
      <c r="A710">
        <v>644641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20130</v>
      </c>
    </row>
    <row r="716" spans="1:1">
      <c r="A716">
        <v>-581557</v>
      </c>
    </row>
    <row r="717" spans="1:1">
      <c r="A717">
        <v>2738573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1847198</v>
      </c>
    </row>
    <row r="723" spans="1:1">
      <c r="A723">
        <v>660931</v>
      </c>
    </row>
    <row r="724" spans="1:1">
      <c r="A724">
        <v>549029</v>
      </c>
    </row>
    <row r="725" spans="1:1">
      <c r="A725">
        <v>950000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349940</v>
      </c>
    </row>
    <row r="730" spans="1:1">
      <c r="A730">
        <v>1630635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3010000</v>
      </c>
    </row>
    <row r="735" spans="1:1">
      <c r="A735">
        <v>503</v>
      </c>
    </row>
    <row r="736" spans="1:1">
      <c r="A736">
        <v>-983920</v>
      </c>
    </row>
    <row r="737" spans="1:1">
      <c r="A737">
        <v>2026583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2200081</v>
      </c>
    </row>
    <row r="743" spans="1:1">
      <c r="A743">
        <v>1183272</v>
      </c>
    </row>
    <row r="744" spans="1:1">
      <c r="A744">
        <v>1357995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772512</v>
      </c>
    </row>
    <row r="750" spans="1:1">
      <c r="A750">
        <v>1508185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-539349</v>
      </c>
    </row>
    <row r="757" spans="1:1">
      <c r="A757">
        <v>2460651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450000</v>
      </c>
    </row>
    <row r="763" spans="1:1">
      <c r="A763">
        <v>134363</v>
      </c>
    </row>
    <row r="764" spans="1:1">
      <c r="A764">
        <v>2542223</v>
      </c>
    </row>
    <row r="765" spans="1:1">
      <c r="A765">
        <v>2865054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629778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3630000</v>
      </c>
    </row>
    <row r="775" spans="1:1">
      <c r="A775">
        <v>203315</v>
      </c>
    </row>
    <row r="776" spans="1:1">
      <c r="A776">
        <v>1528547</v>
      </c>
    </row>
    <row r="777" spans="1:1">
      <c r="A777">
        <v>5361862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1393540</v>
      </c>
    </row>
    <row r="783" spans="1:1">
      <c r="A783">
        <v>327868</v>
      </c>
    </row>
    <row r="784" spans="1:1">
      <c r="A784">
        <v>2183879</v>
      </c>
    </row>
    <row r="785" spans="1:1">
      <c r="A785">
        <v>1022937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630458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3600000</v>
      </c>
    </row>
    <row r="795" spans="1:1">
      <c r="A795">
        <v>98999</v>
      </c>
    </row>
    <row r="796" spans="1:1">
      <c r="A796">
        <v>598767</v>
      </c>
    </row>
    <row r="797" spans="1:1">
      <c r="A797">
        <v>4297766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1110641</v>
      </c>
    </row>
    <row r="803" spans="1:1">
      <c r="A803">
        <v>1047312</v>
      </c>
    </row>
    <row r="804" spans="1:1">
      <c r="A804">
        <v>1847538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709313</v>
      </c>
    </row>
    <row r="810" spans="1:1">
      <c r="A810">
        <v>323729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-27551</v>
      </c>
    </row>
    <row r="817" spans="1:1">
      <c r="A817">
        <v>2972449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1974134</v>
      </c>
    </row>
    <row r="823" spans="1:1">
      <c r="A823">
        <v>358196</v>
      </c>
    </row>
    <row r="824" spans="1:1">
      <c r="A824">
        <v>939868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281643</v>
      </c>
    </row>
    <row r="830" spans="1:1">
      <c r="A830">
        <v>26927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3075000</v>
      </c>
    </row>
    <row r="835" spans="1:1">
      <c r="A835">
        <v>6135</v>
      </c>
    </row>
    <row r="836" spans="1:1">
      <c r="A836">
        <v>-117507</v>
      </c>
    </row>
    <row r="837" spans="1:1">
      <c r="A837">
        <v>2963628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405</v>
      </c>
    </row>
    <row r="862" spans="1:1">
      <c r="A862" t="s">
        <v>406</v>
      </c>
    </row>
    <row r="863" spans="1:1">
      <c r="A863" t="s">
        <v>5</v>
      </c>
    </row>
    <row r="864" spans="1:1">
      <c r="A864" t="s">
        <v>5</v>
      </c>
    </row>
    <row r="865" spans="1:1">
      <c r="A865" t="s">
        <v>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'W'!W054162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2020-10-04T06:04:53Z</dcterms:modified>
</cp:coreProperties>
</file>