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C1\15C1\Raporty Skarzysko\"/>
    </mc:Choice>
  </mc:AlternateContent>
  <xr:revisionPtr revIDLastSave="0" documentId="8_{9E93606A-FC66-4342-914D-EED498076D98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815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 s="1"/>
  <c r="L80" i="4"/>
  <c r="K80" i="4"/>
  <c r="J80" i="4"/>
  <c r="J83" i="4" s="1"/>
  <c r="I80" i="4"/>
  <c r="I83" i="4" s="1"/>
  <c r="H80" i="4"/>
  <c r="H83" i="4" s="1"/>
  <c r="G80" i="4"/>
  <c r="G83" i="4" s="1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H16" i="4" s="1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R27" i="3" s="1"/>
  <c r="L25" i="3"/>
  <c r="X24" i="3"/>
  <c r="R24" i="3"/>
  <c r="F24" i="3"/>
  <c r="X23" i="3"/>
  <c r="L23" i="3"/>
  <c r="F23" i="3"/>
  <c r="X22" i="3"/>
  <c r="L22" i="3"/>
  <c r="F22" i="3"/>
  <c r="L21" i="3"/>
  <c r="F21" i="3"/>
  <c r="L20" i="3"/>
  <c r="F20" i="3"/>
  <c r="R19" i="3"/>
  <c r="R20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M30" i="2"/>
  <c r="M29" i="2" s="1"/>
  <c r="G30" i="2"/>
  <c r="Y28" i="2"/>
  <c r="W28" i="2"/>
  <c r="U28" i="2"/>
  <c r="Y27" i="2"/>
  <c r="W27" i="2"/>
  <c r="U27" i="2"/>
  <c r="N27" i="2"/>
  <c r="N28" i="2"/>
  <c r="M27" i="2"/>
  <c r="G27" i="2"/>
  <c r="O26" i="2"/>
  <c r="O28" i="2" s="1"/>
  <c r="N26" i="2"/>
  <c r="M26" i="2"/>
  <c r="M28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Z9" i="2"/>
  <c r="Y9" i="2"/>
  <c r="X9" i="2"/>
  <c r="W9" i="2"/>
  <c r="V9" i="2"/>
  <c r="U9" i="2"/>
  <c r="N9" i="2"/>
  <c r="N11" i="2" s="1"/>
  <c r="Y8" i="2"/>
  <c r="W8" i="2"/>
  <c r="U8" i="2"/>
  <c r="O8" i="2"/>
  <c r="N8" i="2"/>
  <c r="Y7" i="2"/>
  <c r="W7" i="2"/>
  <c r="U7" i="2"/>
  <c r="O7" i="2"/>
  <c r="O11" i="2" s="1"/>
  <c r="N7" i="2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L83" i="4"/>
  <c r="L24" i="3"/>
  <c r="L27" i="3" s="1"/>
  <c r="F27" i="3" s="1"/>
  <c r="L33" i="3"/>
  <c r="L35" i="3" s="1"/>
  <c r="X27" i="3"/>
  <c r="G17" i="4"/>
  <c r="G16" i="4"/>
  <c r="I17" i="4"/>
  <c r="I16" i="4"/>
  <c r="N29" i="2"/>
  <c r="G15" i="2" l="1"/>
  <c r="X31" i="3"/>
  <c r="N43" i="2"/>
  <c r="N45" i="2" s="1"/>
</calcChain>
</file>

<file path=xl/connections.xml><?xml version="1.0" encoding="utf-8"?>
<connections xmlns="http://schemas.openxmlformats.org/spreadsheetml/2006/main">
  <connection id="1" name="W028152" type="6" refreshedVersion="4" background="1" saveData="1">
    <textPr prompt="0" codePage="850" sourceFile="C:\2018_GMC\2etap_15C1\RUN_15C1\Wfiles\152\W02815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<sst xmlns="http://schemas.openxmlformats.org/spreadsheetml/2006/main" count="550" uniqueCount="409">
  <si>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</si>
  <si>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</si>
  <si>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</si>
  <si>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</si>
  <si>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</si>
  <si>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</si>
  <si>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</si>
  <si>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</si>
  <si>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</si>
  <si>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</si>
  <si>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</si>
  <si>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</si>
  <si>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</si>
  <si>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</si>
  <si>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</si>
  <si>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</si>
  <si>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</si>
  <si>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</si>
  <si>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</si>
  <si>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</si>
  <si>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</si>
  <si>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</si>
  <si>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</si>
  <si>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</si>
  <si>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</si>
  <si>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</si>
  <si>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</si>
  <si>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</si>
  <si>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</si>
  <si>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</si>
  <si>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</si>
  <si>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</si>
  <si>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</si>
  <si>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</si>
  <si>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</si>
  <si>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</si>
  <si>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</si>
  <si>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</si>
  <si>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</si>
  <si>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</si>
  <si>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</si>
  <si>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</si>
  <si>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</si>
  <si>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</si>
  <si>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</si>
  <si>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</si>
  <si>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</si>
  <si>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</si>
  <si>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</si>
  <si>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</si>
  <si>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</si>
  <si>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</si>
  <si>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</si>
  <si>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</si>
  <si>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</si>
  <si>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</si>
  <si>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</si>
  <si>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</si>
  <si>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</si>
  <si>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</si>
  <si>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</si>
  <si>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</si>
  <si>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</si>
  <si>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</si>
  <si>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</si>
  <si>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</si>
  <si>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</si>
  <si>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</si>
  <si>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</si>
  <si>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</si>
  <si>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</si>
  <si>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</si>
  <si>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</si>
  <si>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</si>
  <si>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</si>
  <si>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</si>
  <si>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</si>
  <si>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</si>
  <si>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</si>
  <si>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</si>
  <si>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</si>
  <si>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</si>
  <si>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</si>
  <si>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</si>
  <si>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</si>
  <si>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</si>
  <si>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</si>
  <si>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</si>
  <si>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</si>
  <si>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</si>
  <si>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</si>
  <si>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</si>
  <si>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</si>
  <si>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</si>
  <si>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</si>
  <si>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</si>
  <si>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</si>
  <si>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</si>
  <si>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</si>
  <si>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</si>
  <si>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</si>
  <si>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</si>
  <si>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</si>
  <si>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</si>
  <si>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</si>
  <si>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</si>
  <si>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</si>
  <si>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</si>
  <si>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</si>
  <si>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</si>
  <si>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</si>
  <si>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</si>
  <si>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</si>
  <si>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</si>
  <si>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</si>
  <si>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</si>
  <si>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</si>
  <si>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</si>
  <si>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</si>
  <si>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</si>
  <si>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</si>
  <si>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</si>
  <si>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</si>
  <si>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</si>
  <si>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</si>
  <si>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</si>
  <si>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</si>
  <si>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</si>
  <si>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</si>
  <si>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</si>
  <si>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</si>
  <si>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</si>
  <si>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</si>
  <si>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</si>
  <si>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</si>
  <si>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</si>
  <si>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</si>
  <si>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</si>
  <si>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</si>
  <si>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</si>
  <si>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</si>
  <si>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</si>
  <si>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</si>
  <si>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</si>
  <si>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</si>
  <si>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</si>
  <si>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</si>
  <si>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</si>
  <si>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</si>
  <si>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</si>
  <si>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</si>
  <si>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</si>
  <si>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</si>
  <si>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</si>
  <si>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</si>
  <si>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</si>
  <si>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</si>
  <si>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</si>
  <si>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</si>
  <si>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</si>
  <si>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</si>
  <si>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</si>
  <si>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</si>
  <si>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</si>
  <si>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</si>
  <si>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</si>
  <si>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</si>
  <si>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</si>
  <si>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</si>
  <si>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</si>
  <si>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</si>
  <si>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</si>
  <si>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</si>
  <si>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</si>
  <si>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</si>
  <si>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</si>
  <si>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</si>
  <si>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</si>
  <si>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</si>
  <si>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</si>
  <si>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</si>
  <si>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</si>
  <si>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</si>
  <si>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</si>
  <si>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</si>
  <si>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</si>
  <si>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</si>
  <si>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</si>
  <si>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</si>
  <si>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</si>
  <si>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</si>
  <si>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</si>
  <si>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</si>
  <si>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</si>
  <si>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</si>
  <si>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</si>
  <si>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</si>
  <si>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</si>
  <si>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</si>
  <si>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</si>
  <si>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</si>
  <si>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</si>
  <si>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</si>
  <si>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</si>
  <si>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</si>
  <si>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</si>
  <si>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</si>
  <si>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</si>
  <si>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</si>
  <si>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</si>
  <si>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</si>
  <si>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</si>
  <si>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</si>
  <si>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</si>
  <si>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</si>
  <si>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</si>
  <si>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</si>
  <si>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</si>
  <si>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</si>
  <si>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</si>
  <si>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</si>
  <si>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</si>
  <si>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</si>
  <si>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</si>
  <si>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</si>
  <si>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</si>
  <si>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</si>
  <si>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</si>
  <si>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</si>
  <si>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</si>
  <si>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</si>
  <si>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</si>
  <si>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</si>
  <si>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</si>
  <si>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</si>
  <si>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</si>
  <si>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</si>
  <si>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</si>
  <si>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</si>
  <si>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</si>
  <si>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</si>
  <si>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</si>
  <si>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</si>
  <si>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</si>
  <si>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</si>
  <si>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</si>
  <si>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</si>
  <si>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</si>
  <si>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</si>
  <si>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</si>
  <si>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</si>
  <si>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</si>
  <si>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</si>
  <si>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</si>
  <si>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</si>
  <si>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</si>
  <si>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</si>
  <si>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</si>
  <si>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</si>
  <si>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</si>
  <si>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</si>
  <si>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</si>
  <si>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</si>
  <si>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</si>
  <si>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</si>
  <si>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</si>
  <si>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</si>
  <si>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</si>
  <si>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</si>
  <si>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</si>
  <si>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</si>
  <si>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</si>
  <si>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</si>
  <si>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</si>
  <si>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</si>
  <si>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</si>
  <si>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</si>
  <si>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</si>
  <si>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</si>
  <si>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</si>
  <si>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</si>
  <si>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</si>
  <si>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</si>
  <si>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</si>
  <si>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</si>
  <si>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</si>
  <si>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</si>
  <si>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</si>
  <si>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</si>
  <si>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</si>
  <si>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</si>
  <si>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</si>
  <si>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</si>
  <si>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</si>
  <si>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</si>
  <si>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</si>
  <si>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</si>
  <si>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</si>
  <si>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</si>
  <si>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</si>
  <si>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</si>
  <si>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</si>
  <si>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</si>
  <si>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</si>
  <si>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</si>
  <si>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</si>
  <si>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</si>
  <si>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</si>
  <si>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</si>
  <si>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</si>
  <si>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</si>
  <si>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</si>
  <si>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</si>
  <si>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</si>
  <si>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</si>
  <si>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</si>
  <si>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</si>
  <si>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</si>
  <si>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</si>
  <si>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</si>
  <si>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</si>
  <si>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</si>
  <si>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</si>
  <si>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</si>
  <si>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</si>
  <si>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</si>
  <si>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</si>
  <si>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</si>
  <si>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</si>
  <si>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</si>
  <si>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</si>
  <si>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</si>
  <si>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</si>
  <si>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</si>
  <si>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</si>
  <si>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</si>
  <si>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</si>
  <si>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</si>
  <si>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</si>
  <si>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</si>
  <si>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</si>
  <si>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</si>
  <si>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</si>
  <si>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</si>
  <si>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2.58</t>
  </si>
  <si>
    <t xml:space="preserve">   2.34</t>
  </si>
  <si>
    <t xml:space="preserve">   1.73</t>
  </si>
  <si>
    <t>None</t>
  </si>
  <si>
    <t>Minor</t>
  </si>
  <si>
    <t xml:space="preserve"> 93.6</t>
  </si>
  <si>
    <t xml:space="preserve">  6.3</t>
  </si>
  <si>
    <t xml:space="preserve">  2.7</t>
  </si>
  <si>
    <t xml:space="preserve"> 10.7</t>
  </si>
  <si>
    <t xml:space="preserve">  6.1</t>
  </si>
  <si>
    <t xml:space="preserve">  3.1</t>
  </si>
  <si>
    <t xml:space="preserve"> 11.2</t>
  </si>
  <si>
    <t xml:space="preserve">  5.6</t>
  </si>
  <si>
    <t xml:space="preserve">  2.1</t>
  </si>
  <si>
    <t xml:space="preserve">  9.9</t>
  </si>
  <si>
    <t xml:space="preserve">  4.9</t>
  </si>
  <si>
    <t xml:space="preserve">  0.7</t>
  </si>
  <si>
    <t xml:space="preserve">  2.3</t>
  </si>
  <si>
    <t xml:space="preserve">  6.5</t>
  </si>
  <si>
    <t xml:space="preserve">  1.4</t>
  </si>
  <si>
    <t xml:space="preserve">  3.2</t>
  </si>
  <si>
    <t xml:space="preserve">  8.3</t>
  </si>
  <si>
    <t xml:space="preserve">  2.4</t>
  </si>
  <si>
    <t xml:space="preserve">  5.0</t>
  </si>
  <si>
    <t xml:space="preserve">  6.2</t>
  </si>
  <si>
    <t xml:space="preserve">  2.8</t>
  </si>
  <si>
    <t xml:space="preserve">  7.4</t>
  </si>
  <si>
    <t xml:space="preserve">  4.0</t>
  </si>
  <si>
    <t xml:space="preserve">  2.2</t>
  </si>
  <si>
    <t xml:space="preserve">  5.5</t>
  </si>
  <si>
    <t xml:space="preserve">  2.9</t>
  </si>
  <si>
    <t xml:space="preserve">  7.2</t>
  </si>
  <si>
    <t xml:space="preserve">  5.2</t>
  </si>
  <si>
    <t xml:space="preserve">  4.5</t>
  </si>
  <si>
    <t xml:space="preserve">  0.8</t>
  </si>
  <si>
    <t xml:space="preserve">  3.3</t>
  </si>
  <si>
    <t xml:space="preserve">  5.9</t>
  </si>
  <si>
    <t xml:space="preserve">  1.6</t>
  </si>
  <si>
    <t xml:space="preserve">  5.3</t>
  </si>
  <si>
    <t xml:space="preserve">  7.9</t>
  </si>
  <si>
    <t xml:space="preserve">  2.5</t>
  </si>
  <si>
    <t xml:space="preserve">  7.0</t>
  </si>
  <si>
    <t xml:space="preserve">  3.8</t>
  </si>
  <si>
    <t xml:space="preserve">  5.8</t>
  </si>
  <si>
    <t xml:space="preserve">  1.9</t>
  </si>
  <si>
    <t xml:space="preserve">  4.7</t>
  </si>
  <si>
    <t xml:space="preserve">  7.3</t>
  </si>
  <si>
    <t xml:space="preserve">  4.8</t>
  </si>
  <si>
    <t xml:space="preserve">  1.0</t>
  </si>
  <si>
    <t xml:space="preserve">  6.4</t>
  </si>
  <si>
    <t xml:space="preserve">  1.3</t>
  </si>
  <si>
    <t xml:space="preserve">  7.1</t>
  </si>
  <si>
    <t xml:space="preserve">  4.2</t>
  </si>
  <si>
    <t xml:space="preserve">  0.9</t>
  </si>
  <si>
    <t xml:space="preserve">  3.6</t>
  </si>
  <si>
    <t xml:space="preserve">  ***</t>
  </si>
  <si>
    <t xml:space="preserve">   **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</si>
  <si>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</si>
  <si>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</si>
  <si>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</si>
  <si>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</si>
  <si>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</si>
  <si>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190124122130</t>
  </si>
  <si>
    <t>Piotr Lesisz</t>
  </si>
  <si>
    <t>GK PGE/Wysokie Obroty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</si>
</sst>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8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Piotr Lesisz</v>
      </c>
      <c r="V3" s="2" t="s">
        <v>284</v>
      </c>
      <c r="W3" s="3" t="str">
        <f>W!A6</f>
        <v xml:space="preserve">  15C1</v>
      </c>
    </row>
    <row r="4" spans="2:25">
      <c r="B4" t="str">
        <f>W!A862</f>
        <v>GK PGE/Wysokie Obroty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</v>
      </c>
      <c r="M5" s="4" t="s">
        <v>286</v>
      </c>
      <c r="O5" s="144">
        <f>W!$A2</f>
        <v>8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18</v>
      </c>
      <c r="F14" s="44">
        <f>W!A11</f>
        <v>12</v>
      </c>
      <c r="G14" s="45"/>
      <c r="H14" s="44">
        <f>W!A14</f>
        <v>12</v>
      </c>
      <c r="I14" s="46"/>
      <c r="J14" s="44">
        <f>W!A17</f>
        <v>12</v>
      </c>
      <c r="K14" s="46"/>
      <c r="L14" s="19"/>
      <c r="M14" s="28"/>
      <c r="N14" s="28" t="s">
        <v>295</v>
      </c>
      <c r="O14" s="28"/>
      <c r="P14" s="47">
        <f>W!A61</f>
        <v>5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8</v>
      </c>
      <c r="F15" s="44">
        <f>W!A12</f>
        <v>7</v>
      </c>
      <c r="G15" s="51"/>
      <c r="H15" s="44">
        <f>W!A15</f>
        <v>6</v>
      </c>
      <c r="I15" s="52"/>
      <c r="J15" s="44">
        <f>W!A18</f>
        <v>7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15</v>
      </c>
      <c r="F16" s="57">
        <f>W!A13</f>
        <v>7</v>
      </c>
      <c r="G16" s="58"/>
      <c r="H16" s="57">
        <f>W!A16</f>
        <v>6</v>
      </c>
      <c r="I16" s="38"/>
      <c r="J16" s="57">
        <f>W!A19</f>
        <v>7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340</v>
      </c>
      <c r="G19" s="54">
        <f>W!B21</f>
        <v>0</v>
      </c>
      <c r="H19" s="63">
        <f>W!A24</f>
        <v>485</v>
      </c>
      <c r="I19" s="48">
        <f>W!B24</f>
        <v>0</v>
      </c>
      <c r="J19" s="63">
        <f>W!A27</f>
        <v>675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6</v>
      </c>
      <c r="Q19" s="65"/>
      <c r="R19" s="28"/>
      <c r="S19" s="66" t="s">
        <v>300</v>
      </c>
      <c r="T19" s="67">
        <f>W!A58</f>
        <v>7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350</v>
      </c>
      <c r="G20" s="54">
        <f>W!B22</f>
        <v>0</v>
      </c>
      <c r="H20" s="44">
        <f>W!A25</f>
        <v>485</v>
      </c>
      <c r="I20" s="54">
        <f>W!B25</f>
        <v>0</v>
      </c>
      <c r="J20" s="44">
        <f>W!A28</f>
        <v>710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25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390</v>
      </c>
      <c r="G21" s="59">
        <f>W!B23</f>
        <v>0</v>
      </c>
      <c r="H21" s="57">
        <f>W!A26</f>
        <v>580</v>
      </c>
      <c r="I21" s="59">
        <f>W!B26</f>
        <v>0</v>
      </c>
      <c r="J21" s="57">
        <f>W!A29</f>
        <v>840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1550</v>
      </c>
      <c r="G24" s="48">
        <f>W!B31</f>
        <v>0</v>
      </c>
      <c r="H24" s="63">
        <f>W!A34</f>
        <v>1100</v>
      </c>
      <c r="I24" s="48">
        <f>W!B34</f>
        <v>0</v>
      </c>
      <c r="J24" s="63">
        <f>W!A37</f>
        <v>350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7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250</v>
      </c>
      <c r="G25" s="54">
        <f>W!B32</f>
        <v>0</v>
      </c>
      <c r="H25" s="44">
        <f>W!A35</f>
        <v>180</v>
      </c>
      <c r="I25" s="54">
        <f>W!B35</f>
        <v>0</v>
      </c>
      <c r="J25" s="44">
        <f>W!A38</f>
        <v>75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12.25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350</v>
      </c>
      <c r="G26" s="59">
        <f>W!B33</f>
        <v>0</v>
      </c>
      <c r="H26" s="57">
        <f>W!A36</f>
        <v>220</v>
      </c>
      <c r="I26" s="59">
        <f>W!B36</f>
        <v>0</v>
      </c>
      <c r="J26" s="41">
        <f>W!A39</f>
        <v>100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80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3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15</v>
      </c>
      <c r="G30" s="52"/>
      <c r="H30" s="44">
        <f>W!A45</f>
        <v>15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170</v>
      </c>
      <c r="I31" s="49"/>
      <c r="J31" s="53">
        <f>W!A49</f>
        <v>330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150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540</v>
      </c>
      <c r="G35" s="87">
        <f>W!B54</f>
        <v>0</v>
      </c>
      <c r="H35" s="36">
        <f>W!A55</f>
        <v>400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</v>
      </c>
      <c r="F1" s="145" t="s">
        <v>197</v>
      </c>
      <c r="H1" s="15">
        <f>W!A2</f>
        <v>8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2150</v>
      </c>
      <c r="V6" s="188"/>
      <c r="W6" s="44">
        <f>W!A109</f>
        <v>1500</v>
      </c>
      <c r="X6" s="28"/>
      <c r="Y6" s="53">
        <f>W!A110</f>
        <v>525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2204</v>
      </c>
      <c r="V7" s="188"/>
      <c r="W7" s="44">
        <f>W!A112</f>
        <v>1542</v>
      </c>
      <c r="X7" s="28"/>
      <c r="Y7" s="53">
        <f>W!A113</f>
        <v>540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7</v>
      </c>
      <c r="O8" s="189">
        <f>W!A194</f>
        <v>21</v>
      </c>
      <c r="P8" s="24"/>
      <c r="R8" s="129"/>
      <c r="S8" s="19" t="s">
        <v>213</v>
      </c>
      <c r="T8" s="19"/>
      <c r="U8" s="53">
        <f>W!A114</f>
        <v>54</v>
      </c>
      <c r="V8" s="188"/>
      <c r="W8" s="44">
        <f>W!A115</f>
        <v>42</v>
      </c>
      <c r="X8" s="28"/>
      <c r="Y8" s="53">
        <f>W!A116</f>
        <v>15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150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650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162.5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7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27</v>
      </c>
      <c r="O12" s="191">
        <f>W!A198</f>
        <v>41</v>
      </c>
      <c r="P12" s="24"/>
      <c r="R12" s="129"/>
      <c r="S12" s="28" t="s">
        <v>224</v>
      </c>
      <c r="T12" s="19"/>
      <c r="U12" s="53">
        <f>W!A121</f>
        <v>1550</v>
      </c>
      <c r="V12" s="188"/>
      <c r="W12" s="53">
        <f>W!A124</f>
        <v>1100</v>
      </c>
      <c r="X12" s="28"/>
      <c r="Y12" s="53">
        <f>W!A127</f>
        <v>350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250</v>
      </c>
      <c r="V13" s="188"/>
      <c r="W13" s="53">
        <f>W!A125</f>
        <v>180</v>
      </c>
      <c r="X13" s="28"/>
      <c r="Y13" s="53">
        <f>W!A128</f>
        <v>75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57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350</v>
      </c>
      <c r="V14" s="188"/>
      <c r="W14" s="53">
        <f>W!A126</f>
        <v>220</v>
      </c>
      <c r="X14" s="28"/>
      <c r="Y14" s="53">
        <f>W!A129</f>
        <v>100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60.5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133</v>
      </c>
      <c r="P17" s="190">
        <f>W!B307</f>
        <v>0</v>
      </c>
      <c r="R17" s="129"/>
      <c r="S17" s="19" t="s">
        <v>235</v>
      </c>
      <c r="T17" s="19"/>
      <c r="U17" s="53">
        <f>W!A131</f>
        <v>946</v>
      </c>
      <c r="V17" s="188"/>
      <c r="W17" s="53">
        <f>W!A134</f>
        <v>702</v>
      </c>
      <c r="X17" s="28"/>
      <c r="Y17" s="53">
        <f>W!A137</f>
        <v>427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11930</v>
      </c>
      <c r="P18" s="24"/>
      <c r="R18" s="129"/>
      <c r="S18" s="101" t="s">
        <v>238</v>
      </c>
      <c r="T18" s="19"/>
      <c r="U18" s="53">
        <f>W!A132</f>
        <v>115</v>
      </c>
      <c r="V18" s="188"/>
      <c r="W18" s="53">
        <f>W!A135</f>
        <v>123</v>
      </c>
      <c r="X18" s="28"/>
      <c r="Y18" s="53">
        <f>W!A138</f>
        <v>73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413</v>
      </c>
      <c r="V19" s="188"/>
      <c r="W19" s="53">
        <f>W!A136</f>
        <v>296</v>
      </c>
      <c r="X19" s="28"/>
      <c r="Y19" s="53">
        <f>W!A139</f>
        <v>169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946</v>
      </c>
      <c r="V22" s="188"/>
      <c r="W22" s="53">
        <f>W!A144</f>
        <v>702</v>
      </c>
      <c r="X22" s="28"/>
      <c r="Y22" s="53">
        <f>W!A147</f>
        <v>427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117</v>
      </c>
      <c r="V23" s="188"/>
      <c r="W23" s="53">
        <f>W!A145</f>
        <v>133</v>
      </c>
      <c r="X23" s="28"/>
      <c r="Y23" s="53">
        <f>W!A148</f>
        <v>73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82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350</v>
      </c>
      <c r="V24" s="188"/>
      <c r="W24" s="53">
        <f>W!A146</f>
        <v>227</v>
      </c>
      <c r="X24" s="28"/>
      <c r="Y24" s="53">
        <f>W!A149</f>
        <v>125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5567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18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93.6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1468</v>
      </c>
      <c r="H30" s="24"/>
      <c r="I30" s="19"/>
      <c r="J30" s="129"/>
      <c r="K30" s="28" t="s">
        <v>255</v>
      </c>
      <c r="L30" s="19"/>
      <c r="M30" s="191">
        <f>W!A325</f>
        <v>4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604</v>
      </c>
      <c r="V31" s="188"/>
      <c r="W31" s="53">
        <f>W!A164</f>
        <v>430</v>
      </c>
      <c r="X31" s="28"/>
      <c r="Y31" s="53">
        <f>W!A167</f>
        <v>125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133</v>
      </c>
      <c r="V32" s="188"/>
      <c r="W32" s="53">
        <f>W!A165</f>
        <v>47</v>
      </c>
      <c r="X32" s="28"/>
      <c r="Y32" s="53">
        <f>W!A168</f>
        <v>14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6908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560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34</v>
      </c>
      <c r="V36" s="190">
        <f>W!B171</f>
        <v>0</v>
      </c>
      <c r="W36" s="44">
        <f>W!A172</f>
        <v>25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7000</v>
      </c>
      <c r="H37" s="24"/>
      <c r="I37" s="19"/>
      <c r="J37" s="129"/>
      <c r="K37" s="19" t="s">
        <v>265</v>
      </c>
      <c r="L37" s="19"/>
      <c r="M37" s="191">
        <f>W!A296</f>
        <v>11</v>
      </c>
      <c r="N37" s="191">
        <f>W!A298</f>
        <v>2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None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11617</v>
      </c>
      <c r="H43" s="24"/>
      <c r="I43" s="19"/>
      <c r="J43" s="129"/>
      <c r="K43" s="18" t="s">
        <v>275</v>
      </c>
      <c r="N43" s="201">
        <f>0.00019*50*G10</f>
        <v>6.1749999999999998</v>
      </c>
      <c r="P43" s="24"/>
      <c r="R43" s="129"/>
      <c r="S43" s="85" t="s">
        <v>276</v>
      </c>
      <c r="T43" s="19"/>
      <c r="U43" s="53">
        <f>W!A54</f>
        <v>540</v>
      </c>
      <c r="V43" s="188"/>
      <c r="W43" s="53">
        <f>W!A55</f>
        <v>400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0.20000000000000284</v>
      </c>
      <c r="H44" s="24"/>
      <c r="I44" s="19"/>
      <c r="J44" s="129"/>
      <c r="K44" s="18" t="s">
        <v>278</v>
      </c>
      <c r="N44" s="202">
        <f>0.00052*(6*G25+O18)</f>
        <v>23.572639999999996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70</v>
      </c>
      <c r="H45" s="24"/>
      <c r="I45" s="19"/>
      <c r="J45" s="129"/>
      <c r="K45" s="18" t="s">
        <v>281</v>
      </c>
      <c r="N45" s="201">
        <f>N43+N44</f>
        <v>29.747639999999997</v>
      </c>
      <c r="P45" s="24"/>
      <c r="R45" s="129"/>
      <c r="S45" s="85" t="s">
        <v>282</v>
      </c>
      <c r="T45" s="19"/>
      <c r="U45" s="53">
        <f>W!A187</f>
        <v>540</v>
      </c>
      <c r="V45" s="188"/>
      <c r="W45" s="44">
        <f>W!A188</f>
        <v>400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</v>
      </c>
      <c r="F1" s="145" t="s">
        <v>47</v>
      </c>
      <c r="G1" s="18"/>
      <c r="I1" s="15">
        <f>W!A2</f>
        <v>8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117000</v>
      </c>
      <c r="G8" s="171"/>
      <c r="H8" s="112"/>
      <c r="I8" s="112" t="s">
        <v>103</v>
      </c>
      <c r="J8" s="112"/>
      <c r="K8" s="112"/>
      <c r="L8" s="173">
        <f>W!A241</f>
        <v>1493160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31389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1446915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16194</v>
      </c>
      <c r="G10" s="171"/>
      <c r="H10" s="112"/>
      <c r="I10" s="112" t="s">
        <v>110</v>
      </c>
      <c r="J10" s="112"/>
      <c r="K10" s="112"/>
      <c r="L10" s="173">
        <f>W!A242</f>
        <v>136389</v>
      </c>
      <c r="M10" s="171"/>
      <c r="N10" s="112"/>
      <c r="O10" s="112" t="s">
        <v>111</v>
      </c>
      <c r="P10" s="112"/>
      <c r="Q10" s="174"/>
      <c r="R10" s="174">
        <f>W!A262</f>
        <v>325000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145962</v>
      </c>
      <c r="G11" s="171"/>
      <c r="H11" s="112"/>
      <c r="I11" s="175" t="s">
        <v>114</v>
      </c>
      <c r="L11" s="173">
        <f>W!A243</f>
        <v>120020</v>
      </c>
      <c r="M11" s="171"/>
      <c r="N11" s="112"/>
      <c r="O11" s="112" t="s">
        <v>115</v>
      </c>
      <c r="P11" s="112"/>
      <c r="Q11" s="112"/>
      <c r="R11" s="176">
        <f>W!A263</f>
        <v>1044100</v>
      </c>
      <c r="S11" s="171"/>
      <c r="T11" s="112"/>
      <c r="U11" s="112" t="s">
        <v>116</v>
      </c>
      <c r="V11" s="112"/>
      <c r="W11" s="112"/>
      <c r="X11" s="173">
        <f>W!A223</f>
        <v>1626377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15767</v>
      </c>
      <c r="G12" s="171"/>
      <c r="H12" s="112"/>
      <c r="I12" s="112" t="s">
        <v>118</v>
      </c>
      <c r="J12" s="112"/>
      <c r="K12" s="112"/>
      <c r="L12" s="173">
        <f>W!A244</f>
        <v>544408</v>
      </c>
      <c r="M12" s="171"/>
      <c r="N12" s="112"/>
      <c r="O12" s="112" t="s">
        <v>119</v>
      </c>
      <c r="P12" s="112"/>
      <c r="Q12" s="112"/>
      <c r="R12" s="173">
        <f>SUM(R9:R11)</f>
        <v>1419100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9540</v>
      </c>
      <c r="G13" s="171"/>
      <c r="H13" s="112"/>
      <c r="I13" s="112" t="s">
        <v>122</v>
      </c>
      <c r="J13" s="112"/>
      <c r="K13" s="112"/>
      <c r="L13" s="173">
        <f>W!A245</f>
        <v>100211</v>
      </c>
      <c r="M13" s="171"/>
      <c r="N13" s="112"/>
      <c r="S13" s="171"/>
      <c r="T13" s="112"/>
      <c r="U13" s="175" t="s">
        <v>123</v>
      </c>
      <c r="X13" s="174">
        <f>X9+X10-X11-X12</f>
        <v>-179462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55000</v>
      </c>
      <c r="G14" s="171"/>
      <c r="H14" s="112"/>
      <c r="I14" s="112" t="s">
        <v>125</v>
      </c>
      <c r="J14" s="112"/>
      <c r="K14" s="112"/>
      <c r="L14" s="173">
        <f>W!A246</f>
        <v>318859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173435</v>
      </c>
      <c r="M15" s="171"/>
      <c r="N15" s="112"/>
      <c r="O15" s="112" t="s">
        <v>129</v>
      </c>
      <c r="P15" s="112"/>
      <c r="Q15" s="112"/>
      <c r="R15" s="173">
        <f>W!A265</f>
        <v>243747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38000</v>
      </c>
      <c r="G16" s="171"/>
      <c r="H16" s="112"/>
      <c r="I16" s="112" t="s">
        <v>132</v>
      </c>
      <c r="J16" s="112"/>
      <c r="K16" s="112"/>
      <c r="L16" s="173">
        <f>W!A248</f>
        <v>4286</v>
      </c>
      <c r="M16" s="171"/>
      <c r="N16" s="112"/>
      <c r="O16" s="175" t="s">
        <v>133</v>
      </c>
      <c r="R16" s="173">
        <f>W!A266</f>
        <v>120020</v>
      </c>
      <c r="S16" s="171"/>
      <c r="T16" s="112"/>
      <c r="U16" s="112" t="s">
        <v>134</v>
      </c>
      <c r="V16" s="112"/>
      <c r="W16" s="112"/>
      <c r="X16" s="173">
        <f>W!A225</f>
        <v>5750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49150</v>
      </c>
      <c r="M17" s="171"/>
      <c r="N17" s="112"/>
      <c r="O17" s="112" t="s">
        <v>137</v>
      </c>
      <c r="P17" s="112"/>
      <c r="Q17" s="112"/>
      <c r="R17" s="173">
        <f>W!A267</f>
        <v>301881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10425</v>
      </c>
      <c r="G18" s="171"/>
      <c r="H18" s="112"/>
      <c r="I18" s="118" t="s">
        <v>140</v>
      </c>
      <c r="J18" s="112"/>
      <c r="K18" s="112"/>
      <c r="L18" s="177">
        <f>W!A250</f>
        <v>665648</v>
      </c>
      <c r="M18" s="171"/>
      <c r="N18" s="112"/>
      <c r="O18" s="112" t="s">
        <v>141</v>
      </c>
      <c r="P18" s="112"/>
      <c r="Q18" s="112"/>
      <c r="R18" s="173">
        <f>W!A268</f>
        <v>829428</v>
      </c>
      <c r="S18" s="171"/>
      <c r="T18" s="112"/>
      <c r="U18" s="112" t="s">
        <v>142</v>
      </c>
      <c r="V18" s="112"/>
      <c r="W18" s="112"/>
      <c r="X18" s="177">
        <f>W!A227</f>
        <v>75000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781110</v>
      </c>
      <c r="M19" s="171"/>
      <c r="N19" s="112"/>
      <c r="O19" s="112" t="s">
        <v>145</v>
      </c>
      <c r="P19" s="112"/>
      <c r="Q19" s="112"/>
      <c r="R19" s="177">
        <f>W!A269</f>
        <v>1150000</v>
      </c>
      <c r="S19" s="171"/>
      <c r="T19" s="112"/>
      <c r="U19" s="175" t="s">
        <v>146</v>
      </c>
      <c r="X19" s="174">
        <f>X16+X17-X18</f>
        <v>-69250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3100</v>
      </c>
      <c r="G20" s="171"/>
      <c r="H20" s="112"/>
      <c r="I20" s="112" t="s">
        <v>148</v>
      </c>
      <c r="J20" s="112"/>
      <c r="K20" s="112"/>
      <c r="L20" s="173">
        <f>W!A252</f>
        <v>712050</v>
      </c>
      <c r="M20" s="171"/>
      <c r="N20" s="112"/>
      <c r="O20" s="175" t="s">
        <v>149</v>
      </c>
      <c r="R20" s="180">
        <f>SUM(R15:R19)</f>
        <v>2645076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9043</v>
      </c>
      <c r="G21" s="171"/>
      <c r="H21" s="112"/>
      <c r="I21" s="112" t="s">
        <v>151</v>
      </c>
      <c r="J21" s="112"/>
      <c r="K21" s="112"/>
      <c r="L21" s="173">
        <f>W!A217</f>
        <v>583609</v>
      </c>
      <c r="M21" s="171"/>
      <c r="N21" s="112"/>
      <c r="O21" s="112" t="s">
        <v>152</v>
      </c>
      <c r="P21" s="112"/>
      <c r="Q21" s="112"/>
      <c r="R21" s="173">
        <f>R12+R20</f>
        <v>4064176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80000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11189</v>
      </c>
      <c r="G23" s="171"/>
      <c r="H23" s="112"/>
      <c r="I23" s="112" t="s">
        <v>157</v>
      </c>
      <c r="J23" s="112"/>
      <c r="K23" s="112"/>
      <c r="L23" s="176">
        <f>W!A254</f>
        <v>26770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583609</v>
      </c>
      <c r="G24" s="171"/>
      <c r="H24" s="112"/>
      <c r="I24" s="175" t="s">
        <v>160</v>
      </c>
      <c r="L24" s="173">
        <f>L20-L21+L22-L23</f>
        <v>101671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5750</v>
      </c>
      <c r="M25" s="171"/>
      <c r="N25" s="112"/>
      <c r="O25" s="178" t="s">
        <v>164</v>
      </c>
      <c r="P25" s="112"/>
      <c r="Q25" s="112"/>
      <c r="R25" s="173">
        <f>W!A272</f>
        <v>551829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3382</v>
      </c>
      <c r="M26" s="171"/>
      <c r="N26" s="112"/>
      <c r="O26" s="112" t="s">
        <v>167</v>
      </c>
      <c r="P26" s="112"/>
      <c r="Q26" s="112"/>
      <c r="R26" s="177">
        <f>W!A273</f>
        <v>350081</v>
      </c>
      <c r="S26" s="171"/>
      <c r="T26" s="112"/>
      <c r="U26" s="112" t="s">
        <v>168</v>
      </c>
      <c r="V26" s="112"/>
      <c r="W26" s="112"/>
      <c r="X26" s="177">
        <f>W!A232</f>
        <v>3382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104039</v>
      </c>
      <c r="G27" s="171"/>
      <c r="H27" s="112"/>
      <c r="I27" s="175" t="s">
        <v>170</v>
      </c>
      <c r="J27" s="112"/>
      <c r="K27" s="112"/>
      <c r="L27" s="174">
        <f>L24+L25-L26</f>
        <v>104039</v>
      </c>
      <c r="M27" s="171"/>
      <c r="N27" s="112"/>
      <c r="O27" s="118" t="s">
        <v>171</v>
      </c>
      <c r="P27" s="112"/>
      <c r="Q27" s="112"/>
      <c r="R27" s="173">
        <f>SUM(R24:R26)</f>
        <v>901910</v>
      </c>
      <c r="S27" s="171"/>
      <c r="T27" s="112"/>
      <c r="U27" s="175" t="s">
        <v>172</v>
      </c>
      <c r="X27" s="174">
        <f>X22-X23-X24+X25-X26</f>
        <v>-3382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58227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162266</v>
      </c>
      <c r="G29" s="171"/>
      <c r="H29" s="112"/>
      <c r="I29" s="112" t="s">
        <v>177</v>
      </c>
      <c r="J29" s="112"/>
      <c r="K29" s="112"/>
      <c r="L29" s="173">
        <f>W!A256</f>
        <v>104039</v>
      </c>
      <c r="M29" s="171"/>
      <c r="N29" s="112"/>
      <c r="S29" s="171"/>
      <c r="U29" s="181" t="s">
        <v>178</v>
      </c>
      <c r="V29" s="112"/>
      <c r="W29" s="112"/>
      <c r="X29" s="174">
        <f>W!A233</f>
        <v>-252094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3.4679666666666669</v>
      </c>
      <c r="M30" s="171"/>
      <c r="N30" s="112"/>
      <c r="O30" s="112" t="s">
        <v>180</v>
      </c>
      <c r="P30" s="112"/>
      <c r="Q30" s="112"/>
      <c r="R30" s="173">
        <f>R21-R27-R28</f>
        <v>3162266</v>
      </c>
      <c r="S30" s="171"/>
      <c r="U30" s="181" t="s">
        <v>181</v>
      </c>
      <c r="V30" s="112"/>
      <c r="W30" s="112"/>
      <c r="X30" s="176">
        <f>W!A234</f>
        <v>1052013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799919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104039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1507</v>
      </c>
      <c r="G34" s="171"/>
      <c r="H34" s="112"/>
      <c r="I34" s="91" t="s">
        <v>190</v>
      </c>
      <c r="J34" s="112"/>
      <c r="K34" s="112"/>
      <c r="L34" s="177">
        <f>W!A260</f>
        <v>58227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715000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162266</v>
      </c>
      <c r="M35" s="171"/>
      <c r="O35" s="112" t="s">
        <v>194</v>
      </c>
      <c r="P35" s="112"/>
      <c r="Q35" s="112"/>
      <c r="R35" s="177">
        <f>R36-R33-R34</f>
        <v>162266</v>
      </c>
      <c r="S35" s="171"/>
      <c r="U35" s="112" t="s">
        <v>195</v>
      </c>
      <c r="V35" s="112"/>
      <c r="W35" s="112"/>
      <c r="X35" s="174">
        <f>W!A239</f>
        <v>915000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3162266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62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</v>
      </c>
      <c r="K1" s="14" t="s">
        <v>24</v>
      </c>
      <c r="L1" s="15">
        <f>W!$A4</f>
        <v>2015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3907</v>
      </c>
      <c r="H5" s="35">
        <f>W!A506</f>
        <v>4130</v>
      </c>
      <c r="I5" s="35">
        <f>W!A504</f>
        <v>58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1532</v>
      </c>
      <c r="H7" s="35">
        <f>W!A510</f>
        <v>-438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0.89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110</v>
      </c>
      <c r="H16" s="151">
        <f>INT(L10*2*G20/1000) + 75</f>
        <v>175</v>
      </c>
      <c r="I16" s="151">
        <f>INT(L10*3*G20/1000) + 120</f>
        <v>270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135</v>
      </c>
      <c r="H17" s="151">
        <f>INT(L10*1.5*2*G20/1000) + 75</f>
        <v>225</v>
      </c>
      <c r="I17" s="151">
        <f>INT(L10*1.5*3*G20/1000) + 120</f>
        <v>345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56365</v>
      </c>
      <c r="H20" s="135">
        <f>W!A516</f>
        <v>51380</v>
      </c>
      <c r="I20" s="135">
        <f>W!A517</f>
        <v>49852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forecasts seem to predict a period of economic doldrums.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Steady interest rates are predicted because of fear of turbulence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in the international markets.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114.55</v>
      </c>
      <c r="G35" s="138">
        <f>W!A542/100</f>
        <v>110.33</v>
      </c>
      <c r="H35" s="138">
        <f>W!A562/100</f>
        <v>114.66</v>
      </c>
      <c r="I35" s="138">
        <f>W!A582/100</f>
        <v>106.96</v>
      </c>
      <c r="J35" s="138">
        <f>W!A602/100</f>
        <v>111.81</v>
      </c>
      <c r="K35" s="138">
        <f>W!A622/100</f>
        <v>106.83</v>
      </c>
      <c r="L35" s="138">
        <f>W!A642/100</f>
        <v>103.25</v>
      </c>
      <c r="M35" s="138">
        <f>W!A662/100</f>
        <v>108.68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3780150</v>
      </c>
      <c r="G36" s="138">
        <f>W!A543</f>
        <v>3309900</v>
      </c>
      <c r="H36" s="138">
        <f>W!A563</f>
        <v>3439800</v>
      </c>
      <c r="I36" s="138">
        <f>W!A583</f>
        <v>3208800</v>
      </c>
      <c r="J36" s="138">
        <f>W!A603</f>
        <v>3354300</v>
      </c>
      <c r="K36" s="138">
        <f>W!A623</f>
        <v>3204900</v>
      </c>
      <c r="L36" s="138">
        <f>W!A643</f>
        <v>3407250</v>
      </c>
      <c r="M36" s="138">
        <f>W!A663</f>
        <v>3260400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1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3444522</v>
      </c>
      <c r="G39" s="138">
        <f>W!A545</f>
        <v>3309900</v>
      </c>
      <c r="H39" s="138">
        <f>W!A565</f>
        <v>3439800</v>
      </c>
      <c r="I39" s="138">
        <f>W!A585</f>
        <v>3208800</v>
      </c>
      <c r="J39" s="138">
        <f>W!A605</f>
        <v>3354300</v>
      </c>
      <c r="K39" s="138">
        <f>W!A625</f>
        <v>3204900</v>
      </c>
      <c r="L39" s="138">
        <f>W!A645</f>
        <v>3101772</v>
      </c>
      <c r="M39" s="138">
        <f>W!A665</f>
        <v>3260400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340</v>
      </c>
      <c r="G43" s="138">
        <f>W!A546</f>
        <v>316</v>
      </c>
      <c r="H43" s="138">
        <f>W!A566</f>
        <v>329</v>
      </c>
      <c r="I43" s="138">
        <f>W!A586</f>
        <v>325</v>
      </c>
      <c r="J43" s="138">
        <f>W!A606</f>
        <v>320</v>
      </c>
      <c r="K43" s="138">
        <f>W!A626</f>
        <v>325</v>
      </c>
      <c r="L43" s="138">
        <f>W!A646</f>
        <v>335</v>
      </c>
      <c r="M43" s="138">
        <f>W!A666</f>
        <v>340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335</v>
      </c>
      <c r="H44" s="138">
        <f>W!A567</f>
        <v>334</v>
      </c>
      <c r="I44" s="138">
        <f>W!A587</f>
        <v>335</v>
      </c>
      <c r="J44" s="138">
        <f>W!A607</f>
        <v>330</v>
      </c>
      <c r="K44" s="138">
        <f>W!A627</f>
        <v>335</v>
      </c>
      <c r="L44" s="138">
        <f>W!A647</f>
        <v>340</v>
      </c>
      <c r="M44" s="138">
        <f>W!A667</f>
        <v>350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330</v>
      </c>
      <c r="G45" s="138">
        <f>W!A548</f>
        <v>350</v>
      </c>
      <c r="H45" s="138">
        <f>W!A568</f>
        <v>375</v>
      </c>
      <c r="I45" s="138">
        <f>W!A588</f>
        <v>375</v>
      </c>
      <c r="J45" s="138">
        <f>W!A608</f>
        <v>380</v>
      </c>
      <c r="K45" s="138">
        <f>W!A628</f>
        <v>375</v>
      </c>
      <c r="L45" s="138">
        <f>W!A648</f>
        <v>355</v>
      </c>
      <c r="M45" s="138">
        <f>W!A668</f>
        <v>390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540</v>
      </c>
      <c r="G46" s="138">
        <f>W!A549</f>
        <v>479</v>
      </c>
      <c r="H46" s="138">
        <f>W!A569</f>
        <v>485</v>
      </c>
      <c r="I46" s="138">
        <f>W!A589</f>
        <v>490</v>
      </c>
      <c r="J46" s="138">
        <f>W!A609</f>
        <v>485</v>
      </c>
      <c r="K46" s="138">
        <f>W!A629</f>
        <v>490</v>
      </c>
      <c r="L46" s="138">
        <f>W!A649</f>
        <v>496</v>
      </c>
      <c r="M46" s="138">
        <f>W!A669</f>
        <v>485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530</v>
      </c>
      <c r="G47" s="138">
        <f>W!A550</f>
        <v>490</v>
      </c>
      <c r="H47" s="138">
        <f>W!A570</f>
        <v>489</v>
      </c>
      <c r="I47" s="138">
        <f>W!A590</f>
        <v>490</v>
      </c>
      <c r="J47" s="138">
        <f>W!A610</f>
        <v>485</v>
      </c>
      <c r="K47" s="138">
        <f>W!A630</f>
        <v>495</v>
      </c>
      <c r="L47" s="138">
        <f>W!A650</f>
        <v>500</v>
      </c>
      <c r="M47" s="138">
        <f>W!A670</f>
        <v>485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510</v>
      </c>
      <c r="G48" s="138">
        <f>W!A551</f>
        <v>555</v>
      </c>
      <c r="H48" s="138">
        <f>W!A571</f>
        <v>585</v>
      </c>
      <c r="I48" s="138">
        <f>W!A591</f>
        <v>585</v>
      </c>
      <c r="J48" s="138">
        <f>W!A611</f>
        <v>590</v>
      </c>
      <c r="K48" s="138">
        <f>W!A631</f>
        <v>590</v>
      </c>
      <c r="L48" s="138">
        <f>W!A651</f>
        <v>545</v>
      </c>
      <c r="M48" s="138">
        <f>W!A671</f>
        <v>580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860</v>
      </c>
      <c r="G49" s="138">
        <f>W!A552</f>
        <v>677</v>
      </c>
      <c r="H49" s="138">
        <f>W!A572</f>
        <v>679</v>
      </c>
      <c r="I49" s="138">
        <f>W!A592</f>
        <v>690</v>
      </c>
      <c r="J49" s="138">
        <f>W!A612</f>
        <v>680</v>
      </c>
      <c r="K49" s="138">
        <f>W!A632</f>
        <v>695</v>
      </c>
      <c r="L49" s="138">
        <f>W!A652</f>
        <v>720</v>
      </c>
      <c r="M49" s="138">
        <f>W!A672</f>
        <v>675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915</v>
      </c>
      <c r="G50" s="138">
        <f>W!A553</f>
        <v>725</v>
      </c>
      <c r="H50" s="138">
        <f>W!A573</f>
        <v>723</v>
      </c>
      <c r="I50" s="138">
        <f>W!A593</f>
        <v>725</v>
      </c>
      <c r="J50" s="138">
        <f>W!A613</f>
        <v>720</v>
      </c>
      <c r="K50" s="138">
        <f>W!A633</f>
        <v>730</v>
      </c>
      <c r="L50" s="138">
        <f>W!A653</f>
        <v>725</v>
      </c>
      <c r="M50" s="138">
        <f>W!A673</f>
        <v>710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830</v>
      </c>
      <c r="G51" s="138">
        <f>W!A554</f>
        <v>805</v>
      </c>
      <c r="H51" s="138">
        <f>W!A574</f>
        <v>855</v>
      </c>
      <c r="I51" s="138">
        <f>W!A594</f>
        <v>855</v>
      </c>
      <c r="J51" s="138">
        <f>W!A614</f>
        <v>860</v>
      </c>
      <c r="K51" s="138">
        <f>W!A634</f>
        <v>860</v>
      </c>
      <c r="L51" s="138">
        <f>W!A654</f>
        <v>825</v>
      </c>
      <c r="M51" s="138">
        <f>W!A674</f>
        <v>840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69</v>
      </c>
      <c r="G53" s="138">
        <f>W!A555</f>
        <v>53</v>
      </c>
      <c r="H53" s="138">
        <f>W!A575</f>
        <v>69</v>
      </c>
      <c r="I53" s="138">
        <f>W!A595</f>
        <v>53</v>
      </c>
      <c r="J53" s="138">
        <f>W!A615</f>
        <v>53</v>
      </c>
      <c r="K53" s="138">
        <f>W!A635</f>
        <v>53</v>
      </c>
      <c r="L53" s="138">
        <f>W!A655</f>
        <v>69</v>
      </c>
      <c r="M53" s="138">
        <f>W!A675</f>
        <v>69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1242</v>
      </c>
      <c r="G54" s="138">
        <f>W!A556</f>
        <v>1210</v>
      </c>
      <c r="H54" s="138">
        <f>W!A576</f>
        <v>1232</v>
      </c>
      <c r="I54" s="138">
        <f>W!A596</f>
        <v>1200</v>
      </c>
      <c r="J54" s="138">
        <f>W!A616</f>
        <v>1200</v>
      </c>
      <c r="K54" s="138">
        <f>W!A636</f>
        <v>1200</v>
      </c>
      <c r="L54" s="138">
        <f>W!A656</f>
        <v>1230</v>
      </c>
      <c r="M54" s="138">
        <f>W!A676</f>
        <v>1225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</v>
      </c>
      <c r="K61" s="14" t="s">
        <v>62</v>
      </c>
      <c r="L61" s="15">
        <f>W!$A4</f>
        <v>2015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1494100</v>
      </c>
      <c r="G67" s="138">
        <f>W!A722</f>
        <v>1344100</v>
      </c>
      <c r="H67" s="138">
        <f>W!A742</f>
        <v>1979100</v>
      </c>
      <c r="I67" s="138">
        <f>W!A762</f>
        <v>1344100</v>
      </c>
      <c r="J67" s="138">
        <f>W!A782</f>
        <v>1641600</v>
      </c>
      <c r="K67" s="138">
        <f>W!A802</f>
        <v>1736600</v>
      </c>
      <c r="L67" s="138">
        <f>W!A822</f>
        <v>1494100</v>
      </c>
      <c r="M67" s="138">
        <f>W!A842</f>
        <v>1419100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2788856</v>
      </c>
      <c r="G68" s="138">
        <f>W!A723</f>
        <v>322008</v>
      </c>
      <c r="H68" s="138">
        <f>W!A743</f>
        <v>541584</v>
      </c>
      <c r="I68" s="138">
        <f>W!A763</f>
        <v>96013</v>
      </c>
      <c r="J68" s="138">
        <f>W!A783</f>
        <v>212419</v>
      </c>
      <c r="K68" s="138">
        <f>W!A803</f>
        <v>354120</v>
      </c>
      <c r="L68" s="138">
        <f>W!A823</f>
        <v>1782691</v>
      </c>
      <c r="M68" s="138">
        <f>W!A843</f>
        <v>665648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1049706</v>
      </c>
      <c r="G69" s="138">
        <f>W!A724</f>
        <v>847812</v>
      </c>
      <c r="H69" s="138">
        <f>W!A744</f>
        <v>952323</v>
      </c>
      <c r="I69" s="138">
        <f>W!A764</f>
        <v>757846</v>
      </c>
      <c r="J69" s="138">
        <f>W!A784</f>
        <v>815609</v>
      </c>
      <c r="K69" s="138">
        <f>W!A804</f>
        <v>815267</v>
      </c>
      <c r="L69" s="138">
        <f>W!A824</f>
        <v>822459</v>
      </c>
      <c r="M69" s="138">
        <f>W!A844</f>
        <v>829428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151000</v>
      </c>
      <c r="G70" s="138">
        <f>W!A725</f>
        <v>1116206</v>
      </c>
      <c r="H70" s="138">
        <f>W!A745</f>
        <v>302786</v>
      </c>
      <c r="I70" s="138">
        <f>W!A765</f>
        <v>1284443</v>
      </c>
      <c r="J70" s="138">
        <f>W!A785</f>
        <v>1150000</v>
      </c>
      <c r="K70" s="138">
        <f>W!A805</f>
        <v>796197</v>
      </c>
      <c r="L70" s="138">
        <f>W!A825</f>
        <v>526672</v>
      </c>
      <c r="M70" s="138">
        <f>W!A845</f>
        <v>1150000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1852082</v>
      </c>
      <c r="G74" s="138">
        <f>W!A729</f>
        <v>425161</v>
      </c>
      <c r="H74" s="138">
        <f>W!A749</f>
        <v>597824</v>
      </c>
      <c r="I74" s="138">
        <f>W!A769</f>
        <v>254575</v>
      </c>
      <c r="J74" s="138">
        <f>W!A789</f>
        <v>400960</v>
      </c>
      <c r="K74" s="138">
        <f>W!A809</f>
        <v>492194</v>
      </c>
      <c r="L74" s="138">
        <f>W!A829</f>
        <v>1423335</v>
      </c>
      <c r="M74" s="138">
        <f>W!A849</f>
        <v>551829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154491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170144</v>
      </c>
      <c r="K75" s="138">
        <f>W!A810</f>
        <v>0</v>
      </c>
      <c r="L75" s="138">
        <f>W!A830</f>
        <v>0</v>
      </c>
      <c r="M75" s="138">
        <f>W!A850</f>
        <v>350081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3300000</v>
      </c>
      <c r="G80" s="138">
        <f>W!A734</f>
        <v>3000000</v>
      </c>
      <c r="H80" s="138">
        <f>W!A754</f>
        <v>3000000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3300000</v>
      </c>
      <c r="M80" s="138">
        <f>W!A854</f>
        <v>3000000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33959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33959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143130</v>
      </c>
      <c r="G82" s="138">
        <f>W!A736</f>
        <v>204965</v>
      </c>
      <c r="H82" s="138">
        <f>W!A756</f>
        <v>177969</v>
      </c>
      <c r="I82" s="138">
        <f>W!A776</f>
        <v>227827</v>
      </c>
      <c r="J82" s="138">
        <f>W!A796</f>
        <v>248524</v>
      </c>
      <c r="K82" s="138">
        <f>W!A816</f>
        <v>209990</v>
      </c>
      <c r="L82" s="138">
        <f>W!A836</f>
        <v>-131372</v>
      </c>
      <c r="M82" s="138">
        <f>W!A856</f>
        <v>162266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3477089</v>
      </c>
      <c r="G83" s="138">
        <f t="shared" si="0"/>
        <v>3204965</v>
      </c>
      <c r="H83" s="138">
        <f t="shared" si="0"/>
        <v>3177969</v>
      </c>
      <c r="I83" s="138">
        <f t="shared" si="0"/>
        <v>3227827</v>
      </c>
      <c r="J83" s="138">
        <f t="shared" si="0"/>
        <v>3248524</v>
      </c>
      <c r="K83" s="138">
        <f t="shared" si="0"/>
        <v>3209990</v>
      </c>
      <c r="L83" s="138">
        <f t="shared" si="0"/>
        <v>3202587</v>
      </c>
      <c r="M83" s="138">
        <f t="shared" si="0"/>
        <v>3162266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6.3</v>
      </c>
      <c r="G91" s="61" t="str">
        <f>W!A342</f>
        <v xml:space="preserve">  4.9</v>
      </c>
      <c r="H91" s="61" t="str">
        <f>W!A352</f>
        <v xml:space="preserve">  5.6</v>
      </c>
      <c r="I91" s="61" t="str">
        <f>W!A362</f>
        <v xml:space="preserve">  4.0</v>
      </c>
      <c r="J91" s="61" t="str">
        <f>W!A372</f>
        <v xml:space="preserve">  4.5</v>
      </c>
      <c r="K91" s="61" t="str">
        <f>W!A382</f>
        <v xml:space="preserve">  4.5</v>
      </c>
      <c r="L91" s="61" t="str">
        <f>W!A392</f>
        <v xml:space="preserve">  4.8</v>
      </c>
      <c r="M91" s="61" t="str">
        <f>W!A402</f>
        <v xml:space="preserve">  4.2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2.7</v>
      </c>
      <c r="G92" s="61" t="str">
        <f>W!A343</f>
        <v xml:space="preserve">  0.7</v>
      </c>
      <c r="H92" s="61" t="str">
        <f>W!A353</f>
        <v xml:space="preserve">  1.4</v>
      </c>
      <c r="I92" s="61" t="str">
        <f>W!A363</f>
        <v xml:space="preserve">  0.7</v>
      </c>
      <c r="J92" s="61" t="str">
        <f>W!A373</f>
        <v xml:space="preserve">  0.8</v>
      </c>
      <c r="K92" s="61" t="str">
        <f>W!A383</f>
        <v xml:space="preserve">  0.8</v>
      </c>
      <c r="L92" s="61" t="str">
        <f>W!A393</f>
        <v xml:space="preserve">  1.0</v>
      </c>
      <c r="M92" s="61" t="str">
        <f>W!A403</f>
        <v xml:space="preserve">  0.9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10.7</v>
      </c>
      <c r="G93" s="61" t="str">
        <f>W!A344</f>
        <v xml:space="preserve">  2.3</v>
      </c>
      <c r="H93" s="61" t="str">
        <f>W!A354</f>
        <v xml:space="preserve">  5.0</v>
      </c>
      <c r="I93" s="61" t="str">
        <f>W!A364</f>
        <v xml:space="preserve">  2.2</v>
      </c>
      <c r="J93" s="61" t="str">
        <f>W!A374</f>
        <v xml:space="preserve">  3.3</v>
      </c>
      <c r="K93" s="61" t="str">
        <f>W!A384</f>
        <v xml:space="preserve">  3.8</v>
      </c>
      <c r="L93" s="61" t="str">
        <f>W!A394</f>
        <v xml:space="preserve">  6.4</v>
      </c>
      <c r="M93" s="61" t="str">
        <f>W!A404</f>
        <v xml:space="preserve">  3.6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6.1</v>
      </c>
      <c r="G94" s="61" t="str">
        <f>W!A345</f>
        <v xml:space="preserve">  6.5</v>
      </c>
      <c r="H94" s="61" t="str">
        <f>W!A355</f>
        <v xml:space="preserve">  6.5</v>
      </c>
      <c r="I94" s="61" t="str">
        <f>W!A365</f>
        <v xml:space="preserve">  5.5</v>
      </c>
      <c r="J94" s="61" t="str">
        <f>W!A375</f>
        <v xml:space="preserve">  5.9</v>
      </c>
      <c r="K94" s="61" t="str">
        <f>W!A385</f>
        <v xml:space="preserve">  5.8</v>
      </c>
      <c r="L94" s="61" t="str">
        <f>W!A395</f>
        <v xml:space="preserve">  5.6</v>
      </c>
      <c r="M94" s="61" t="str">
        <f>W!A405</f>
        <v xml:space="preserve">  5.9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3.1</v>
      </c>
      <c r="G95" s="61" t="str">
        <f>W!A346</f>
        <v xml:space="preserve">  1.4</v>
      </c>
      <c r="H95" s="61" t="str">
        <f>W!A356</f>
        <v xml:space="preserve">  2.3</v>
      </c>
      <c r="I95" s="61" t="str">
        <f>W!A366</f>
        <v xml:space="preserve">  1.4</v>
      </c>
      <c r="J95" s="61" t="str">
        <f>W!A376</f>
        <v xml:space="preserve">  1.6</v>
      </c>
      <c r="K95" s="61" t="str">
        <f>W!A386</f>
        <v xml:space="preserve">  1.9</v>
      </c>
      <c r="L95" s="61" t="str">
        <f>W!A396</f>
        <v xml:space="preserve">  1.3</v>
      </c>
      <c r="M95" s="61" t="str">
        <f>W!A406</f>
        <v xml:space="preserve">  1.9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11.2</v>
      </c>
      <c r="G96" s="61" t="str">
        <f>W!A347</f>
        <v xml:space="preserve">  3.2</v>
      </c>
      <c r="H96" s="61" t="str">
        <f>W!A357</f>
        <v xml:space="preserve">  6.2</v>
      </c>
      <c r="I96" s="61" t="str">
        <f>W!A367</f>
        <v xml:space="preserve">  2.9</v>
      </c>
      <c r="J96" s="61" t="str">
        <f>W!A377</f>
        <v xml:space="preserve">  5.3</v>
      </c>
      <c r="K96" s="61" t="str">
        <f>W!A387</f>
        <v xml:space="preserve">  4.7</v>
      </c>
      <c r="L96" s="61" t="str">
        <f>W!A397</f>
        <v xml:space="preserve">  7.3</v>
      </c>
      <c r="M96" s="61" t="str">
        <f>W!A407</f>
        <v xml:space="preserve">  4.2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5.6</v>
      </c>
      <c r="G97" s="61" t="str">
        <f>W!A348</f>
        <v xml:space="preserve">  8.3</v>
      </c>
      <c r="H97" s="61" t="str">
        <f>W!A358</f>
        <v xml:space="preserve">  8.3</v>
      </c>
      <c r="I97" s="61" t="str">
        <f>W!A368</f>
        <v xml:space="preserve">  7.2</v>
      </c>
      <c r="J97" s="61" t="str">
        <f>W!A378</f>
        <v xml:space="preserve">  7.9</v>
      </c>
      <c r="K97" s="61" t="str">
        <f>W!A388</f>
        <v xml:space="preserve">  7.3</v>
      </c>
      <c r="L97" s="61" t="str">
        <f>W!A398</f>
        <v xml:space="preserve">  7.1</v>
      </c>
      <c r="M97" s="61" t="str">
        <f>W!A408</f>
        <v xml:space="preserve">  7.9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2.1</v>
      </c>
      <c r="G98" s="61" t="str">
        <f>W!A349</f>
        <v xml:space="preserve">  2.4</v>
      </c>
      <c r="H98" s="61" t="str">
        <f>W!A359</f>
        <v xml:space="preserve">  2.8</v>
      </c>
      <c r="I98" s="61" t="str">
        <f>W!A369</f>
        <v xml:space="preserve">  2.3</v>
      </c>
      <c r="J98" s="61" t="str">
        <f>W!A379</f>
        <v xml:space="preserve">  2.5</v>
      </c>
      <c r="K98" s="61" t="str">
        <f>W!A389</f>
        <v xml:space="preserve">  2.4</v>
      </c>
      <c r="L98" s="61" t="str">
        <f>W!A399</f>
        <v xml:space="preserve">  2.4</v>
      </c>
      <c r="M98" s="61" t="str">
        <f>W!A409</f>
        <v xml:space="preserve">  2.7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9.9</v>
      </c>
      <c r="G99" s="61" t="str">
        <f>W!A350</f>
        <v xml:space="preserve">  5.6</v>
      </c>
      <c r="H99" s="61" t="str">
        <f>W!A360</f>
        <v xml:space="preserve">  7.4</v>
      </c>
      <c r="I99" s="61" t="str">
        <f>W!A370</f>
        <v xml:space="preserve">  5.2</v>
      </c>
      <c r="J99" s="61" t="str">
        <f>W!A380</f>
        <v xml:space="preserve">  7.0</v>
      </c>
      <c r="K99" s="61" t="str">
        <f>W!A390</f>
        <v xml:space="preserve">  6.2</v>
      </c>
      <c r="L99" s="61" t="str">
        <f>W!A400</f>
        <v xml:space="preserve">  8.3</v>
      </c>
      <c r="M99" s="61" t="str">
        <f>W!A410</f>
        <v xml:space="preserve">  5.2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260000</v>
      </c>
      <c r="G104" s="138">
        <f>W!A429</f>
        <v>106000</v>
      </c>
      <c r="H104" s="138">
        <f>W!A436</f>
        <v>165000</v>
      </c>
      <c r="I104" s="138">
        <f>W!A443</f>
        <v>90000</v>
      </c>
      <c r="J104" s="138">
        <f>W!A450</f>
        <v>140000</v>
      </c>
      <c r="K104" s="138">
        <f>W!A457</f>
        <v>145000</v>
      </c>
      <c r="L104" s="138">
        <f>W!A464</f>
        <v>292000</v>
      </c>
      <c r="M104" s="138">
        <f>W!A471</f>
        <v>117000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57000</v>
      </c>
      <c r="G105" s="138">
        <f>W!A430</f>
        <v>63000</v>
      </c>
      <c r="H105" s="138">
        <f>W!A437</f>
        <v>110000</v>
      </c>
      <c r="I105" s="138">
        <f>W!A444</f>
        <v>55000</v>
      </c>
      <c r="J105" s="138">
        <f>W!A451</f>
        <v>75000</v>
      </c>
      <c r="K105" s="138">
        <f>W!A458</f>
        <v>75000</v>
      </c>
      <c r="L105" s="138">
        <f>W!A465</f>
        <v>55000</v>
      </c>
      <c r="M105" s="138">
        <f>W!A472</f>
        <v>55000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***</v>
      </c>
      <c r="L107" s="125" t="str">
        <f>W!A466</f>
        <v xml:space="preserve">  ***</v>
      </c>
      <c r="M107" s="125" t="str">
        <f>W!A473</f>
        <v xml:space="preserve">  ***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 **</v>
      </c>
      <c r="H108" s="125" t="str">
        <f>W!A439</f>
        <v xml:space="preserve">  ***</v>
      </c>
      <c r="I108" s="125" t="str">
        <f>W!A446</f>
        <v xml:space="preserve">   **</v>
      </c>
      <c r="J108" s="125" t="str">
        <f>W!A453</f>
        <v xml:space="preserve">  ***</v>
      </c>
      <c r="K108" s="125" t="str">
        <f>W!A460</f>
        <v xml:space="preserve">  ***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8" bestFit="1" customWidth="1"/>
    <col min="2" max="2" width="1.6640625" style="133" bestFit="1" customWidth="1"/>
  </cols>
  <sheetData>
    <row r="1" spans="1:1">
      <c r="A1">
        <v>2</v>
      </c>
    </row>
    <row r="2" spans="1:1">
      <c r="A2">
        <v>8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342</v>
      </c>
    </row>
    <row r="7" spans="1:1">
      <c r="A7">
        <v>18</v>
      </c>
    </row>
    <row r="8" spans="1:1">
      <c r="A8">
        <v>8</v>
      </c>
    </row>
    <row r="9" spans="1:1">
      <c r="A9">
        <v>15</v>
      </c>
    </row>
    <row r="10" spans="1:1">
      <c r="A10">
        <v>0</v>
      </c>
    </row>
    <row r="11" spans="1:1">
      <c r="A11">
        <v>12</v>
      </c>
    </row>
    <row r="12" spans="1:1">
      <c r="A12">
        <v>7</v>
      </c>
    </row>
    <row r="13" spans="1:1">
      <c r="A13">
        <v>7</v>
      </c>
    </row>
    <row r="14" spans="1:1">
      <c r="A14">
        <v>12</v>
      </c>
    </row>
    <row r="15" spans="1:1">
      <c r="A15">
        <v>6</v>
      </c>
    </row>
    <row r="16" spans="1:1">
      <c r="A16">
        <v>6</v>
      </c>
    </row>
    <row r="17" spans="1:1">
      <c r="A17">
        <v>12</v>
      </c>
    </row>
    <row r="18" spans="1:1">
      <c r="A18">
        <v>7</v>
      </c>
    </row>
    <row r="19" spans="1:1">
      <c r="A19">
        <v>7</v>
      </c>
    </row>
    <row r="20" spans="1:1">
      <c r="A20">
        <v>0</v>
      </c>
    </row>
    <row r="21" spans="1:1">
      <c r="A21">
        <v>340</v>
      </c>
    </row>
    <row r="22" spans="1:1">
      <c r="A22">
        <v>350</v>
      </c>
    </row>
    <row r="23" spans="1:1">
      <c r="A23">
        <v>390</v>
      </c>
    </row>
    <row r="24" spans="1:1">
      <c r="A24">
        <v>485</v>
      </c>
    </row>
    <row r="25" spans="1:1">
      <c r="A25">
        <v>485</v>
      </c>
    </row>
    <row r="26" spans="1:1">
      <c r="A26">
        <v>580</v>
      </c>
    </row>
    <row r="27" spans="1:1">
      <c r="A27">
        <v>675</v>
      </c>
    </row>
    <row r="28" spans="1:1">
      <c r="A28">
        <v>710</v>
      </c>
    </row>
    <row r="29" spans="1:1">
      <c r="A29">
        <v>840</v>
      </c>
    </row>
    <row r="30" spans="1:1">
      <c r="A30">
        <v>0</v>
      </c>
    </row>
    <row r="31" spans="1:1">
      <c r="A31">
        <v>1550</v>
      </c>
    </row>
    <row r="32" spans="1:1">
      <c r="A32">
        <v>250</v>
      </c>
    </row>
    <row r="33" spans="1:1">
      <c r="A33">
        <v>350</v>
      </c>
    </row>
    <row r="34" spans="1:1">
      <c r="A34">
        <v>1100</v>
      </c>
    </row>
    <row r="35" spans="1:1">
      <c r="A35">
        <v>180</v>
      </c>
    </row>
    <row r="36" spans="1:1">
      <c r="A36">
        <v>220</v>
      </c>
    </row>
    <row r="37" spans="1:1">
      <c r="A37">
        <v>350</v>
      </c>
    </row>
    <row r="38" spans="1:1">
      <c r="A38">
        <v>75</v>
      </c>
    </row>
    <row r="39" spans="1:1">
      <c r="A39">
        <v>100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15</v>
      </c>
    </row>
    <row r="45" spans="1:1">
      <c r="A45">
        <v>15</v>
      </c>
    </row>
    <row r="46" spans="1:1">
      <c r="A46">
        <v>25</v>
      </c>
    </row>
    <row r="47" spans="1:1">
      <c r="A47">
        <v>125</v>
      </c>
    </row>
    <row r="48" spans="1:1">
      <c r="A48">
        <v>170</v>
      </c>
    </row>
    <row r="49" spans="1:2">
      <c r="A49">
        <v>330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540</v>
      </c>
    </row>
    <row r="55" spans="1:2">
      <c r="A55">
        <v>400</v>
      </c>
    </row>
    <row r="56" spans="1:2">
      <c r="A56">
        <v>0</v>
      </c>
    </row>
    <row r="57" spans="1:2">
      <c r="A57">
        <v>6</v>
      </c>
    </row>
    <row r="58" spans="1:2">
      <c r="A58">
        <v>7</v>
      </c>
    </row>
    <row r="59" spans="1:2">
      <c r="A59">
        <v>0</v>
      </c>
    </row>
    <row r="60" spans="1:2">
      <c r="A60">
        <v>0</v>
      </c>
    </row>
    <row r="61" spans="1:2">
      <c r="A61">
        <v>5</v>
      </c>
      <c r="B61" s="133" t="s">
        <v>343</v>
      </c>
    </row>
    <row r="62" spans="1:2">
      <c r="A62">
        <v>10</v>
      </c>
    </row>
    <row r="63" spans="1:2">
      <c r="A63">
        <v>8</v>
      </c>
    </row>
    <row r="64" spans="1:2">
      <c r="A64">
        <v>2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150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3</v>
      </c>
    </row>
    <row r="77" spans="1:1">
      <c r="A77">
        <v>5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7</v>
      </c>
    </row>
    <row r="82" spans="1:1">
      <c r="A82">
        <v>0</v>
      </c>
    </row>
    <row r="83" spans="1:1">
      <c r="A83">
        <v>1225</v>
      </c>
    </row>
    <row r="84" spans="1:1">
      <c r="A84">
        <v>0</v>
      </c>
    </row>
    <row r="85" spans="1:1">
      <c r="A85">
        <v>80</v>
      </c>
    </row>
    <row r="86" spans="1:1">
      <c r="A86">
        <v>3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106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2150</v>
      </c>
    </row>
    <row r="109" spans="1:1">
      <c r="A109">
        <v>1500</v>
      </c>
    </row>
    <row r="110" spans="1:1">
      <c r="A110">
        <v>525</v>
      </c>
    </row>
    <row r="111" spans="1:1">
      <c r="A111">
        <v>2204</v>
      </c>
    </row>
    <row r="112" spans="1:1">
      <c r="A112">
        <v>1542</v>
      </c>
    </row>
    <row r="113" spans="1:1">
      <c r="A113">
        <v>540</v>
      </c>
    </row>
    <row r="114" spans="1:1">
      <c r="A114">
        <v>54</v>
      </c>
    </row>
    <row r="115" spans="1:1">
      <c r="A115">
        <v>42</v>
      </c>
    </row>
    <row r="116" spans="1:1">
      <c r="A116">
        <v>15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1550</v>
      </c>
    </row>
    <row r="122" spans="1:1">
      <c r="A122">
        <v>250</v>
      </c>
    </row>
    <row r="123" spans="1:1">
      <c r="A123">
        <v>350</v>
      </c>
    </row>
    <row r="124" spans="1:1">
      <c r="A124">
        <v>1100</v>
      </c>
    </row>
    <row r="125" spans="1:1">
      <c r="A125">
        <v>180</v>
      </c>
    </row>
    <row r="126" spans="1:1">
      <c r="A126">
        <v>220</v>
      </c>
    </row>
    <row r="127" spans="1:1">
      <c r="A127">
        <v>350</v>
      </c>
    </row>
    <row r="128" spans="1:1">
      <c r="A128">
        <v>75</v>
      </c>
    </row>
    <row r="129" spans="1:1">
      <c r="A129">
        <v>100</v>
      </c>
    </row>
    <row r="130" spans="1:1">
      <c r="A130">
        <v>999</v>
      </c>
    </row>
    <row r="131" spans="1:1">
      <c r="A131">
        <v>946</v>
      </c>
    </row>
    <row r="132" spans="1:1">
      <c r="A132">
        <v>115</v>
      </c>
    </row>
    <row r="133" spans="1:1">
      <c r="A133">
        <v>413</v>
      </c>
    </row>
    <row r="134" spans="1:1">
      <c r="A134">
        <v>702</v>
      </c>
    </row>
    <row r="135" spans="1:1">
      <c r="A135">
        <v>123</v>
      </c>
    </row>
    <row r="136" spans="1:1">
      <c r="A136">
        <v>296</v>
      </c>
    </row>
    <row r="137" spans="1:1">
      <c r="A137">
        <v>427</v>
      </c>
    </row>
    <row r="138" spans="1:1">
      <c r="A138">
        <v>73</v>
      </c>
    </row>
    <row r="139" spans="1:1">
      <c r="A139">
        <v>169</v>
      </c>
    </row>
    <row r="140" spans="1:1">
      <c r="A140">
        <v>999</v>
      </c>
    </row>
    <row r="141" spans="1:1">
      <c r="A141">
        <v>946</v>
      </c>
    </row>
    <row r="142" spans="1:1">
      <c r="A142">
        <v>117</v>
      </c>
    </row>
    <row r="143" spans="1:1">
      <c r="A143">
        <v>350</v>
      </c>
    </row>
    <row r="144" spans="1:1">
      <c r="A144">
        <v>702</v>
      </c>
    </row>
    <row r="145" spans="1:1">
      <c r="A145">
        <v>133</v>
      </c>
    </row>
    <row r="146" spans="1:1">
      <c r="A146">
        <v>227</v>
      </c>
    </row>
    <row r="147" spans="1:1">
      <c r="A147">
        <v>427</v>
      </c>
    </row>
    <row r="148" spans="1:1">
      <c r="A148">
        <v>73</v>
      </c>
    </row>
    <row r="149" spans="1:1">
      <c r="A149">
        <v>125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604</v>
      </c>
    </row>
    <row r="162" spans="1:1">
      <c r="A162">
        <v>133</v>
      </c>
    </row>
    <row r="163" spans="1:1">
      <c r="A163">
        <v>0</v>
      </c>
    </row>
    <row r="164" spans="1:1">
      <c r="A164">
        <v>430</v>
      </c>
    </row>
    <row r="165" spans="1:1">
      <c r="A165">
        <v>47</v>
      </c>
    </row>
    <row r="166" spans="1:1">
      <c r="A166">
        <v>0</v>
      </c>
    </row>
    <row r="167" spans="1:1">
      <c r="A167">
        <v>125</v>
      </c>
    </row>
    <row r="168" spans="1:1">
      <c r="A168">
        <v>14</v>
      </c>
    </row>
    <row r="169" spans="1:1">
      <c r="A169">
        <v>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540</v>
      </c>
    </row>
    <row r="188" spans="1:1">
      <c r="A188">
        <v>400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7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27</v>
      </c>
    </row>
    <row r="198" spans="1:1">
      <c r="A198">
        <v>41</v>
      </c>
    </row>
    <row r="199" spans="1:1">
      <c r="A199">
        <v>999</v>
      </c>
    </row>
    <row r="200" spans="1:1">
      <c r="A200">
        <v>999</v>
      </c>
    </row>
    <row r="201" spans="1:1">
      <c r="A201">
        <v>117000</v>
      </c>
    </row>
    <row r="202" spans="1:1">
      <c r="A202">
        <v>31389</v>
      </c>
    </row>
    <row r="203" spans="1:1">
      <c r="A203">
        <v>16194</v>
      </c>
    </row>
    <row r="204" spans="1:1">
      <c r="A204">
        <v>145962</v>
      </c>
    </row>
    <row r="205" spans="1:1">
      <c r="A205">
        <v>15767</v>
      </c>
    </row>
    <row r="206" spans="1:1">
      <c r="A206">
        <v>9540</v>
      </c>
    </row>
    <row r="207" spans="1:1">
      <c r="A207">
        <v>55000</v>
      </c>
    </row>
    <row r="208" spans="1:1">
      <c r="A208">
        <v>20000</v>
      </c>
    </row>
    <row r="209" spans="1:1">
      <c r="A209">
        <v>38000</v>
      </c>
    </row>
    <row r="210" spans="1:1">
      <c r="A210">
        <v>8500</v>
      </c>
    </row>
    <row r="211" spans="1:1">
      <c r="A211">
        <v>10425</v>
      </c>
    </row>
    <row r="212" spans="1:1">
      <c r="A212">
        <v>12500</v>
      </c>
    </row>
    <row r="213" spans="1:1">
      <c r="A213">
        <v>3100</v>
      </c>
    </row>
    <row r="214" spans="1:1">
      <c r="A214">
        <v>9043</v>
      </c>
    </row>
    <row r="215" spans="1:1">
      <c r="A215">
        <v>80000</v>
      </c>
    </row>
    <row r="216" spans="1:1">
      <c r="A216">
        <v>11189</v>
      </c>
    </row>
    <row r="217" spans="1:1">
      <c r="A217">
        <v>583609</v>
      </c>
    </row>
    <row r="218" spans="1:1">
      <c r="A218">
        <v>1446915</v>
      </c>
    </row>
    <row r="219" spans="1:1">
      <c r="A219">
        <v>0</v>
      </c>
    </row>
    <row r="220" spans="1:1">
      <c r="A220">
        <v>1507</v>
      </c>
    </row>
    <row r="221" spans="1:1">
      <c r="A221">
        <v>1446915</v>
      </c>
    </row>
    <row r="222" spans="1:1">
      <c r="A222">
        <v>0</v>
      </c>
    </row>
    <row r="223" spans="1:1">
      <c r="A223">
        <v>1626377</v>
      </c>
    </row>
    <row r="224" spans="1:1">
      <c r="A224">
        <v>0</v>
      </c>
    </row>
    <row r="225" spans="1:1">
      <c r="A225">
        <v>5750</v>
      </c>
    </row>
    <row r="226" spans="1:1">
      <c r="A226">
        <v>0</v>
      </c>
    </row>
    <row r="227" spans="1:1">
      <c r="A227">
        <v>75000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3382</v>
      </c>
    </row>
    <row r="233" spans="1:1">
      <c r="A233">
        <v>-252094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715000</v>
      </c>
    </row>
    <row r="239" spans="1:1">
      <c r="A239">
        <v>915000</v>
      </c>
    </row>
    <row r="240" spans="1:1">
      <c r="A240">
        <v>58227</v>
      </c>
    </row>
    <row r="241" spans="1:1">
      <c r="A241">
        <v>1493160</v>
      </c>
    </row>
    <row r="242" spans="1:1">
      <c r="A242">
        <v>136389</v>
      </c>
    </row>
    <row r="243" spans="1:1">
      <c r="A243">
        <v>120020</v>
      </c>
    </row>
    <row r="244" spans="1:1">
      <c r="A244">
        <v>544408</v>
      </c>
    </row>
    <row r="245" spans="1:1">
      <c r="A245">
        <v>100211</v>
      </c>
    </row>
    <row r="246" spans="1:1">
      <c r="A246">
        <v>318859</v>
      </c>
    </row>
    <row r="247" spans="1:1">
      <c r="A247">
        <v>173435</v>
      </c>
    </row>
    <row r="248" spans="1:1">
      <c r="A248">
        <v>4286</v>
      </c>
    </row>
    <row r="249" spans="1:1">
      <c r="A249">
        <v>49150</v>
      </c>
    </row>
    <row r="250" spans="1:1">
      <c r="A250">
        <v>665648</v>
      </c>
    </row>
    <row r="251" spans="1:1">
      <c r="A251">
        <v>781110</v>
      </c>
    </row>
    <row r="252" spans="1:1">
      <c r="A252">
        <v>712050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104039</v>
      </c>
    </row>
    <row r="257" spans="1:1">
      <c r="A257">
        <v>162266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325000</v>
      </c>
    </row>
    <row r="263" spans="1:1">
      <c r="A263">
        <v>1044100</v>
      </c>
    </row>
    <row r="264" spans="1:1">
      <c r="A264">
        <v>0</v>
      </c>
    </row>
    <row r="265" spans="1:1">
      <c r="A265">
        <v>243747</v>
      </c>
    </row>
    <row r="266" spans="1:1">
      <c r="A266">
        <v>120020</v>
      </c>
    </row>
    <row r="267" spans="1:1">
      <c r="A267">
        <v>301881</v>
      </c>
    </row>
    <row r="268" spans="1:1">
      <c r="A268">
        <v>829428</v>
      </c>
    </row>
    <row r="269" spans="1:1">
      <c r="A269">
        <v>1150000</v>
      </c>
    </row>
    <row r="270" spans="1:1">
      <c r="A270">
        <v>1150000</v>
      </c>
    </row>
    <row r="271" spans="1:1">
      <c r="A271">
        <v>0</v>
      </c>
    </row>
    <row r="272" spans="1:1">
      <c r="A272">
        <v>551829</v>
      </c>
    </row>
    <row r="273" spans="1:1">
      <c r="A273">
        <v>350081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3162266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650</v>
      </c>
    </row>
    <row r="285" spans="1:1">
      <c r="A285">
        <v>100</v>
      </c>
    </row>
    <row r="286" spans="1:1">
      <c r="A286">
        <v>270</v>
      </c>
    </row>
    <row r="287" spans="1:1">
      <c r="A287">
        <v>57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11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3</v>
      </c>
    </row>
    <row r="301" spans="1:1">
      <c r="A301">
        <v>6408</v>
      </c>
    </row>
    <row r="302" spans="1:1">
      <c r="A302">
        <v>82</v>
      </c>
    </row>
    <row r="303" spans="1:1">
      <c r="A303">
        <v>5567</v>
      </c>
    </row>
    <row r="304" spans="1:1">
      <c r="A304" t="s">
        <v>349</v>
      </c>
    </row>
    <row r="305" spans="1:1">
      <c r="A305">
        <v>12096</v>
      </c>
    </row>
    <row r="306" spans="1:1">
      <c r="A306">
        <v>133</v>
      </c>
    </row>
    <row r="307" spans="1:1">
      <c r="A307">
        <v>11930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6908</v>
      </c>
    </row>
    <row r="316" spans="1:1">
      <c r="A316">
        <v>560</v>
      </c>
    </row>
    <row r="317" spans="1:1">
      <c r="A317">
        <v>0</v>
      </c>
    </row>
    <row r="318" spans="1:1">
      <c r="A318">
        <v>5</v>
      </c>
    </row>
    <row r="319" spans="1:1">
      <c r="A319">
        <v>11617</v>
      </c>
    </row>
    <row r="320" spans="1:1">
      <c r="A320">
        <v>998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4</v>
      </c>
    </row>
    <row r="326" spans="1:1">
      <c r="A326">
        <v>2</v>
      </c>
    </row>
    <row r="327" spans="1:1">
      <c r="A327">
        <v>5</v>
      </c>
    </row>
    <row r="328" spans="1:1">
      <c r="A328">
        <v>5</v>
      </c>
    </row>
    <row r="329" spans="1:1">
      <c r="A329">
        <v>70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356</v>
      </c>
    </row>
    <row r="351" spans="1:1">
      <c r="A351">
        <v>3</v>
      </c>
    </row>
    <row r="352" spans="1:1">
      <c r="A352" t="s">
        <v>356</v>
      </c>
    </row>
    <row r="353" spans="1:1">
      <c r="A353" t="s">
        <v>363</v>
      </c>
    </row>
    <row r="354" spans="1:1">
      <c r="A354" t="s">
        <v>367</v>
      </c>
    </row>
    <row r="355" spans="1:1">
      <c r="A355" t="s">
        <v>362</v>
      </c>
    </row>
    <row r="356" spans="1:1">
      <c r="A356" t="s">
        <v>361</v>
      </c>
    </row>
    <row r="357" spans="1:1">
      <c r="A357" t="s">
        <v>368</v>
      </c>
    </row>
    <row r="358" spans="1:1">
      <c r="A358" t="s">
        <v>365</v>
      </c>
    </row>
    <row r="359" spans="1:1">
      <c r="A359" t="s">
        <v>369</v>
      </c>
    </row>
    <row r="360" spans="1:1">
      <c r="A360" t="s">
        <v>370</v>
      </c>
    </row>
    <row r="361" spans="1:1">
      <c r="A361">
        <v>4</v>
      </c>
    </row>
    <row r="362" spans="1:1">
      <c r="A362" t="s">
        <v>371</v>
      </c>
    </row>
    <row r="363" spans="1:1">
      <c r="A363" t="s">
        <v>360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363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361</v>
      </c>
    </row>
    <row r="370" spans="1:1">
      <c r="A370" t="s">
        <v>376</v>
      </c>
    </row>
    <row r="371" spans="1:1">
      <c r="A371">
        <v>5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>
        <v>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366</v>
      </c>
    </row>
    <row r="390" spans="1:1">
      <c r="A390" t="s">
        <v>368</v>
      </c>
    </row>
    <row r="391" spans="1:1">
      <c r="A391">
        <v>7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356</v>
      </c>
    </row>
    <row r="396" spans="1:1">
      <c r="A396" t="s">
        <v>394</v>
      </c>
    </row>
    <row r="397" spans="1:1">
      <c r="A397" t="s">
        <v>390</v>
      </c>
    </row>
    <row r="398" spans="1:1">
      <c r="A398" t="s">
        <v>395</v>
      </c>
    </row>
    <row r="399" spans="1:1">
      <c r="A399" t="s">
        <v>366</v>
      </c>
    </row>
    <row r="400" spans="1:1">
      <c r="A400" t="s">
        <v>365</v>
      </c>
    </row>
    <row r="401" spans="1:1">
      <c r="A401">
        <v>8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380</v>
      </c>
    </row>
    <row r="406" spans="1:1">
      <c r="A406" t="s">
        <v>388</v>
      </c>
    </row>
    <row r="407" spans="1:1">
      <c r="A407" t="s">
        <v>396</v>
      </c>
    </row>
    <row r="408" spans="1:1">
      <c r="A408" t="s">
        <v>383</v>
      </c>
    </row>
    <row r="409" spans="1:1">
      <c r="A409" t="s">
        <v>351</v>
      </c>
    </row>
    <row r="410" spans="1:1">
      <c r="A410" t="s">
        <v>376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260000</v>
      </c>
    </row>
    <row r="423" spans="1:1">
      <c r="A423">
        <v>57000</v>
      </c>
    </row>
    <row r="424" spans="1:1">
      <c r="A424" s="134" t="s">
        <v>399</v>
      </c>
    </row>
    <row r="425" spans="1:1">
      <c r="A425" s="134" t="s">
        <v>399</v>
      </c>
    </row>
    <row r="426" spans="1:1">
      <c r="A426" s="134" t="s">
        <v>400</v>
      </c>
    </row>
    <row r="427" spans="1:1">
      <c r="A427" s="134" t="s">
        <v>399</v>
      </c>
    </row>
    <row r="428" spans="1:1">
      <c r="A428">
        <v>2</v>
      </c>
    </row>
    <row r="429" spans="1:1">
      <c r="A429">
        <v>106000</v>
      </c>
    </row>
    <row r="430" spans="1:1">
      <c r="A430">
        <v>63000</v>
      </c>
    </row>
    <row r="431" spans="1:1">
      <c r="A431" s="134" t="s">
        <v>399</v>
      </c>
    </row>
    <row r="432" spans="1:1">
      <c r="A432" s="134" t="s">
        <v>400</v>
      </c>
    </row>
    <row r="433" spans="1:1">
      <c r="A433" s="134" t="s">
        <v>400</v>
      </c>
    </row>
    <row r="434" spans="1:1">
      <c r="A434" s="134" t="s">
        <v>399</v>
      </c>
    </row>
    <row r="435" spans="1:1">
      <c r="A435">
        <v>3</v>
      </c>
    </row>
    <row r="436" spans="1:1">
      <c r="A436">
        <v>165000</v>
      </c>
    </row>
    <row r="437" spans="1:1">
      <c r="A437">
        <v>110000</v>
      </c>
    </row>
    <row r="438" spans="1:1">
      <c r="A438" s="134" t="s">
        <v>399</v>
      </c>
    </row>
    <row r="439" spans="1:1">
      <c r="A439" s="134" t="s">
        <v>399</v>
      </c>
    </row>
    <row r="440" spans="1:1">
      <c r="A440" s="134" t="s">
        <v>400</v>
      </c>
    </row>
    <row r="441" spans="1:1">
      <c r="A441" s="134" t="s">
        <v>399</v>
      </c>
    </row>
    <row r="442" spans="1:1">
      <c r="A442">
        <v>4</v>
      </c>
    </row>
    <row r="443" spans="1:1">
      <c r="A443">
        <v>90000</v>
      </c>
    </row>
    <row r="444" spans="1:1">
      <c r="A444">
        <v>55000</v>
      </c>
    </row>
    <row r="445" spans="1:1">
      <c r="A445" s="134" t="s">
        <v>400</v>
      </c>
    </row>
    <row r="446" spans="1:1">
      <c r="A446" s="134" t="s">
        <v>400</v>
      </c>
    </row>
    <row r="447" spans="1:1">
      <c r="A447" s="134" t="s">
        <v>400</v>
      </c>
    </row>
    <row r="448" spans="1:1">
      <c r="A448" s="134" t="s">
        <v>399</v>
      </c>
    </row>
    <row r="449" spans="1:1">
      <c r="A449">
        <v>5</v>
      </c>
    </row>
    <row r="450" spans="1:1">
      <c r="A450">
        <v>140000</v>
      </c>
    </row>
    <row r="451" spans="1:1">
      <c r="A451">
        <v>75000</v>
      </c>
    </row>
    <row r="452" spans="1:1">
      <c r="A452" s="134" t="s">
        <v>400</v>
      </c>
    </row>
    <row r="453" spans="1:1">
      <c r="A453" s="134" t="s">
        <v>399</v>
      </c>
    </row>
    <row r="454" spans="1:1">
      <c r="A454" s="134" t="s">
        <v>400</v>
      </c>
    </row>
    <row r="455" spans="1:1">
      <c r="A455" s="134" t="s">
        <v>399</v>
      </c>
    </row>
    <row r="456" spans="1:1">
      <c r="A456">
        <v>6</v>
      </c>
    </row>
    <row r="457" spans="1:1">
      <c r="A457">
        <v>145000</v>
      </c>
    </row>
    <row r="458" spans="1:1">
      <c r="A458">
        <v>75000</v>
      </c>
    </row>
    <row r="459" spans="1:1">
      <c r="A459" s="134" t="s">
        <v>399</v>
      </c>
    </row>
    <row r="460" spans="1:1">
      <c r="A460" s="134" t="s">
        <v>399</v>
      </c>
    </row>
    <row r="461" spans="1:1">
      <c r="A461" s="134" t="s">
        <v>400</v>
      </c>
    </row>
    <row r="462" spans="1:1">
      <c r="A462" s="134" t="s">
        <v>399</v>
      </c>
    </row>
    <row r="463" spans="1:1">
      <c r="A463">
        <v>7</v>
      </c>
    </row>
    <row r="464" spans="1:1">
      <c r="A464">
        <v>292000</v>
      </c>
    </row>
    <row r="465" spans="1:1">
      <c r="A465">
        <v>55000</v>
      </c>
    </row>
    <row r="466" spans="1:1">
      <c r="A466" s="134" t="s">
        <v>399</v>
      </c>
    </row>
    <row r="467" spans="1:1">
      <c r="A467" s="134" t="s">
        <v>400</v>
      </c>
    </row>
    <row r="468" spans="1:1">
      <c r="A468" s="134" t="s">
        <v>400</v>
      </c>
    </row>
    <row r="469" spans="1:1">
      <c r="A469" s="134" t="s">
        <v>399</v>
      </c>
    </row>
    <row r="470" spans="1:1">
      <c r="A470">
        <v>8</v>
      </c>
    </row>
    <row r="471" spans="1:1">
      <c r="A471">
        <v>117000</v>
      </c>
    </row>
    <row r="472" spans="1:1">
      <c r="A472">
        <v>55000</v>
      </c>
    </row>
    <row r="473" spans="1:1">
      <c r="A473" s="134" t="s">
        <v>399</v>
      </c>
    </row>
    <row r="474" spans="1:1">
      <c r="A474" s="134" t="s">
        <v>400</v>
      </c>
    </row>
    <row r="475" spans="1:1">
      <c r="A475" s="134" t="s">
        <v>400</v>
      </c>
    </row>
    <row r="476" spans="1:1">
      <c r="A476" s="134" t="s">
        <v>399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11455</v>
      </c>
    </row>
    <row r="523" spans="1:1">
      <c r="A523">
        <v>3780150</v>
      </c>
    </row>
    <row r="524" spans="1:1">
      <c r="A524">
        <v>0</v>
      </c>
    </row>
    <row r="525" spans="1:1">
      <c r="A525">
        <v>3444522</v>
      </c>
    </row>
    <row r="526" spans="1:1">
      <c r="A526">
        <v>340</v>
      </c>
    </row>
    <row r="527" spans="1:1">
      <c r="A527">
        <v>330</v>
      </c>
    </row>
    <row r="528" spans="1:1">
      <c r="A528">
        <v>330</v>
      </c>
    </row>
    <row r="529" spans="1:1">
      <c r="A529">
        <v>540</v>
      </c>
    </row>
    <row r="530" spans="1:1">
      <c r="A530">
        <v>530</v>
      </c>
    </row>
    <row r="531" spans="1:1">
      <c r="A531">
        <v>510</v>
      </c>
    </row>
    <row r="532" spans="1:1">
      <c r="A532">
        <v>860</v>
      </c>
    </row>
    <row r="533" spans="1:1">
      <c r="A533">
        <v>915</v>
      </c>
    </row>
    <row r="534" spans="1:1">
      <c r="A534">
        <v>830</v>
      </c>
    </row>
    <row r="535" spans="1:1">
      <c r="A535">
        <v>69</v>
      </c>
    </row>
    <row r="536" spans="1:1">
      <c r="A536">
        <v>1242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11033</v>
      </c>
    </row>
    <row r="543" spans="1:1">
      <c r="A543">
        <v>3309900</v>
      </c>
    </row>
    <row r="544" spans="1:1">
      <c r="A544">
        <v>0</v>
      </c>
    </row>
    <row r="545" spans="1:2">
      <c r="A545">
        <v>3309900</v>
      </c>
    </row>
    <row r="546" spans="1:2">
      <c r="A546">
        <v>316</v>
      </c>
    </row>
    <row r="547" spans="1:2">
      <c r="A547">
        <v>335</v>
      </c>
    </row>
    <row r="548" spans="1:2">
      <c r="A548">
        <v>350</v>
      </c>
    </row>
    <row r="549" spans="1:2">
      <c r="A549">
        <v>479</v>
      </c>
    </row>
    <row r="550" spans="1:2">
      <c r="A550">
        <v>490</v>
      </c>
    </row>
    <row r="551" spans="1:2">
      <c r="A551">
        <v>555</v>
      </c>
    </row>
    <row r="552" spans="1:2">
      <c r="A552">
        <v>677</v>
      </c>
    </row>
    <row r="553" spans="1:2">
      <c r="A553">
        <v>725</v>
      </c>
      <c r="B553"/>
    </row>
    <row r="554" spans="1:2">
      <c r="A554">
        <v>805</v>
      </c>
      <c r="B554"/>
    </row>
    <row r="555" spans="1:2">
      <c r="A555">
        <v>53</v>
      </c>
      <c r="B555"/>
    </row>
    <row r="556" spans="1:2">
      <c r="A556">
        <v>1210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11466</v>
      </c>
    </row>
    <row r="563" spans="1:1">
      <c r="A563">
        <v>3439800</v>
      </c>
    </row>
    <row r="564" spans="1:1">
      <c r="A564">
        <v>0</v>
      </c>
    </row>
    <row r="565" spans="1:1">
      <c r="A565">
        <v>3439800</v>
      </c>
    </row>
    <row r="566" spans="1:1">
      <c r="A566">
        <v>329</v>
      </c>
    </row>
    <row r="567" spans="1:1">
      <c r="A567">
        <v>334</v>
      </c>
    </row>
    <row r="568" spans="1:1">
      <c r="A568">
        <v>375</v>
      </c>
    </row>
    <row r="569" spans="1:1">
      <c r="A569">
        <v>485</v>
      </c>
    </row>
    <row r="570" spans="1:1">
      <c r="A570">
        <v>489</v>
      </c>
    </row>
    <row r="571" spans="1:1">
      <c r="A571">
        <v>585</v>
      </c>
    </row>
    <row r="572" spans="1:1">
      <c r="A572">
        <v>679</v>
      </c>
    </row>
    <row r="573" spans="1:1">
      <c r="A573">
        <v>723</v>
      </c>
    </row>
    <row r="574" spans="1:1">
      <c r="A574">
        <v>855</v>
      </c>
    </row>
    <row r="575" spans="1:1">
      <c r="A575">
        <v>69</v>
      </c>
    </row>
    <row r="576" spans="1:1">
      <c r="A576">
        <v>1232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10696</v>
      </c>
    </row>
    <row r="583" spans="1:1">
      <c r="A583">
        <v>3208800</v>
      </c>
    </row>
    <row r="584" spans="1:1">
      <c r="A584">
        <v>0</v>
      </c>
    </row>
    <row r="585" spans="1:1">
      <c r="A585">
        <v>3208800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53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11181</v>
      </c>
    </row>
    <row r="603" spans="1:1">
      <c r="A603">
        <v>3354300</v>
      </c>
    </row>
    <row r="604" spans="1:1">
      <c r="A604">
        <v>0</v>
      </c>
    </row>
    <row r="605" spans="1:1">
      <c r="A605">
        <v>3354300</v>
      </c>
    </row>
    <row r="606" spans="1:1">
      <c r="A606">
        <v>320</v>
      </c>
    </row>
    <row r="607" spans="1:1">
      <c r="A607">
        <v>330</v>
      </c>
    </row>
    <row r="608" spans="1:1">
      <c r="A608">
        <v>380</v>
      </c>
    </row>
    <row r="609" spans="1:1">
      <c r="A609">
        <v>485</v>
      </c>
    </row>
    <row r="610" spans="1:1">
      <c r="A610">
        <v>485</v>
      </c>
    </row>
    <row r="611" spans="1:1">
      <c r="A611">
        <v>590</v>
      </c>
    </row>
    <row r="612" spans="1:1">
      <c r="A612">
        <v>680</v>
      </c>
    </row>
    <row r="613" spans="1:1">
      <c r="A613">
        <v>720</v>
      </c>
    </row>
    <row r="614" spans="1:1">
      <c r="A614">
        <v>860</v>
      </c>
    </row>
    <row r="615" spans="1:1">
      <c r="A615">
        <v>53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10683</v>
      </c>
    </row>
    <row r="623" spans="1:1">
      <c r="A623">
        <v>3204900</v>
      </c>
    </row>
    <row r="624" spans="1:1">
      <c r="A624">
        <v>0</v>
      </c>
    </row>
    <row r="625" spans="1:1">
      <c r="A625">
        <v>3204900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495</v>
      </c>
    </row>
    <row r="631" spans="1:1">
      <c r="A631">
        <v>590</v>
      </c>
    </row>
    <row r="632" spans="1:1">
      <c r="A632">
        <v>695</v>
      </c>
    </row>
    <row r="633" spans="1:1">
      <c r="A633">
        <v>730</v>
      </c>
    </row>
    <row r="634" spans="1:1">
      <c r="A634">
        <v>860</v>
      </c>
    </row>
    <row r="635" spans="1:1">
      <c r="A635">
        <v>53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10325</v>
      </c>
    </row>
    <row r="643" spans="1:1">
      <c r="A643">
        <v>3407250</v>
      </c>
    </row>
    <row r="644" spans="1:1">
      <c r="A644">
        <v>1</v>
      </c>
    </row>
    <row r="645" spans="1:1">
      <c r="A645">
        <v>3101772</v>
      </c>
    </row>
    <row r="646" spans="1:1">
      <c r="A646">
        <v>335</v>
      </c>
    </row>
    <row r="647" spans="1:1">
      <c r="A647">
        <v>340</v>
      </c>
    </row>
    <row r="648" spans="1:1">
      <c r="A648">
        <v>355</v>
      </c>
    </row>
    <row r="649" spans="1:1">
      <c r="A649">
        <v>496</v>
      </c>
    </row>
    <row r="650" spans="1:1">
      <c r="A650">
        <v>500</v>
      </c>
    </row>
    <row r="651" spans="1:1">
      <c r="A651">
        <v>545</v>
      </c>
    </row>
    <row r="652" spans="1:1">
      <c r="A652">
        <v>720</v>
      </c>
    </row>
    <row r="653" spans="1:1">
      <c r="A653">
        <v>725</v>
      </c>
    </row>
    <row r="654" spans="1:1">
      <c r="A654">
        <v>825</v>
      </c>
    </row>
    <row r="655" spans="1:1">
      <c r="A655">
        <v>69</v>
      </c>
    </row>
    <row r="656" spans="1:1">
      <c r="A656">
        <v>1230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10868</v>
      </c>
    </row>
    <row r="663" spans="1:1">
      <c r="A663">
        <v>3260400</v>
      </c>
    </row>
    <row r="664" spans="1:1">
      <c r="A664">
        <v>0</v>
      </c>
    </row>
    <row r="665" spans="1:1">
      <c r="A665">
        <v>3260400</v>
      </c>
    </row>
    <row r="666" spans="1:1">
      <c r="A666">
        <v>340</v>
      </c>
    </row>
    <row r="667" spans="1:1">
      <c r="A667">
        <v>350</v>
      </c>
    </row>
    <row r="668" spans="1:1">
      <c r="A668">
        <v>390</v>
      </c>
    </row>
    <row r="669" spans="1:1">
      <c r="A669">
        <v>485</v>
      </c>
    </row>
    <row r="670" spans="1:1">
      <c r="A670">
        <v>485</v>
      </c>
    </row>
    <row r="671" spans="1:1">
      <c r="A671">
        <v>580</v>
      </c>
    </row>
    <row r="672" spans="1:1">
      <c r="A672">
        <v>675</v>
      </c>
    </row>
    <row r="673" spans="1:1">
      <c r="A673">
        <v>710</v>
      </c>
    </row>
    <row r="674" spans="1:1">
      <c r="A674">
        <v>840</v>
      </c>
    </row>
    <row r="675" spans="1:1">
      <c r="A675">
        <v>69</v>
      </c>
    </row>
    <row r="676" spans="1:1">
      <c r="A676">
        <v>1225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402</v>
      </c>
    </row>
    <row r="682" spans="1:1">
      <c r="A682" t="s">
        <v>403</v>
      </c>
    </row>
    <row r="683" spans="1:1">
      <c r="A683" t="s">
        <v>404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405</v>
      </c>
    </row>
    <row r="700" spans="1:1">
      <c r="A700" t="s">
        <v>406</v>
      </c>
    </row>
    <row r="701" spans="1:1">
      <c r="A701">
        <v>1</v>
      </c>
    </row>
    <row r="702" spans="1:1">
      <c r="A702">
        <v>1494100</v>
      </c>
    </row>
    <row r="703" spans="1:1">
      <c r="A703">
        <v>2788856</v>
      </c>
    </row>
    <row r="704" spans="1:1">
      <c r="A704">
        <v>1049706</v>
      </c>
    </row>
    <row r="705" spans="1:1">
      <c r="A705">
        <v>151000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1852082</v>
      </c>
    </row>
    <row r="710" spans="1:1">
      <c r="A710">
        <v>154491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143130</v>
      </c>
    </row>
    <row r="717" spans="1:1">
      <c r="A717">
        <v>3477089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1344100</v>
      </c>
    </row>
    <row r="723" spans="1:1">
      <c r="A723">
        <v>322008</v>
      </c>
    </row>
    <row r="724" spans="1:1">
      <c r="A724">
        <v>847812</v>
      </c>
    </row>
    <row r="725" spans="1:1">
      <c r="A725">
        <v>1116206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425161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204965</v>
      </c>
    </row>
    <row r="737" spans="1:1">
      <c r="A737">
        <v>3204965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1979100</v>
      </c>
    </row>
    <row r="743" spans="1:1">
      <c r="A743">
        <v>541584</v>
      </c>
    </row>
    <row r="744" spans="1:1">
      <c r="A744">
        <v>952323</v>
      </c>
    </row>
    <row r="745" spans="1:1">
      <c r="A745">
        <v>302786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597824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177969</v>
      </c>
    </row>
    <row r="757" spans="1:1">
      <c r="A757">
        <v>3177969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1344100</v>
      </c>
    </row>
    <row r="763" spans="1:1">
      <c r="A763">
        <v>96013</v>
      </c>
    </row>
    <row r="764" spans="1:1">
      <c r="A764">
        <v>757846</v>
      </c>
    </row>
    <row r="765" spans="1:1">
      <c r="A765">
        <v>1284443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254575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227827</v>
      </c>
    </row>
    <row r="777" spans="1:1">
      <c r="A777">
        <v>3227827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1641600</v>
      </c>
    </row>
    <row r="783" spans="1:1">
      <c r="A783">
        <v>212419</v>
      </c>
    </row>
    <row r="784" spans="1:1">
      <c r="A784">
        <v>815609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400960</v>
      </c>
    </row>
    <row r="790" spans="1:1">
      <c r="A790">
        <v>170144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248524</v>
      </c>
    </row>
    <row r="797" spans="1:1">
      <c r="A797">
        <v>3248524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1736600</v>
      </c>
    </row>
    <row r="803" spans="1:1">
      <c r="A803">
        <v>354120</v>
      </c>
    </row>
    <row r="804" spans="1:1">
      <c r="A804">
        <v>815267</v>
      </c>
    </row>
    <row r="805" spans="1:1">
      <c r="A805">
        <v>796197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492194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209990</v>
      </c>
    </row>
    <row r="817" spans="1:1">
      <c r="A817">
        <v>3209990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1494100</v>
      </c>
    </row>
    <row r="823" spans="1:1">
      <c r="A823">
        <v>1782691</v>
      </c>
    </row>
    <row r="824" spans="1:1">
      <c r="A824">
        <v>822459</v>
      </c>
    </row>
    <row r="825" spans="1:1">
      <c r="A825">
        <v>526672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1423335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-131372</v>
      </c>
    </row>
    <row r="837" spans="1:1">
      <c r="A837">
        <v>3202587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1419100</v>
      </c>
    </row>
    <row r="843" spans="1:1">
      <c r="A843">
        <v>665648</v>
      </c>
    </row>
    <row r="844" spans="1:1">
      <c r="A844">
        <v>829428</v>
      </c>
    </row>
    <row r="845" spans="1:1">
      <c r="A845">
        <v>1150000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551829</v>
      </c>
    </row>
    <row r="850" spans="1:1">
      <c r="A850">
        <v>350081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162266</v>
      </c>
    </row>
    <row r="857" spans="1:1">
      <c r="A857">
        <v>3162266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407</v>
      </c>
    </row>
    <row r="862" spans="1:1">
      <c r="A862" t="s">
        <v>408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'W'!W028152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2020-10-04T06:52:05Z</dcterms:modified>
</cp:coreProperties>
</file>