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38B4D318-C1F4-43A8-999A-3981EDC1432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4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R36" i="3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X27" i="3" s="1"/>
  <c r="R26" i="3"/>
  <c r="L26" i="3"/>
  <c r="X25" i="3"/>
  <c r="X22" i="3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L1" i="4"/>
  <c r="J1" i="4"/>
  <c r="L83" i="4"/>
  <c r="K83" i="4"/>
  <c r="G83" i="4"/>
  <c r="L30" i="3"/>
  <c r="X19" i="3"/>
  <c r="R20" i="3"/>
  <c r="X13" i="3"/>
  <c r="R12" i="3"/>
  <c r="M29" i="2"/>
  <c r="O11" i="2"/>
  <c r="G26" i="2"/>
  <c r="H17" i="4"/>
  <c r="O29" i="2"/>
  <c r="R21" i="3"/>
  <c r="I16" i="4"/>
  <c r="R27" i="3"/>
  <c r="R30" i="3" s="1"/>
  <c r="O28" i="2"/>
  <c r="G16" i="4"/>
  <c r="R35" i="3"/>
  <c r="I17" i="4"/>
  <c r="G17" i="4"/>
  <c r="N29" i="2" l="1"/>
  <c r="G9" i="2"/>
  <c r="G15" i="2"/>
  <c r="G11" i="2"/>
</calcChain>
</file>

<file path=xl/connections.xml><?xml version="1.0" encoding="utf-8"?>
<connections xmlns="http://schemas.openxmlformats.org/spreadsheetml/2006/main">
  <connection id="1" name="W024161" type="6" refreshedVersion="3" background="1" saveData="1">
    <textPr prompt="0" codePage="1148" sourceFile="C:\GMC\CNA_15C1\RUN_15C1\Wfiles\161\W024161.txt">
      <textFields>
        <textField/>
      </textFields>
    </textPr>
  </connection>
</connections>
</file>

<file path=xl/sharedStrings.xml><?xml version="1.0" encoding="utf-8"?>
<sst xmlns="http://schemas.openxmlformats.org/spreadsheetml/2006/main" count="584" uniqueCount="348">
  <si>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</si>
  <si>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</si>
  <si>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</si>
  <si>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</si>
  <si>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</si>
  <si>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</si>
  <si>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</si>
  <si>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</si>
  <si>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</si>
  <si>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</si>
  <si>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</si>
  <si>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</si>
  <si>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</si>
  <si>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</si>
  <si>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</si>
  <si>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</si>
  <si>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</si>
  <si>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</si>
  <si>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</si>
  <si>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</si>
  <si>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</si>
  <si>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</si>
  <si>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</si>
  <si>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</si>
  <si>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</si>
  <si>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</si>
  <si>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</si>
  <si>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</si>
  <si>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</si>
  <si>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</si>
  <si>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</si>
  <si>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</si>
  <si>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</si>
  <si>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</si>
  <si>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</si>
  <si>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</si>
  <si>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</si>
  <si>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</si>
  <si>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</si>
  <si>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</si>
  <si>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</si>
  <si>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</si>
  <si>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</si>
  <si>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</si>
  <si>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</si>
  <si>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</si>
  <si>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</si>
  <si>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</si>
  <si>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</si>
  <si>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</si>
  <si>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</si>
  <si>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</si>
  <si>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</si>
  <si>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</si>
  <si>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</si>
  <si>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</si>
  <si>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</si>
  <si>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</si>
  <si>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</si>
  <si>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</si>
  <si>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</si>
  <si>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</si>
  <si>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</si>
  <si>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</si>
  <si>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</si>
  <si>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</si>
  <si>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</si>
  <si>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</si>
  <si>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</si>
  <si>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</si>
  <si>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</si>
  <si>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</si>
  <si>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</si>
  <si>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</si>
  <si>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</si>
  <si>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</si>
  <si>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</si>
  <si>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</si>
  <si>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</si>
  <si>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</si>
  <si>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</si>
  <si>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</si>
  <si>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</si>
  <si>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</si>
  <si>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</si>
  <si>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</si>
  <si>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</si>
  <si>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</si>
  <si>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</si>
  <si>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</si>
  <si>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</si>
  <si>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</si>
  <si>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</si>
  <si>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</si>
  <si>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</si>
  <si>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</si>
  <si>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</si>
  <si>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</si>
  <si>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</si>
  <si>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</si>
  <si>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</si>
  <si>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</si>
  <si>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</si>
  <si>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</si>
  <si>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</si>
  <si>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</si>
  <si>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</si>
  <si>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</si>
  <si>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</si>
  <si>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</si>
  <si>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</si>
  <si>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</si>
  <si>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</si>
  <si>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</si>
  <si>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</si>
  <si>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</si>
  <si>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</si>
  <si>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</si>
  <si>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</si>
  <si>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</si>
  <si>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</si>
  <si>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</si>
  <si>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</si>
  <si>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</si>
  <si>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</si>
  <si>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</si>
  <si>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</si>
  <si>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</si>
  <si>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</si>
  <si>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</si>
  <si>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</si>
  <si>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</si>
  <si>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</si>
  <si>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</si>
  <si>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</si>
  <si>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</si>
  <si>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</si>
  <si>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</si>
  <si>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</si>
  <si>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</si>
  <si>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</si>
  <si>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</si>
  <si>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</si>
  <si>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</si>
  <si>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</si>
  <si>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</si>
  <si>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</si>
  <si>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</si>
  <si>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</si>
  <si>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</si>
  <si>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</si>
  <si>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</si>
  <si>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</si>
  <si>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</si>
  <si>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</si>
  <si>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</si>
  <si>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</si>
  <si>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</si>
  <si>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</si>
  <si>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</si>
  <si>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</si>
  <si>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</si>
  <si>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</si>
  <si>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</si>
  <si>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</si>
  <si>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</si>
  <si>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</si>
  <si>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</si>
  <si>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</si>
  <si>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</si>
  <si>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</si>
  <si>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</si>
  <si>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</si>
  <si>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</si>
  <si>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</si>
  <si>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</si>
  <si>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</si>
  <si>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</si>
  <si>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</si>
  <si>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</si>
  <si>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</si>
  <si>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</si>
  <si>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</si>
  <si>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</si>
  <si>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</si>
  <si>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</si>
  <si>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</si>
  <si>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</si>
  <si>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</si>
  <si>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</si>
  <si>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</si>
  <si>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</si>
  <si>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</si>
  <si>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</si>
  <si>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</si>
  <si>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</si>
  <si>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</si>
  <si>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</si>
  <si>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</si>
  <si>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</si>
  <si>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</si>
  <si>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</si>
  <si>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</si>
  <si>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</si>
  <si>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</si>
  <si>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</si>
  <si>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</si>
  <si>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</si>
  <si>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</si>
  <si>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</si>
  <si>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</si>
  <si>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</si>
  <si>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</si>
  <si>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</si>
  <si>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</si>
  <si>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</si>
  <si>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</si>
  <si>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</si>
  <si>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</si>
  <si>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</si>
  <si>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</si>
  <si>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</si>
  <si>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</si>
  <si>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</si>
  <si>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</si>
  <si>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</si>
  <si>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</si>
  <si>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</si>
  <si>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</si>
  <si>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</si>
  <si>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</si>
  <si>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</si>
  <si>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</si>
  <si>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</si>
  <si>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</si>
  <si>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</si>
  <si>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</si>
  <si>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</si>
  <si>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</si>
  <si>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</si>
  <si>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</si>
  <si>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</si>
  <si>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</si>
  <si>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</si>
  <si>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</si>
  <si>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</si>
  <si>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</si>
  <si>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</si>
  <si>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</si>
  <si>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</si>
  <si>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</si>
  <si>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</si>
  <si>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</si>
  <si>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</si>
  <si>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</si>
  <si>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</si>
  <si>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</si>
  <si>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</si>
  <si>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</si>
  <si>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</si>
  <si>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</si>
  <si>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</si>
  <si>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</si>
  <si>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</si>
  <si>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</si>
  <si>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</si>
  <si>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</si>
  <si>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</si>
  <si>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</si>
  <si>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</si>
  <si>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</si>
  <si>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</si>
  <si>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</si>
  <si>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</si>
  <si>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</si>
  <si>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</si>
  <si>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</si>
  <si>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</si>
  <si>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</si>
  <si>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</si>
  <si>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</si>
  <si>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</si>
  <si>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</si>
  <si>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</si>
  <si>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</si>
  <si>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</si>
  <si>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</si>
  <si>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</si>
  <si>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</si>
  <si>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</si>
  <si>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</si>
  <si>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</si>
  <si>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</si>
  <si>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</si>
  <si>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</si>
  <si>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</si>
  <si>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</si>
  <si>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</si>
  <si>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</si>
  <si>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</si>
  <si>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</si>
  <si>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</si>
  <si>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</si>
  <si>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</si>
  <si>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</si>
  <si>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</si>
  <si>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</si>
  <si>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</si>
  <si>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</si>
  <si>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</si>
  <si>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</si>
  <si>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</si>
  <si>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</si>
  <si>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</si>
  <si>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</si>
  <si>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</si>
  <si>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</si>
  <si>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</si>
  <si>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</si>
  <si>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</si>
  <si>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</si>
  <si>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</si>
  <si>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</si>
  <si>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</si>
  <si>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</si>
  <si>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</si>
  <si>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</si>
  <si>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</si>
  <si>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</si>
  <si>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</si>
  <si>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</si>
  <si>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</si>
  <si>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</si>
  <si>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</si>
  <si>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</si>
  <si>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</si>
  <si>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</si>
  <si>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</si>
  <si>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Minor</t>
  </si>
  <si>
    <t>Major</t>
  </si>
  <si>
    <t>Not requested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</si>
  <si>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</si>
  <si>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</si>
  <si>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</si>
  <si>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</si>
  <si>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</si>
  <si>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160306153300</t>
  </si>
  <si>
    <t>??????04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</si>
</sst>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4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??????04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??????04</v>
      </c>
    </row>
    <row r="5" spans="2:25" ht="18">
      <c r="B5">
        <f>W!A863</f>
        <v>0</v>
      </c>
      <c r="J5" s="17" t="s">
        <v>17</v>
      </c>
      <c r="K5" s="18"/>
      <c r="L5" s="19">
        <f>W!$A1</f>
        <v>2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1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660</v>
      </c>
      <c r="F14" s="59">
        <f>W!A11*10</f>
        <v>690</v>
      </c>
      <c r="G14" s="60"/>
      <c r="H14" s="59">
        <f>W!A14*10</f>
        <v>460</v>
      </c>
      <c r="I14" s="61"/>
      <c r="J14" s="59">
        <f>W!A17*10</f>
        <v>320</v>
      </c>
      <c r="K14" s="61"/>
      <c r="L14" s="32"/>
      <c r="M14" s="41"/>
      <c r="N14" s="57" t="s">
        <v>30</v>
      </c>
      <c r="O14" s="41"/>
      <c r="P14" s="62">
        <f>W!A61</f>
        <v>10</v>
      </c>
      <c r="Q14" s="63" t="str">
        <f>W!B61</f>
        <v>*</v>
      </c>
      <c r="R14" s="53"/>
      <c r="S14" s="31"/>
      <c r="T14" s="62">
        <f>W!A62*10</f>
        <v>70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330</v>
      </c>
      <c r="F15" s="59">
        <f>W!A12*10</f>
        <v>240</v>
      </c>
      <c r="G15" s="66"/>
      <c r="H15" s="59">
        <f>W!A15*10</f>
        <v>210</v>
      </c>
      <c r="I15" s="67"/>
      <c r="J15" s="59">
        <f>W!A18*10</f>
        <v>140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530</v>
      </c>
      <c r="F16" s="73">
        <f>W!A13*10</f>
        <v>650</v>
      </c>
      <c r="G16" s="74"/>
      <c r="H16" s="73">
        <f>W!A16*10</f>
        <v>400</v>
      </c>
      <c r="I16" s="52"/>
      <c r="J16" s="73">
        <f>W!A19*10</f>
        <v>280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3120</v>
      </c>
      <c r="G19" s="70">
        <f>W!B21</f>
        <v>0</v>
      </c>
      <c r="H19" s="80">
        <f>W!A24*10</f>
        <v>4700</v>
      </c>
      <c r="I19" s="63">
        <f>W!B24</f>
        <v>0</v>
      </c>
      <c r="J19" s="80">
        <f>W!A27*10</f>
        <v>7400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3200</v>
      </c>
      <c r="G20" s="70">
        <f>W!B22</f>
        <v>0</v>
      </c>
      <c r="H20" s="59">
        <f>W!A25*10</f>
        <v>4950</v>
      </c>
      <c r="I20" s="70">
        <f>W!B25</f>
        <v>0</v>
      </c>
      <c r="J20" s="59">
        <f>W!A28*10</f>
        <v>7710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15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3100</v>
      </c>
      <c r="G21" s="75">
        <f>W!B23</f>
        <v>0</v>
      </c>
      <c r="H21" s="73">
        <f>W!A26*10</f>
        <v>4680</v>
      </c>
      <c r="I21" s="75">
        <f>W!B26</f>
        <v>0</v>
      </c>
      <c r="J21" s="73">
        <f>W!A29*10</f>
        <v>7330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18</v>
      </c>
      <c r="Q21" s="94"/>
      <c r="R21" s="59"/>
      <c r="S21" s="81" t="s">
        <v>44</v>
      </c>
      <c r="T21" s="41"/>
      <c r="U21" s="41"/>
      <c r="V21" s="41"/>
      <c r="W21" s="68">
        <f>W!A78*10</f>
        <v>150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2618</v>
      </c>
      <c r="G24" s="63" t="str">
        <f>W!B31</f>
        <v>*</v>
      </c>
      <c r="H24" s="80">
        <f>W!A34</f>
        <v>1165</v>
      </c>
      <c r="I24" s="63" t="str">
        <f>W!B34</f>
        <v>*</v>
      </c>
      <c r="J24" s="80">
        <f>W!A37</f>
        <v>638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872</v>
      </c>
      <c r="G25" s="70" t="str">
        <f>W!B32</f>
        <v>*</v>
      </c>
      <c r="H25" s="59">
        <f>W!A35</f>
        <v>468</v>
      </c>
      <c r="I25" s="70" t="str">
        <f>W!B35</f>
        <v>*</v>
      </c>
      <c r="J25" s="59">
        <f>W!A38</f>
        <v>298</v>
      </c>
      <c r="K25" s="70" t="str">
        <f>W!B38</f>
        <v>*</v>
      </c>
      <c r="L25" s="32"/>
      <c r="M25" s="81" t="s">
        <v>51</v>
      </c>
      <c r="N25" s="41"/>
      <c r="O25" s="41"/>
      <c r="P25" s="98">
        <f>W!A83/10</f>
        <v>120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2075</v>
      </c>
      <c r="G26" s="75" t="str">
        <f>W!B33</f>
        <v>*</v>
      </c>
      <c r="H26" s="73">
        <f>W!A36</f>
        <v>1042</v>
      </c>
      <c r="I26" s="75" t="str">
        <f>W!B36</f>
        <v>*</v>
      </c>
      <c r="J26" s="68">
        <f>W!A39</f>
        <v>522</v>
      </c>
      <c r="K26" s="75" t="str">
        <f>W!B39</f>
        <v>*</v>
      </c>
      <c r="L26" s="32"/>
      <c r="M26" s="81" t="s">
        <v>54</v>
      </c>
      <c r="N26" s="41"/>
      <c r="O26" s="41"/>
      <c r="P26" s="68">
        <f>W!A85*10</f>
        <v>2200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-3300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6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100</v>
      </c>
      <c r="G30" s="67"/>
      <c r="H30" s="59">
        <f>W!A45*10</f>
        <v>400</v>
      </c>
      <c r="I30" s="67"/>
      <c r="J30" s="59">
        <f>W!A46*10</f>
        <v>200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180</v>
      </c>
      <c r="I31" s="64"/>
      <c r="J31" s="69">
        <f>W!A49</f>
        <v>360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5455</v>
      </c>
      <c r="G35" s="107">
        <f>W!B54</f>
        <v>0</v>
      </c>
      <c r="H35" s="50">
        <f>W!A55</f>
        <v>1492</v>
      </c>
      <c r="I35" s="107">
        <f>W!B55</f>
        <v>0</v>
      </c>
      <c r="J35" s="50">
        <f>W!A56</f>
        <v>1492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1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5506</v>
      </c>
      <c r="V6" s="124"/>
      <c r="W6" s="59">
        <f>W!A109</f>
        <v>2647</v>
      </c>
      <c r="X6" s="41"/>
      <c r="Y6" s="69">
        <f>W!A110</f>
        <v>1443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50</v>
      </c>
      <c r="O7" s="126">
        <f>W!A192</f>
        <v>16</v>
      </c>
      <c r="P7" s="37"/>
      <c r="R7" s="114"/>
      <c r="S7" s="90" t="s">
        <v>91</v>
      </c>
      <c r="T7" s="32"/>
      <c r="U7" s="69">
        <f>W!A111</f>
        <v>5633</v>
      </c>
      <c r="V7" s="124"/>
      <c r="W7" s="59">
        <f>W!A112</f>
        <v>2706</v>
      </c>
      <c r="X7" s="41"/>
      <c r="Y7" s="69">
        <f>W!A113</f>
        <v>1475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127</v>
      </c>
      <c r="V8" s="124"/>
      <c r="W8" s="59">
        <f>W!A115</f>
        <v>59</v>
      </c>
      <c r="X8" s="41"/>
      <c r="Y8" s="69">
        <f>W!A116</f>
        <v>32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1</v>
      </c>
      <c r="O11" s="126">
        <f>O7+O8+O9-O10-O12</f>
        <v>5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49</v>
      </c>
      <c r="O12" s="130">
        <f>W!A198</f>
        <v>11</v>
      </c>
      <c r="P12" s="37"/>
      <c r="R12" s="114"/>
      <c r="S12" s="131" t="s">
        <v>47</v>
      </c>
      <c r="T12" s="32"/>
      <c r="U12" s="69">
        <f>W!A121</f>
        <v>2590</v>
      </c>
      <c r="V12" s="124"/>
      <c r="W12" s="69">
        <f>W!A124</f>
        <v>1152</v>
      </c>
      <c r="X12" s="41"/>
      <c r="Y12" s="69">
        <f>W!A127</f>
        <v>631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490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862</v>
      </c>
      <c r="V13" s="124"/>
      <c r="W13" s="69">
        <f>W!A125</f>
        <v>463</v>
      </c>
      <c r="X13" s="41"/>
      <c r="Y13" s="69">
        <f>W!A128</f>
        <v>295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623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2054</v>
      </c>
      <c r="V14" s="124"/>
      <c r="W14" s="69">
        <f>W!A126</f>
        <v>1032</v>
      </c>
      <c r="X14" s="41"/>
      <c r="Y14" s="69">
        <f>W!A129</f>
        <v>517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-613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28800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943</v>
      </c>
      <c r="P17" s="128">
        <f>W!B307</f>
        <v>0</v>
      </c>
      <c r="R17" s="114"/>
      <c r="S17" s="90" t="s">
        <v>115</v>
      </c>
      <c r="T17" s="32"/>
      <c r="U17" s="69">
        <f>W!A131</f>
        <v>2095</v>
      </c>
      <c r="V17" s="124"/>
      <c r="W17" s="69">
        <f>W!A134</f>
        <v>1208</v>
      </c>
      <c r="X17" s="41"/>
      <c r="Y17" s="69">
        <f>W!A137</f>
        <v>595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27858</v>
      </c>
      <c r="P18" s="37"/>
      <c r="R18" s="114"/>
      <c r="S18" s="90" t="s">
        <v>118</v>
      </c>
      <c r="T18" s="32"/>
      <c r="U18" s="69">
        <f>W!A132</f>
        <v>945</v>
      </c>
      <c r="V18" s="124"/>
      <c r="W18" s="69">
        <f>W!A135</f>
        <v>547</v>
      </c>
      <c r="X18" s="41"/>
      <c r="Y18" s="69">
        <f>W!A138</f>
        <v>283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1864</v>
      </c>
      <c r="V19" s="124"/>
      <c r="W19" s="69">
        <f>W!A136</f>
        <v>997</v>
      </c>
      <c r="X19" s="41"/>
      <c r="Y19" s="69">
        <f>W!A139</f>
        <v>481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2301</v>
      </c>
      <c r="V22" s="124"/>
      <c r="W22" s="69">
        <f>W!A144</f>
        <v>1183</v>
      </c>
      <c r="X22" s="41"/>
      <c r="Y22" s="69">
        <f>W!A147</f>
        <v>610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862</v>
      </c>
      <c r="V23" s="124"/>
      <c r="W23" s="69">
        <f>W!A145</f>
        <v>519</v>
      </c>
      <c r="X23" s="41"/>
      <c r="Y23" s="69">
        <f>W!A148</f>
        <v>295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3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1864</v>
      </c>
      <c r="V24" s="124"/>
      <c r="W24" s="69">
        <f>W!A146</f>
        <v>997</v>
      </c>
      <c r="X24" s="41"/>
      <c r="Y24" s="69">
        <f>W!A149</f>
        <v>481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1094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57</v>
      </c>
      <c r="H26" s="37"/>
      <c r="I26" s="32"/>
      <c r="J26" s="114"/>
      <c r="K26" s="131" t="s">
        <v>131</v>
      </c>
      <c r="L26" s="32"/>
      <c r="M26" s="126">
        <f>W!A321</f>
        <v>8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97.7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12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41</v>
      </c>
      <c r="V28" s="124"/>
      <c r="W28" s="69">
        <f>W!A155</f>
        <v>14</v>
      </c>
      <c r="X28" s="41"/>
      <c r="Y28" s="69">
        <f>W!A158</f>
        <v>1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5235</v>
      </c>
      <c r="H30" s="37"/>
      <c r="I30" s="32"/>
      <c r="J30" s="114"/>
      <c r="K30" s="131" t="s">
        <v>139</v>
      </c>
      <c r="L30" s="32"/>
      <c r="M30" s="130">
        <f>W!A325</f>
        <v>8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289</v>
      </c>
      <c r="V31" s="124"/>
      <c r="W31" s="69">
        <f>W!A164</f>
        <v>0</v>
      </c>
      <c r="X31" s="41"/>
      <c r="Y31" s="69">
        <f>W!A167</f>
        <v>21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190</v>
      </c>
      <c r="V33" s="124"/>
      <c r="W33" s="69">
        <f>W!A166</f>
        <v>92</v>
      </c>
      <c r="X33" s="41"/>
      <c r="Y33" s="69">
        <f>W!A169</f>
        <v>36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1694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3541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1315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106</v>
      </c>
      <c r="V36" s="128">
        <f>W!B171</f>
        <v>0</v>
      </c>
      <c r="W36" s="59">
        <f>W!A172</f>
        <v>64</v>
      </c>
      <c r="X36" s="128">
        <f>W!B172</f>
        <v>0</v>
      </c>
      <c r="Y36" s="59">
        <f>W!A173</f>
        <v>27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15</v>
      </c>
      <c r="N37" s="130">
        <f>W!A298</f>
        <v>6</v>
      </c>
      <c r="O37" s="130">
        <f>W!A300</f>
        <v>13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18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5633</v>
      </c>
      <c r="V42" s="124"/>
      <c r="W42" s="59">
        <f>W!A182</f>
        <v>1988</v>
      </c>
      <c r="X42" s="41"/>
      <c r="Y42" s="69">
        <f>W!A183</f>
        <v>1389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103984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5455</v>
      </c>
      <c r="V43" s="124"/>
      <c r="W43" s="69">
        <f>W!A55</f>
        <v>1492</v>
      </c>
      <c r="X43" s="41"/>
      <c r="Y43" s="69">
        <f>W!A56</f>
        <v>1492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17.899439999999998</v>
      </c>
      <c r="P44" s="37"/>
      <c r="R44" s="114"/>
      <c r="S44" s="152" t="s">
        <v>165</v>
      </c>
      <c r="T44" s="32"/>
      <c r="U44" s="69">
        <f>W!A184</f>
        <v>29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210</v>
      </c>
      <c r="H45" s="37"/>
      <c r="I45" s="32"/>
      <c r="J45" s="114"/>
      <c r="K45" s="106" t="s">
        <v>167</v>
      </c>
      <c r="N45" s="155">
        <f>N43+N44</f>
        <v>25.49944</v>
      </c>
      <c r="P45" s="37"/>
      <c r="R45" s="114"/>
      <c r="S45" s="152" t="s">
        <v>168</v>
      </c>
      <c r="T45" s="32"/>
      <c r="U45" s="69">
        <f>W!A187</f>
        <v>5484</v>
      </c>
      <c r="V45" s="124"/>
      <c r="W45" s="59">
        <f>W!A188</f>
        <v>1492</v>
      </c>
      <c r="X45" s="41"/>
      <c r="Y45" s="69">
        <f>W!A189</f>
        <v>1492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1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4910000</v>
      </c>
      <c r="G8" s="170"/>
      <c r="H8" s="158"/>
      <c r="I8" s="97" t="s">
        <v>176</v>
      </c>
      <c r="J8" s="158"/>
      <c r="K8" s="158"/>
      <c r="L8" s="175">
        <f>W!A241*10</f>
        <v>39181050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948490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39220810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589090</v>
      </c>
      <c r="G10" s="170"/>
      <c r="H10" s="158"/>
      <c r="I10" s="32" t="s">
        <v>183</v>
      </c>
      <c r="J10" s="158"/>
      <c r="K10" s="158"/>
      <c r="L10" s="175">
        <f>W!A242*10</f>
        <v>15002630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4157410</v>
      </c>
      <c r="G11" s="170"/>
      <c r="H11" s="158"/>
      <c r="I11" s="153" t="s">
        <v>187</v>
      </c>
      <c r="L11" s="175">
        <f>W!A243*10</f>
        <v>11522310</v>
      </c>
      <c r="M11" s="170"/>
      <c r="N11" s="158"/>
      <c r="O11" s="32" t="s">
        <v>188</v>
      </c>
      <c r="P11" s="158"/>
      <c r="Q11" s="158"/>
      <c r="R11" s="177">
        <f>W!A263*10</f>
        <v>9677340</v>
      </c>
      <c r="S11" s="170"/>
      <c r="T11" s="158"/>
      <c r="U11" s="32" t="s">
        <v>189</v>
      </c>
      <c r="V11" s="158"/>
      <c r="W11" s="158"/>
      <c r="X11" s="175">
        <f>W!A223*10</f>
        <v>33133850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391810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14177340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227100</v>
      </c>
      <c r="G13" s="170"/>
      <c r="H13" s="158"/>
      <c r="I13" s="32" t="s">
        <v>195</v>
      </c>
      <c r="J13" s="158"/>
      <c r="K13" s="158"/>
      <c r="L13" s="175">
        <f>W!A245*10</f>
        <v>449500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6086960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700000</v>
      </c>
      <c r="G14" s="170"/>
      <c r="H14" s="158"/>
      <c r="I14" s="97" t="s">
        <v>198</v>
      </c>
      <c r="J14" s="158"/>
      <c r="K14" s="158"/>
      <c r="L14" s="175">
        <f>W!A246*10</f>
        <v>449280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150000</v>
      </c>
      <c r="G15" s="170"/>
      <c r="H15" s="158"/>
      <c r="I15" s="32" t="s">
        <v>201</v>
      </c>
      <c r="J15" s="158"/>
      <c r="K15" s="158"/>
      <c r="L15" s="175">
        <f>W!A247*10</f>
        <v>3913920</v>
      </c>
      <c r="M15" s="170"/>
      <c r="N15" s="158"/>
      <c r="O15" s="32" t="s">
        <v>202</v>
      </c>
      <c r="P15" s="158"/>
      <c r="Q15" s="158"/>
      <c r="R15" s="175">
        <f>W!A265*10</f>
        <v>821580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200000</v>
      </c>
      <c r="G16" s="170"/>
      <c r="H16" s="158"/>
      <c r="I16" s="32" t="s">
        <v>205</v>
      </c>
      <c r="J16" s="158"/>
      <c r="K16" s="158"/>
      <c r="L16" s="175">
        <f>W!A248*10</f>
        <v>98140</v>
      </c>
      <c r="M16" s="170"/>
      <c r="N16" s="158"/>
      <c r="O16" s="153" t="s">
        <v>206</v>
      </c>
      <c r="R16" s="175">
        <f>W!A266*10</f>
        <v>11552180</v>
      </c>
      <c r="S16" s="170"/>
      <c r="T16" s="158"/>
      <c r="U16" s="32" t="s">
        <v>207</v>
      </c>
      <c r="V16" s="158"/>
      <c r="W16" s="158"/>
      <c r="X16" s="175">
        <f>W!A225*10</f>
        <v>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51000</v>
      </c>
      <c r="G17" s="170"/>
      <c r="H17" s="158"/>
      <c r="I17" s="32" t="s">
        <v>209</v>
      </c>
      <c r="L17" s="175">
        <f>W!A249*10</f>
        <v>1032500</v>
      </c>
      <c r="M17" s="170"/>
      <c r="N17" s="158"/>
      <c r="O17" s="32" t="s">
        <v>210</v>
      </c>
      <c r="P17" s="158"/>
      <c r="Q17" s="158"/>
      <c r="R17" s="175">
        <f>W!A267*10</f>
        <v>1302900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227660</v>
      </c>
      <c r="G18" s="170"/>
      <c r="H18" s="158"/>
      <c r="I18" s="41" t="s">
        <v>213</v>
      </c>
      <c r="J18" s="158"/>
      <c r="K18" s="158"/>
      <c r="L18" s="178">
        <f>W!A250*10</f>
        <v>13676660</v>
      </c>
      <c r="M18" s="170"/>
      <c r="N18" s="158"/>
      <c r="O18" s="32" t="s">
        <v>214</v>
      </c>
      <c r="P18" s="158"/>
      <c r="Q18" s="158"/>
      <c r="R18" s="175">
        <f>W!A268*10</f>
        <v>19851830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18791620</v>
      </c>
      <c r="M19" s="170"/>
      <c r="N19" s="158"/>
      <c r="O19" s="32" t="s">
        <v>218</v>
      </c>
      <c r="P19" s="158"/>
      <c r="Q19" s="158"/>
      <c r="R19" s="178">
        <f>W!A269*10</f>
        <v>1949690</v>
      </c>
      <c r="S19" s="170"/>
      <c r="T19" s="158"/>
      <c r="U19" s="152" t="s">
        <v>219</v>
      </c>
      <c r="X19" s="176">
        <f>X16+X17-X18</f>
        <v>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91120</v>
      </c>
      <c r="G20" s="170"/>
      <c r="H20" s="158"/>
      <c r="I20" s="97" t="s">
        <v>221</v>
      </c>
      <c r="J20" s="158"/>
      <c r="K20" s="158"/>
      <c r="L20" s="175">
        <f>W!A252*10</f>
        <v>20389430</v>
      </c>
      <c r="M20" s="170"/>
      <c r="N20" s="158"/>
      <c r="O20" s="152" t="s">
        <v>199</v>
      </c>
      <c r="R20" s="180">
        <f>SUM(R15:R19)</f>
        <v>35478180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15013870</v>
      </c>
      <c r="M21" s="170"/>
      <c r="N21" s="158"/>
      <c r="O21" s="97" t="s">
        <v>224</v>
      </c>
      <c r="P21" s="158"/>
      <c r="Q21" s="158"/>
      <c r="R21" s="175">
        <f>R12+R20</f>
        <v>49655520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2200000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170190</v>
      </c>
      <c r="G23" s="170"/>
      <c r="H23" s="158"/>
      <c r="I23" s="32" t="s">
        <v>230</v>
      </c>
      <c r="J23" s="158"/>
      <c r="K23" s="158"/>
      <c r="L23" s="177">
        <f>W!A254*10</f>
        <v>248140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4301220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15013870</v>
      </c>
      <c r="G24" s="170"/>
      <c r="H24" s="158"/>
      <c r="I24" s="152" t="s">
        <v>234</v>
      </c>
      <c r="L24" s="175">
        <f>L20-L21+L22-L23</f>
        <v>5127420</v>
      </c>
      <c r="M24" s="170"/>
      <c r="N24" s="158"/>
      <c r="O24" s="32" t="s">
        <v>235</v>
      </c>
      <c r="P24" s="158"/>
      <c r="Q24" s="158"/>
      <c r="R24" s="175">
        <f>W!A271*10</f>
        <v>1861060</v>
      </c>
      <c r="S24" s="170"/>
      <c r="T24" s="158"/>
      <c r="U24" s="32" t="s">
        <v>236</v>
      </c>
      <c r="V24" s="158"/>
      <c r="W24" s="158"/>
      <c r="X24" s="175">
        <f>W!A230*10</f>
        <v>1980000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0</v>
      </c>
      <c r="M25" s="170"/>
      <c r="N25" s="158"/>
      <c r="O25" s="32" t="s">
        <v>238</v>
      </c>
      <c r="P25" s="158"/>
      <c r="Q25" s="158"/>
      <c r="R25" s="175">
        <f>W!A272*10</f>
        <v>12284410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28240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28240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5099180</v>
      </c>
      <c r="G27" s="170"/>
      <c r="H27" s="158"/>
      <c r="I27" s="152" t="s">
        <v>245</v>
      </c>
      <c r="J27" s="158"/>
      <c r="K27" s="158"/>
      <c r="L27" s="176">
        <f>L24+L25-L26</f>
        <v>5099180</v>
      </c>
      <c r="M27" s="170"/>
      <c r="N27" s="158"/>
      <c r="O27" s="81" t="s">
        <v>246</v>
      </c>
      <c r="P27" s="158"/>
      <c r="Q27" s="158"/>
      <c r="R27" s="175">
        <f>SUM(R24:R26)</f>
        <v>14145470</v>
      </c>
      <c r="S27" s="170"/>
      <c r="T27" s="158"/>
      <c r="U27" s="152" t="s">
        <v>247</v>
      </c>
      <c r="X27" s="176">
        <f>X22-X23-X24+X25-X26</f>
        <v>-6309460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5099180</v>
      </c>
      <c r="G29" s="170"/>
      <c r="H29" s="158"/>
      <c r="I29" s="97" t="s">
        <v>252</v>
      </c>
      <c r="J29" s="158"/>
      <c r="K29" s="158"/>
      <c r="L29" s="175">
        <f>W!A256*10</f>
        <v>5099180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-222500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17.16895622895623</v>
      </c>
      <c r="M30" s="170"/>
      <c r="N30" s="158"/>
      <c r="O30" s="97" t="s">
        <v>255</v>
      </c>
      <c r="P30" s="158"/>
      <c r="Q30" s="158"/>
      <c r="R30" s="175">
        <f>R21-R27-R28</f>
        <v>35510050</v>
      </c>
      <c r="S30" s="170"/>
      <c r="U30" s="152" t="s">
        <v>256</v>
      </c>
      <c r="V30" s="158"/>
      <c r="W30" s="158"/>
      <c r="X30" s="177">
        <f>W!A234*10</f>
        <v>2172190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1949690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1980000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3119180</v>
      </c>
      <c r="M33" s="170"/>
      <c r="O33" s="41" t="s">
        <v>263</v>
      </c>
      <c r="P33" s="158"/>
      <c r="Q33" s="158"/>
      <c r="R33" s="175">
        <f>W!A275*10</f>
        <v>29700000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29428110</v>
      </c>
      <c r="G34" s="170"/>
      <c r="H34" s="158"/>
      <c r="I34" s="106" t="s">
        <v>265</v>
      </c>
      <c r="J34" s="158"/>
      <c r="K34" s="158"/>
      <c r="L34" s="178">
        <f>W!A260*10</f>
        <v>3352500</v>
      </c>
      <c r="M34" s="170"/>
      <c r="O34" s="31" t="s">
        <v>266</v>
      </c>
      <c r="R34" s="175">
        <f>W!A276*10</f>
        <v>0</v>
      </c>
      <c r="S34" s="170"/>
      <c r="U34" s="97" t="s">
        <v>267</v>
      </c>
      <c r="V34" s="158"/>
      <c r="W34" s="158"/>
      <c r="X34" s="176">
        <f>W!A238*10</f>
        <v>12810000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6471680</v>
      </c>
      <c r="M35" s="170"/>
      <c r="O35" s="32" t="s">
        <v>269</v>
      </c>
      <c r="P35" s="158"/>
      <c r="Q35" s="158"/>
      <c r="R35" s="178">
        <f>R36-R33-R34</f>
        <v>5810050</v>
      </c>
      <c r="S35" s="170"/>
      <c r="U35" s="97" t="s">
        <v>270</v>
      </c>
      <c r="V35" s="158"/>
      <c r="W35" s="158"/>
      <c r="X35" s="176">
        <f>W!A239*10</f>
        <v>7430000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35510050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1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4039</v>
      </c>
      <c r="H5" s="48">
        <f>W!A506</f>
        <v>4236</v>
      </c>
      <c r="I5" s="48">
        <f>W!A504</f>
        <v>59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7.2</v>
      </c>
      <c r="H6" s="197">
        <f>W!A508/10</f>
        <v>5.2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1837</v>
      </c>
      <c r="H7" s="48">
        <f>W!A510</f>
        <v>774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8.5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1010</v>
      </c>
      <c r="H16" s="202">
        <f>(INT((L10/10)*2*G20/1000)+75)*10</f>
        <v>1580</v>
      </c>
      <c r="I16" s="202">
        <f>(INT((L10/10)*3*G20/1000)+120)*10</f>
        <v>2450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1220</v>
      </c>
      <c r="H17" s="202">
        <f>(INT((L10/10)*1.5*2*G20/1000)+75)*10</f>
        <v>2000</v>
      </c>
      <c r="I17" s="202">
        <f>(INT((L10/10)*1.5*3*G20/1000)+120)*10</f>
        <v>3070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49114</v>
      </c>
      <c r="H20" s="204">
        <f>W!A516</f>
        <v>48474</v>
      </c>
      <c r="I20" s="204">
        <f>W!A517</f>
        <v>48098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Retailers are wary of a post festive season slump. Retailers of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electronic equipment are especially worried about facing a bleak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quarter.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1175.6999999999998</v>
      </c>
      <c r="G35" s="211">
        <f>W!A542/100*10</f>
        <v>1329.7</v>
      </c>
      <c r="H35" s="211">
        <f>W!A562/100*10</f>
        <v>0</v>
      </c>
      <c r="I35" s="211">
        <f>W!A582/100*10</f>
        <v>1363</v>
      </c>
      <c r="J35" s="211">
        <f>W!A602/100*10</f>
        <v>946.80000000000007</v>
      </c>
      <c r="K35" s="211">
        <f>W!A622/100*10</f>
        <v>1270.5999999999999</v>
      </c>
      <c r="L35" s="211">
        <f>W!A642/100*10</f>
        <v>721.2</v>
      </c>
      <c r="M35" s="211">
        <f>W!A662/100*10</f>
        <v>1092.8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38798100</v>
      </c>
      <c r="G36" s="211">
        <f>W!A543*10</f>
        <v>39492090</v>
      </c>
      <c r="H36" s="211">
        <f>W!A563*10</f>
        <v>0</v>
      </c>
      <c r="I36" s="211">
        <f>W!A583*10</f>
        <v>40481100</v>
      </c>
      <c r="J36" s="211">
        <f>W!A603*10</f>
        <v>28404000</v>
      </c>
      <c r="K36" s="211">
        <f>W!A623*10</f>
        <v>41929800</v>
      </c>
      <c r="L36" s="211">
        <f>W!A643*10</f>
        <v>23799600</v>
      </c>
      <c r="M36" s="211">
        <f>W!A663*10</f>
        <v>36062400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5</v>
      </c>
      <c r="H38" s="211">
        <f>W!A564</f>
        <v>0</v>
      </c>
      <c r="I38" s="211">
        <f>W!A584</f>
        <v>6</v>
      </c>
      <c r="J38" s="211">
        <f>W!A604</f>
        <v>0</v>
      </c>
      <c r="K38" s="211">
        <f>W!A624</f>
        <v>3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35708840</v>
      </c>
      <c r="G39" s="211">
        <f>W!A545*10</f>
        <v>41991950</v>
      </c>
      <c r="H39" s="211">
        <f>W!A565*10</f>
        <v>-3089260</v>
      </c>
      <c r="I39" s="211">
        <f>W!A585*10</f>
        <v>44389140</v>
      </c>
      <c r="J39" s="211">
        <f>W!A605*10</f>
        <v>28708880</v>
      </c>
      <c r="K39" s="211">
        <f>W!A625*10</f>
        <v>39529350</v>
      </c>
      <c r="L39" s="211">
        <f>W!A645*10</f>
        <v>20405430</v>
      </c>
      <c r="M39" s="211">
        <f>W!A665*10</f>
        <v>32668230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2890</v>
      </c>
      <c r="G43" s="211">
        <f>W!A546*10</f>
        <v>3220</v>
      </c>
      <c r="H43" s="211">
        <f>W!A566*10</f>
        <v>1540</v>
      </c>
      <c r="I43" s="211">
        <f>W!A586*10</f>
        <v>3120</v>
      </c>
      <c r="J43" s="211">
        <f>W!A606*10</f>
        <v>3080</v>
      </c>
      <c r="K43" s="211">
        <f>W!A626*10</f>
        <v>3150</v>
      </c>
      <c r="L43" s="211">
        <f>W!A646*10</f>
        <v>2800</v>
      </c>
      <c r="M43" s="211">
        <f>W!A666*10</f>
        <v>3050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3190</v>
      </c>
      <c r="G44" s="211">
        <f>W!A547*10</f>
        <v>3310</v>
      </c>
      <c r="H44" s="211">
        <f>W!A567*10</f>
        <v>120</v>
      </c>
      <c r="I44" s="211">
        <f>W!A587*10</f>
        <v>3200</v>
      </c>
      <c r="J44" s="211">
        <f>W!A607*10</f>
        <v>3200</v>
      </c>
      <c r="K44" s="211">
        <f>W!A627*10</f>
        <v>3150</v>
      </c>
      <c r="L44" s="211">
        <f>W!A647*10</f>
        <v>2800</v>
      </c>
      <c r="M44" s="211">
        <f>W!A667*10</f>
        <v>3150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2990</v>
      </c>
      <c r="G45" s="211">
        <f>W!A548*10</f>
        <v>3010</v>
      </c>
      <c r="H45" s="211">
        <f>W!A568*10</f>
        <v>510</v>
      </c>
      <c r="I45" s="211">
        <f>W!A588*10</f>
        <v>3100</v>
      </c>
      <c r="J45" s="211">
        <f>W!A608*10</f>
        <v>3000</v>
      </c>
      <c r="K45" s="211">
        <f>W!A628*10</f>
        <v>3150</v>
      </c>
      <c r="L45" s="211">
        <f>W!A648*10</f>
        <v>2800</v>
      </c>
      <c r="M45" s="211">
        <f>W!A668*10</f>
        <v>3100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4450</v>
      </c>
      <c r="G46" s="211">
        <f>W!A549*10</f>
        <v>4700</v>
      </c>
      <c r="H46" s="211">
        <f>W!A569*10</f>
        <v>210</v>
      </c>
      <c r="I46" s="211">
        <f>W!A589*10</f>
        <v>4700</v>
      </c>
      <c r="J46" s="211">
        <f>W!A609*10</f>
        <v>4770</v>
      </c>
      <c r="K46" s="211">
        <f>W!A629*10</f>
        <v>4950</v>
      </c>
      <c r="L46" s="211">
        <f>W!A649*10</f>
        <v>4350</v>
      </c>
      <c r="M46" s="211">
        <f>W!A669*10</f>
        <v>4800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5200</v>
      </c>
      <c r="G47" s="211">
        <f>W!A550*10</f>
        <v>5020</v>
      </c>
      <c r="H47" s="211">
        <f>W!A570*10</f>
        <v>5140</v>
      </c>
      <c r="I47" s="211">
        <f>W!A590*10</f>
        <v>4950</v>
      </c>
      <c r="J47" s="211">
        <f>W!A610*10</f>
        <v>5000</v>
      </c>
      <c r="K47" s="211">
        <f>W!A630*10</f>
        <v>4700</v>
      </c>
      <c r="L47" s="211">
        <f>W!A650*10</f>
        <v>4350</v>
      </c>
      <c r="M47" s="211">
        <f>W!A670*10</f>
        <v>4950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4720</v>
      </c>
      <c r="G48" s="211">
        <f>W!A551*10</f>
        <v>4900</v>
      </c>
      <c r="H48" s="211">
        <f>W!A571*10</f>
        <v>4210</v>
      </c>
      <c r="I48" s="211">
        <f>W!A591*10</f>
        <v>4680</v>
      </c>
      <c r="J48" s="211">
        <f>W!A611*10</f>
        <v>4500</v>
      </c>
      <c r="K48" s="211">
        <f>W!A631*10</f>
        <v>4950</v>
      </c>
      <c r="L48" s="211">
        <f>W!A651*10</f>
        <v>4350</v>
      </c>
      <c r="M48" s="211">
        <f>W!A671*10</f>
        <v>4750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7350</v>
      </c>
      <c r="G49" s="211">
        <f>W!A552*10</f>
        <v>8280</v>
      </c>
      <c r="H49" s="211">
        <f>W!A572*10</f>
        <v>510</v>
      </c>
      <c r="I49" s="211">
        <f>W!A592*10</f>
        <v>7400</v>
      </c>
      <c r="J49" s="211">
        <f>W!A612*10</f>
        <v>8160</v>
      </c>
      <c r="K49" s="211">
        <f>W!A632*10</f>
        <v>8000</v>
      </c>
      <c r="L49" s="211">
        <f>W!A652*10</f>
        <v>7600</v>
      </c>
      <c r="M49" s="211">
        <f>W!A672*10</f>
        <v>7810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8900</v>
      </c>
      <c r="G50" s="211">
        <f>W!A553*10</f>
        <v>8350</v>
      </c>
      <c r="H50" s="211">
        <f>W!A573*10</f>
        <v>210</v>
      </c>
      <c r="I50" s="211">
        <f>W!A593*10</f>
        <v>7710</v>
      </c>
      <c r="J50" s="211">
        <f>W!A613*10</f>
        <v>8600</v>
      </c>
      <c r="K50" s="211">
        <f>W!A633*10</f>
        <v>8000</v>
      </c>
      <c r="L50" s="211">
        <f>W!A653*10</f>
        <v>7600</v>
      </c>
      <c r="M50" s="211">
        <f>W!A673*10</f>
        <v>8150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7680</v>
      </c>
      <c r="G51" s="211">
        <f>W!A554*10</f>
        <v>8220</v>
      </c>
      <c r="H51" s="211">
        <f>W!A574*10</f>
        <v>50</v>
      </c>
      <c r="I51" s="211">
        <f>W!A594*10</f>
        <v>7330</v>
      </c>
      <c r="J51" s="211">
        <f>W!A614*10</f>
        <v>7890</v>
      </c>
      <c r="K51" s="211">
        <f>W!A634*10</f>
        <v>8300</v>
      </c>
      <c r="L51" s="211">
        <f>W!A654*10</f>
        <v>7600</v>
      </c>
      <c r="M51" s="211">
        <f>W!A674*10</f>
        <v>7700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57</v>
      </c>
      <c r="G53" s="211">
        <f>W!A555</f>
        <v>82</v>
      </c>
      <c r="H53" s="211">
        <f>W!A575</f>
        <v>20</v>
      </c>
      <c r="I53" s="211">
        <f>W!A595</f>
        <v>66</v>
      </c>
      <c r="J53" s="211">
        <f>W!A615</f>
        <v>53</v>
      </c>
      <c r="K53" s="211">
        <f>W!A635</f>
        <v>82</v>
      </c>
      <c r="L53" s="211">
        <f>W!A655</f>
        <v>51</v>
      </c>
      <c r="M53" s="211">
        <f>W!A675</f>
        <v>66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12000</v>
      </c>
      <c r="G54" s="211">
        <f>W!A556*10</f>
        <v>12100</v>
      </c>
      <c r="H54" s="211">
        <f>W!A576*10</f>
        <v>16000</v>
      </c>
      <c r="I54" s="211">
        <f>W!A596*10</f>
        <v>12000</v>
      </c>
      <c r="J54" s="211">
        <f>W!A616*10</f>
        <v>12150</v>
      </c>
      <c r="K54" s="211">
        <f>W!A636*10</f>
        <v>12110</v>
      </c>
      <c r="L54" s="211">
        <f>W!A656*10</f>
        <v>12200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14</v>
      </c>
      <c r="G55" s="211">
        <f>W!A557</f>
        <v>13</v>
      </c>
      <c r="H55" s="211">
        <f>W!A577</f>
        <v>2</v>
      </c>
      <c r="I55" s="211">
        <f>W!A597</f>
        <v>13</v>
      </c>
      <c r="J55" s="211">
        <f>W!A617</f>
        <v>14</v>
      </c>
      <c r="K55" s="211">
        <f>W!A637</f>
        <v>13</v>
      </c>
      <c r="L55" s="211">
        <f>W!A657</f>
        <v>16</v>
      </c>
      <c r="M55" s="211">
        <f>W!A677</f>
        <v>15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7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4500000</v>
      </c>
      <c r="G67" s="211">
        <f>W!A722*10</f>
        <v>14177340</v>
      </c>
      <c r="H67" s="211">
        <f>W!A742*10</f>
        <v>19125000</v>
      </c>
      <c r="I67" s="211">
        <f>W!A762*10</f>
        <v>14177340</v>
      </c>
      <c r="J67" s="211">
        <f>W!A782*10</f>
        <v>4500000</v>
      </c>
      <c r="K67" s="211">
        <f>W!A802*10</f>
        <v>14177340</v>
      </c>
      <c r="L67" s="211">
        <f>W!A822*10</f>
        <v>4500000</v>
      </c>
      <c r="M67" s="211">
        <f>W!A842*10</f>
        <v>14177340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14401140</v>
      </c>
      <c r="G68" s="211">
        <f>W!A723*10</f>
        <v>15253470</v>
      </c>
      <c r="H68" s="211">
        <f>W!A743*10</f>
        <v>59481870</v>
      </c>
      <c r="I68" s="211">
        <f>W!A763*10</f>
        <v>13676660</v>
      </c>
      <c r="J68" s="211">
        <f>W!A783*10</f>
        <v>18091010</v>
      </c>
      <c r="K68" s="211">
        <f>W!A803*10</f>
        <v>15895420</v>
      </c>
      <c r="L68" s="211">
        <f>W!A823*10</f>
        <v>18646180</v>
      </c>
      <c r="M68" s="211">
        <f>W!A843*10</f>
        <v>23692980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17388440</v>
      </c>
      <c r="G69" s="211">
        <f>W!A724*10</f>
        <v>19196320</v>
      </c>
      <c r="H69" s="211">
        <f>W!A744*10</f>
        <v>62550</v>
      </c>
      <c r="I69" s="211">
        <f>W!A764*10</f>
        <v>19851830</v>
      </c>
      <c r="J69" s="211">
        <f>W!A784*10</f>
        <v>15006090</v>
      </c>
      <c r="K69" s="211">
        <f>W!A804*10</f>
        <v>19560020</v>
      </c>
      <c r="L69" s="211">
        <f>W!A824*10</f>
        <v>17298100</v>
      </c>
      <c r="M69" s="211">
        <f>W!A844*10</f>
        <v>18569680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11310040</v>
      </c>
      <c r="G70" s="211">
        <f>W!A725*10</f>
        <v>204920</v>
      </c>
      <c r="H70" s="211">
        <f>W!A745*10</f>
        <v>21130000</v>
      </c>
      <c r="I70" s="211">
        <f>W!A765*10</f>
        <v>1949690</v>
      </c>
      <c r="J70" s="211">
        <f>W!A785*10</f>
        <v>773060</v>
      </c>
      <c r="K70" s="211">
        <f>W!A805*10</f>
        <v>724610</v>
      </c>
      <c r="L70" s="211">
        <f>W!A825*10</f>
        <v>0</v>
      </c>
      <c r="M70" s="211">
        <f>W!A845*10</f>
        <v>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1417260</v>
      </c>
      <c r="H73" s="211">
        <f>W!A748*10</f>
        <v>0</v>
      </c>
      <c r="I73" s="211">
        <f>W!A768*10</f>
        <v>1861060</v>
      </c>
      <c r="J73" s="211">
        <f>W!A788*10</f>
        <v>0</v>
      </c>
      <c r="K73" s="211">
        <f>W!A808*10</f>
        <v>938690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12271650</v>
      </c>
      <c r="G74" s="211">
        <f>W!A729*10</f>
        <v>11711760</v>
      </c>
      <c r="H74" s="211">
        <f>W!A749*10</f>
        <v>14625160</v>
      </c>
      <c r="I74" s="211">
        <f>W!A769*10</f>
        <v>12284410</v>
      </c>
      <c r="J74" s="211">
        <f>W!A789*10</f>
        <v>12290010</v>
      </c>
      <c r="K74" s="211">
        <f>W!A809*10</f>
        <v>11440240</v>
      </c>
      <c r="L74" s="211">
        <f>W!A829*10</f>
        <v>13397100</v>
      </c>
      <c r="M74" s="211">
        <f>W!A849*10</f>
        <v>12388740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0</v>
      </c>
      <c r="H75" s="211">
        <f>W!A750*10</f>
        <v>140851640</v>
      </c>
      <c r="I75" s="211">
        <f>W!A770*10</f>
        <v>0</v>
      </c>
      <c r="J75" s="211">
        <f>W!A790*10</f>
        <v>0</v>
      </c>
      <c r="K75" s="211">
        <f>W!A810*10</f>
        <v>0</v>
      </c>
      <c r="L75" s="211">
        <f>W!A830*10</f>
        <v>4706810</v>
      </c>
      <c r="M75" s="211">
        <f>W!A850*10</f>
        <v>11440830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210000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29700000</v>
      </c>
      <c r="H80" s="211">
        <f>W!A754*10</f>
        <v>33000000</v>
      </c>
      <c r="I80" s="211">
        <f>W!A774*10</f>
        <v>29700000</v>
      </c>
      <c r="J80" s="211">
        <f>W!A794*10</f>
        <v>30000000</v>
      </c>
      <c r="K80" s="211">
        <f>W!A814*10</f>
        <v>33000000</v>
      </c>
      <c r="L80" s="211">
        <f>W!A834*10</f>
        <v>33000000</v>
      </c>
      <c r="M80" s="211">
        <f>W!A854*10</f>
        <v>33000000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0</v>
      </c>
      <c r="H81" s="211">
        <f>W!A755*10</f>
        <v>339590</v>
      </c>
      <c r="I81" s="211">
        <f>W!A775*10</f>
        <v>0</v>
      </c>
      <c r="J81" s="211">
        <f>W!A795*10</f>
        <v>0</v>
      </c>
      <c r="K81" s="211">
        <f>W!A815*10</f>
        <v>339590</v>
      </c>
      <c r="L81" s="211">
        <f>W!A835*10</f>
        <v>339590</v>
      </c>
      <c r="M81" s="211">
        <f>W!A855*10</f>
        <v>339590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1988380</v>
      </c>
      <c r="G82" s="211">
        <f>W!A736*10</f>
        <v>6003030</v>
      </c>
      <c r="H82" s="211">
        <f>W!A756*10</f>
        <v>-89226970</v>
      </c>
      <c r="I82" s="211">
        <f>W!A776*10</f>
        <v>5810050</v>
      </c>
      <c r="J82" s="211">
        <f>W!A796*10</f>
        <v>-3919850</v>
      </c>
      <c r="K82" s="211">
        <f>W!A816*10</f>
        <v>4638870</v>
      </c>
      <c r="L82" s="211">
        <f>W!A836*10</f>
        <v>-10999220</v>
      </c>
      <c r="M82" s="211">
        <f>W!A856*10</f>
        <v>-729160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35327970</v>
      </c>
      <c r="G83" s="211">
        <f t="shared" si="0"/>
        <v>35703030</v>
      </c>
      <c r="H83" s="211">
        <f t="shared" si="0"/>
        <v>-55887380</v>
      </c>
      <c r="I83" s="211">
        <f t="shared" si="0"/>
        <v>35510050</v>
      </c>
      <c r="J83" s="211">
        <f t="shared" si="0"/>
        <v>26080150</v>
      </c>
      <c r="K83" s="211">
        <f t="shared" si="0"/>
        <v>37978460</v>
      </c>
      <c r="L83" s="211">
        <f t="shared" si="0"/>
        <v>22340370</v>
      </c>
      <c r="M83" s="211">
        <f t="shared" si="0"/>
        <v>32610430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6640625" style="11" bestFit="1" customWidth="1"/>
  </cols>
  <sheetData>
    <row r="1" spans="1:1">
      <c r="A1">
        <v>2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336</v>
      </c>
    </row>
    <row r="7" spans="1:1">
      <c r="A7">
        <v>66</v>
      </c>
    </row>
    <row r="8" spans="1:1">
      <c r="A8">
        <v>33</v>
      </c>
    </row>
    <row r="9" spans="1:1">
      <c r="A9">
        <v>53</v>
      </c>
    </row>
    <row r="10" spans="1:1">
      <c r="A10">
        <v>0</v>
      </c>
    </row>
    <row r="11" spans="1:1">
      <c r="A11">
        <v>69</v>
      </c>
    </row>
    <row r="12" spans="1:1">
      <c r="A12">
        <v>24</v>
      </c>
    </row>
    <row r="13" spans="1:1">
      <c r="A13">
        <v>65</v>
      </c>
    </row>
    <row r="14" spans="1:1">
      <c r="A14">
        <v>46</v>
      </c>
    </row>
    <row r="15" spans="1:1">
      <c r="A15">
        <v>21</v>
      </c>
    </row>
    <row r="16" spans="1:1">
      <c r="A16">
        <v>40</v>
      </c>
    </row>
    <row r="17" spans="1:2">
      <c r="A17">
        <v>32</v>
      </c>
    </row>
    <row r="18" spans="1:2">
      <c r="A18">
        <v>14</v>
      </c>
    </row>
    <row r="19" spans="1:2">
      <c r="A19">
        <v>28</v>
      </c>
    </row>
    <row r="20" spans="1:2">
      <c r="A20">
        <v>0</v>
      </c>
    </row>
    <row r="21" spans="1:2">
      <c r="A21">
        <v>312</v>
      </c>
    </row>
    <row r="22" spans="1:2">
      <c r="A22">
        <v>320</v>
      </c>
    </row>
    <row r="23" spans="1:2">
      <c r="A23">
        <v>310</v>
      </c>
    </row>
    <row r="24" spans="1:2">
      <c r="A24">
        <v>470</v>
      </c>
    </row>
    <row r="25" spans="1:2">
      <c r="A25">
        <v>495</v>
      </c>
    </row>
    <row r="26" spans="1:2">
      <c r="A26">
        <v>468</v>
      </c>
    </row>
    <row r="27" spans="1:2">
      <c r="A27">
        <v>740</v>
      </c>
    </row>
    <row r="28" spans="1:2">
      <c r="A28">
        <v>771</v>
      </c>
    </row>
    <row r="29" spans="1:2">
      <c r="A29">
        <v>733</v>
      </c>
    </row>
    <row r="30" spans="1:2">
      <c r="A30">
        <v>0</v>
      </c>
    </row>
    <row r="31" spans="1:2">
      <c r="A31">
        <v>2618</v>
      </c>
      <c r="B31" s="11" t="s">
        <v>337</v>
      </c>
    </row>
    <row r="32" spans="1:2">
      <c r="A32">
        <v>872</v>
      </c>
      <c r="B32" s="11" t="s">
        <v>337</v>
      </c>
    </row>
    <row r="33" spans="1:2">
      <c r="A33">
        <v>2075</v>
      </c>
      <c r="B33" s="11" t="s">
        <v>337</v>
      </c>
    </row>
    <row r="34" spans="1:2">
      <c r="A34">
        <v>1165</v>
      </c>
      <c r="B34" s="11" t="s">
        <v>337</v>
      </c>
    </row>
    <row r="35" spans="1:2">
      <c r="A35">
        <v>468</v>
      </c>
      <c r="B35" s="11" t="s">
        <v>337</v>
      </c>
    </row>
    <row r="36" spans="1:2">
      <c r="A36">
        <v>1042</v>
      </c>
      <c r="B36" s="11" t="s">
        <v>337</v>
      </c>
    </row>
    <row r="37" spans="1:2">
      <c r="A37">
        <v>638</v>
      </c>
      <c r="B37" s="11" t="s">
        <v>337</v>
      </c>
    </row>
    <row r="38" spans="1:2">
      <c r="A38">
        <v>298</v>
      </c>
      <c r="B38" s="11" t="s">
        <v>337</v>
      </c>
    </row>
    <row r="39" spans="1:2">
      <c r="A39">
        <v>522</v>
      </c>
      <c r="B39" s="11" t="s">
        <v>337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10</v>
      </c>
    </row>
    <row r="45" spans="1:2">
      <c r="A45">
        <v>40</v>
      </c>
    </row>
    <row r="46" spans="1:2">
      <c r="A46">
        <v>20</v>
      </c>
    </row>
    <row r="47" spans="1:2">
      <c r="A47">
        <v>116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5455</v>
      </c>
    </row>
    <row r="55" spans="1:2">
      <c r="A55">
        <v>1492</v>
      </c>
    </row>
    <row r="56" spans="1:2">
      <c r="A56">
        <v>1492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10</v>
      </c>
      <c r="B61" s="11" t="s">
        <v>337</v>
      </c>
    </row>
    <row r="62" spans="1:2">
      <c r="A62">
        <v>7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1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220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-330</v>
      </c>
    </row>
    <row r="92" spans="1:1">
      <c r="A92">
        <v>6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152</v>
      </c>
    </row>
    <row r="103" spans="1:1">
      <c r="A103">
        <v>130</v>
      </c>
    </row>
    <row r="104" spans="1:1">
      <c r="A104">
        <v>115</v>
      </c>
    </row>
    <row r="105" spans="1:1">
      <c r="A105">
        <v>4.6500000000000004</v>
      </c>
    </row>
    <row r="106" spans="1:1">
      <c r="A106">
        <v>3.56</v>
      </c>
    </row>
    <row r="107" spans="1:1">
      <c r="A107">
        <v>2.81</v>
      </c>
    </row>
    <row r="108" spans="1:1">
      <c r="A108">
        <v>5506</v>
      </c>
    </row>
    <row r="109" spans="1:1">
      <c r="A109">
        <v>2647</v>
      </c>
    </row>
    <row r="110" spans="1:1">
      <c r="A110">
        <v>1443</v>
      </c>
    </row>
    <row r="111" spans="1:1">
      <c r="A111">
        <v>5633</v>
      </c>
    </row>
    <row r="112" spans="1:1">
      <c r="A112">
        <v>2706</v>
      </c>
    </row>
    <row r="113" spans="1:1">
      <c r="A113">
        <v>1475</v>
      </c>
    </row>
    <row r="114" spans="1:1">
      <c r="A114">
        <v>127</v>
      </c>
    </row>
    <row r="115" spans="1:1">
      <c r="A115">
        <v>59</v>
      </c>
    </row>
    <row r="116" spans="1:1">
      <c r="A116">
        <v>32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2590</v>
      </c>
    </row>
    <row r="122" spans="1:1">
      <c r="A122">
        <v>862</v>
      </c>
    </row>
    <row r="123" spans="1:1">
      <c r="A123">
        <v>2054</v>
      </c>
    </row>
    <row r="124" spans="1:1">
      <c r="A124">
        <v>1152</v>
      </c>
    </row>
    <row r="125" spans="1:1">
      <c r="A125">
        <v>463</v>
      </c>
    </row>
    <row r="126" spans="1:1">
      <c r="A126">
        <v>1032</v>
      </c>
    </row>
    <row r="127" spans="1:1">
      <c r="A127">
        <v>631</v>
      </c>
    </row>
    <row r="128" spans="1:1">
      <c r="A128">
        <v>295</v>
      </c>
    </row>
    <row r="129" spans="1:1">
      <c r="A129">
        <v>517</v>
      </c>
    </row>
    <row r="130" spans="1:1">
      <c r="A130">
        <v>999</v>
      </c>
    </row>
    <row r="131" spans="1:1">
      <c r="A131">
        <v>2095</v>
      </c>
    </row>
    <row r="132" spans="1:1">
      <c r="A132">
        <v>945</v>
      </c>
    </row>
    <row r="133" spans="1:1">
      <c r="A133">
        <v>1864</v>
      </c>
    </row>
    <row r="134" spans="1:1">
      <c r="A134">
        <v>1208</v>
      </c>
    </row>
    <row r="135" spans="1:1">
      <c r="A135">
        <v>547</v>
      </c>
    </row>
    <row r="136" spans="1:1">
      <c r="A136">
        <v>997</v>
      </c>
    </row>
    <row r="137" spans="1:1">
      <c r="A137">
        <v>595</v>
      </c>
    </row>
    <row r="138" spans="1:1">
      <c r="A138">
        <v>283</v>
      </c>
    </row>
    <row r="139" spans="1:1">
      <c r="A139">
        <v>481</v>
      </c>
    </row>
    <row r="140" spans="1:1">
      <c r="A140">
        <v>999</v>
      </c>
    </row>
    <row r="141" spans="1:1">
      <c r="A141">
        <v>2301</v>
      </c>
    </row>
    <row r="142" spans="1:1">
      <c r="A142">
        <v>862</v>
      </c>
    </row>
    <row r="143" spans="1:1">
      <c r="A143">
        <v>1864</v>
      </c>
    </row>
    <row r="144" spans="1:1">
      <c r="A144">
        <v>1183</v>
      </c>
    </row>
    <row r="145" spans="1:1">
      <c r="A145">
        <v>519</v>
      </c>
    </row>
    <row r="146" spans="1:1">
      <c r="A146">
        <v>997</v>
      </c>
    </row>
    <row r="147" spans="1:1">
      <c r="A147">
        <v>610</v>
      </c>
    </row>
    <row r="148" spans="1:1">
      <c r="A148">
        <v>295</v>
      </c>
    </row>
    <row r="149" spans="1:1">
      <c r="A149">
        <v>481</v>
      </c>
    </row>
    <row r="150" spans="1:1">
      <c r="A150">
        <v>999</v>
      </c>
    </row>
    <row r="151" spans="1:1">
      <c r="A151">
        <v>0</v>
      </c>
    </row>
    <row r="152" spans="1:1">
      <c r="A152">
        <v>41</v>
      </c>
    </row>
    <row r="153" spans="1:1">
      <c r="A153">
        <v>0</v>
      </c>
    </row>
    <row r="154" spans="1:1">
      <c r="A154">
        <v>12</v>
      </c>
    </row>
    <row r="155" spans="1:1">
      <c r="A155">
        <v>14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289</v>
      </c>
    </row>
    <row r="162" spans="1:1">
      <c r="A162">
        <v>0</v>
      </c>
    </row>
    <row r="163" spans="1:1">
      <c r="A163">
        <v>190</v>
      </c>
    </row>
    <row r="164" spans="1:1">
      <c r="A164">
        <v>0</v>
      </c>
    </row>
    <row r="165" spans="1:1">
      <c r="A165">
        <v>0</v>
      </c>
    </row>
    <row r="166" spans="1:1">
      <c r="A166">
        <v>92</v>
      </c>
    </row>
    <row r="167" spans="1:1">
      <c r="A167">
        <v>21</v>
      </c>
    </row>
    <row r="168" spans="1:1">
      <c r="A168">
        <v>0</v>
      </c>
    </row>
    <row r="169" spans="1:1">
      <c r="A169">
        <v>36</v>
      </c>
    </row>
    <row r="170" spans="1:1">
      <c r="A170">
        <v>999</v>
      </c>
    </row>
    <row r="171" spans="1:1">
      <c r="A171">
        <v>106</v>
      </c>
    </row>
    <row r="172" spans="1:1">
      <c r="A172">
        <v>64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5633</v>
      </c>
    </row>
    <row r="182" spans="1:1">
      <c r="A182">
        <v>1988</v>
      </c>
    </row>
    <row r="183" spans="1:1">
      <c r="A183">
        <v>1389</v>
      </c>
    </row>
    <row r="184" spans="1:1">
      <c r="A184">
        <v>29</v>
      </c>
    </row>
    <row r="185" spans="1:1">
      <c r="A185">
        <v>0</v>
      </c>
    </row>
    <row r="186" spans="1:1">
      <c r="A186">
        <v>0</v>
      </c>
    </row>
    <row r="187" spans="1:1">
      <c r="A187">
        <v>5484</v>
      </c>
    </row>
    <row r="188" spans="1:1">
      <c r="A188">
        <v>1492</v>
      </c>
    </row>
    <row r="189" spans="1:1">
      <c r="A189">
        <v>1492</v>
      </c>
    </row>
    <row r="190" spans="1:1">
      <c r="A190">
        <v>999</v>
      </c>
    </row>
    <row r="191" spans="1:1">
      <c r="A191">
        <v>50</v>
      </c>
    </row>
    <row r="192" spans="1:1">
      <c r="A192">
        <v>16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49</v>
      </c>
    </row>
    <row r="198" spans="1:1">
      <c r="A198">
        <v>11</v>
      </c>
    </row>
    <row r="199" spans="1:1">
      <c r="A199">
        <v>999</v>
      </c>
    </row>
    <row r="200" spans="1:1">
      <c r="A200">
        <v>999</v>
      </c>
    </row>
    <row r="201" spans="1:1">
      <c r="A201">
        <v>491000</v>
      </c>
    </row>
    <row r="202" spans="1:1">
      <c r="A202">
        <v>94849</v>
      </c>
    </row>
    <row r="203" spans="1:1">
      <c r="A203">
        <v>58909</v>
      </c>
    </row>
    <row r="204" spans="1:1">
      <c r="A204">
        <v>415741</v>
      </c>
    </row>
    <row r="205" spans="1:1">
      <c r="A205">
        <v>39181</v>
      </c>
    </row>
    <row r="206" spans="1:1">
      <c r="A206">
        <v>22710</v>
      </c>
    </row>
    <row r="207" spans="1:1">
      <c r="A207">
        <v>70000</v>
      </c>
    </row>
    <row r="208" spans="1:1">
      <c r="A208">
        <v>15000</v>
      </c>
    </row>
    <row r="209" spans="1:1">
      <c r="A209">
        <v>20000</v>
      </c>
    </row>
    <row r="210" spans="1:1">
      <c r="A210">
        <v>5100</v>
      </c>
    </row>
    <row r="211" spans="1:1">
      <c r="A211">
        <v>22766</v>
      </c>
    </row>
    <row r="212" spans="1:1">
      <c r="A212">
        <v>0</v>
      </c>
    </row>
    <row r="213" spans="1:1">
      <c r="A213">
        <v>9112</v>
      </c>
    </row>
    <row r="214" spans="1:1">
      <c r="A214">
        <v>0</v>
      </c>
    </row>
    <row r="215" spans="1:1">
      <c r="A215">
        <v>220000</v>
      </c>
    </row>
    <row r="216" spans="1:1">
      <c r="A216">
        <v>17019</v>
      </c>
    </row>
    <row r="217" spans="1:1">
      <c r="A217">
        <v>1501387</v>
      </c>
    </row>
    <row r="218" spans="1:1">
      <c r="A218">
        <v>3922081</v>
      </c>
    </row>
    <row r="219" spans="1:1">
      <c r="A219">
        <v>0</v>
      </c>
    </row>
    <row r="220" spans="1:1">
      <c r="A220">
        <v>2942811</v>
      </c>
    </row>
    <row r="221" spans="1:1">
      <c r="A221">
        <v>3922081</v>
      </c>
    </row>
    <row r="222" spans="1:1">
      <c r="A222">
        <v>0</v>
      </c>
    </row>
    <row r="223" spans="1:1">
      <c r="A223">
        <v>3313385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430122</v>
      </c>
    </row>
    <row r="230" spans="1:1">
      <c r="A230">
        <v>198000</v>
      </c>
    </row>
    <row r="231" spans="1:1">
      <c r="A231">
        <v>0</v>
      </c>
    </row>
    <row r="232" spans="1:1">
      <c r="A232">
        <v>2824</v>
      </c>
    </row>
    <row r="233" spans="1:1">
      <c r="A233">
        <v>-22250</v>
      </c>
    </row>
    <row r="234" spans="1:1">
      <c r="A234">
        <v>217219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1281000</v>
      </c>
    </row>
    <row r="239" spans="1:1">
      <c r="A239">
        <v>743000</v>
      </c>
    </row>
    <row r="240" spans="1:1">
      <c r="A240">
        <v>0</v>
      </c>
    </row>
    <row r="241" spans="1:1">
      <c r="A241">
        <v>3918105</v>
      </c>
    </row>
    <row r="242" spans="1:1">
      <c r="A242">
        <v>1500263</v>
      </c>
    </row>
    <row r="243" spans="1:1">
      <c r="A243">
        <v>1152231</v>
      </c>
    </row>
    <row r="244" spans="1:1">
      <c r="A244">
        <v>0</v>
      </c>
    </row>
    <row r="245" spans="1:1">
      <c r="A245">
        <v>44950</v>
      </c>
    </row>
    <row r="246" spans="1:1">
      <c r="A246">
        <v>44928</v>
      </c>
    </row>
    <row r="247" spans="1:1">
      <c r="A247">
        <v>391392</v>
      </c>
    </row>
    <row r="248" spans="1:1">
      <c r="A248">
        <v>9814</v>
      </c>
    </row>
    <row r="249" spans="1:1">
      <c r="A249">
        <v>103250</v>
      </c>
    </row>
    <row r="250" spans="1:1">
      <c r="A250">
        <v>1367666</v>
      </c>
    </row>
    <row r="251" spans="1:1">
      <c r="A251">
        <v>1879162</v>
      </c>
    </row>
    <row r="252" spans="1:1">
      <c r="A252">
        <v>2038943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509918</v>
      </c>
    </row>
    <row r="257" spans="1:1">
      <c r="A257">
        <v>509918</v>
      </c>
    </row>
    <row r="258" spans="1:1">
      <c r="A258">
        <v>999</v>
      </c>
    </row>
    <row r="259" spans="1:1">
      <c r="A259">
        <v>999</v>
      </c>
    </row>
    <row r="260" spans="1:1">
      <c r="A260">
        <v>335250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82158</v>
      </c>
    </row>
    <row r="266" spans="1:1">
      <c r="A266">
        <v>1155218</v>
      </c>
    </row>
    <row r="267" spans="1:1">
      <c r="A267">
        <v>130290</v>
      </c>
    </row>
    <row r="268" spans="1:1">
      <c r="A268">
        <v>1985183</v>
      </c>
    </row>
    <row r="269" spans="1:1">
      <c r="A269">
        <v>194969</v>
      </c>
    </row>
    <row r="270" spans="1:1">
      <c r="A270">
        <v>0</v>
      </c>
    </row>
    <row r="271" spans="1:1">
      <c r="A271">
        <v>186106</v>
      </c>
    </row>
    <row r="272" spans="1:1">
      <c r="A272">
        <v>1228441</v>
      </c>
    </row>
    <row r="273" spans="1:1">
      <c r="A273">
        <v>0</v>
      </c>
    </row>
    <row r="274" spans="1:1">
      <c r="A274">
        <v>0</v>
      </c>
    </row>
    <row r="275" spans="1:1">
      <c r="A275">
        <v>2970000</v>
      </c>
    </row>
    <row r="276" spans="1:1">
      <c r="A276">
        <v>0</v>
      </c>
    </row>
    <row r="277" spans="1:1">
      <c r="A277">
        <v>3551005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490</v>
      </c>
    </row>
    <row r="287" spans="1:1">
      <c r="A287">
        <v>623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15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13</v>
      </c>
    </row>
    <row r="301" spans="1:1">
      <c r="A301">
        <v>2304</v>
      </c>
    </row>
    <row r="302" spans="1:1">
      <c r="A302">
        <v>3</v>
      </c>
    </row>
    <row r="303" spans="1:1">
      <c r="A303">
        <v>1094</v>
      </c>
    </row>
    <row r="304" spans="1:1">
      <c r="A304">
        <v>97.7</v>
      </c>
    </row>
    <row r="305" spans="1:1">
      <c r="A305">
        <v>28800</v>
      </c>
    </row>
    <row r="306" spans="1:1">
      <c r="A306">
        <v>943</v>
      </c>
    </row>
    <row r="307" spans="1:1">
      <c r="A307">
        <v>27858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5235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1694</v>
      </c>
    </row>
    <row r="316" spans="1:1">
      <c r="A316">
        <v>3541</v>
      </c>
    </row>
    <row r="317" spans="1:1">
      <c r="A317">
        <v>0</v>
      </c>
    </row>
    <row r="318" spans="1:1">
      <c r="A318">
        <v>18</v>
      </c>
    </row>
    <row r="319" spans="1:1">
      <c r="A319">
        <v>103984</v>
      </c>
    </row>
    <row r="320" spans="1:1">
      <c r="A320">
        <v>999</v>
      </c>
    </row>
    <row r="321" spans="1:1">
      <c r="A321">
        <v>8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8</v>
      </c>
    </row>
    <row r="326" spans="1:1">
      <c r="A326">
        <v>5</v>
      </c>
    </row>
    <row r="327" spans="1:1">
      <c r="A327">
        <v>17</v>
      </c>
    </row>
    <row r="328" spans="1:1">
      <c r="A328">
        <v>18</v>
      </c>
    </row>
    <row r="329" spans="1:1">
      <c r="A329">
        <v>210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11757</v>
      </c>
    </row>
    <row r="523" spans="1:1">
      <c r="A523">
        <v>3879810</v>
      </c>
    </row>
    <row r="524" spans="1:1">
      <c r="A524">
        <v>0</v>
      </c>
    </row>
    <row r="525" spans="1:1">
      <c r="A525">
        <v>3570884</v>
      </c>
    </row>
    <row r="526" spans="1:1">
      <c r="A526">
        <v>289</v>
      </c>
    </row>
    <row r="527" spans="1:1">
      <c r="A527">
        <v>319</v>
      </c>
    </row>
    <row r="528" spans="1:1">
      <c r="A528">
        <v>299</v>
      </c>
    </row>
    <row r="529" spans="1:1">
      <c r="A529">
        <v>445</v>
      </c>
    </row>
    <row r="530" spans="1:1">
      <c r="A530">
        <v>520</v>
      </c>
    </row>
    <row r="531" spans="1:1">
      <c r="A531">
        <v>472</v>
      </c>
    </row>
    <row r="532" spans="1:1">
      <c r="A532">
        <v>735</v>
      </c>
    </row>
    <row r="533" spans="1:1">
      <c r="A533">
        <v>890</v>
      </c>
    </row>
    <row r="534" spans="1:1">
      <c r="A534">
        <v>768</v>
      </c>
    </row>
    <row r="535" spans="1:1">
      <c r="A535">
        <v>57</v>
      </c>
    </row>
    <row r="536" spans="1:1">
      <c r="A536">
        <v>1200</v>
      </c>
    </row>
    <row r="537" spans="1:1">
      <c r="A537">
        <v>14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13297</v>
      </c>
    </row>
    <row r="543" spans="1:1">
      <c r="A543">
        <v>3949209</v>
      </c>
    </row>
    <row r="544" spans="1:1">
      <c r="A544">
        <v>5</v>
      </c>
    </row>
    <row r="545" spans="1:2">
      <c r="A545">
        <v>4199195</v>
      </c>
    </row>
    <row r="546" spans="1:2">
      <c r="A546">
        <v>322</v>
      </c>
    </row>
    <row r="547" spans="1:2">
      <c r="A547">
        <v>331</v>
      </c>
    </row>
    <row r="548" spans="1:2">
      <c r="A548">
        <v>301</v>
      </c>
    </row>
    <row r="549" spans="1:2">
      <c r="A549">
        <v>470</v>
      </c>
    </row>
    <row r="550" spans="1:2">
      <c r="A550">
        <v>502</v>
      </c>
    </row>
    <row r="551" spans="1:2">
      <c r="A551">
        <v>490</v>
      </c>
    </row>
    <row r="552" spans="1:2">
      <c r="A552">
        <v>828</v>
      </c>
    </row>
    <row r="553" spans="1:2">
      <c r="A553">
        <v>835</v>
      </c>
      <c r="B553"/>
    </row>
    <row r="554" spans="1:2">
      <c r="A554">
        <v>822</v>
      </c>
      <c r="B554"/>
    </row>
    <row r="555" spans="1:2">
      <c r="A555">
        <v>82</v>
      </c>
      <c r="B555"/>
    </row>
    <row r="556" spans="1:2">
      <c r="A556">
        <v>1210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-308926</v>
      </c>
    </row>
    <row r="566" spans="1:1">
      <c r="A566">
        <v>154</v>
      </c>
    </row>
    <row r="567" spans="1:1">
      <c r="A567">
        <v>12</v>
      </c>
    </row>
    <row r="568" spans="1:1">
      <c r="A568">
        <v>51</v>
      </c>
    </row>
    <row r="569" spans="1:1">
      <c r="A569">
        <v>21</v>
      </c>
    </row>
    <row r="570" spans="1:1">
      <c r="A570">
        <v>514</v>
      </c>
    </row>
    <row r="571" spans="1:1">
      <c r="A571">
        <v>421</v>
      </c>
    </row>
    <row r="572" spans="1:1">
      <c r="A572">
        <v>51</v>
      </c>
    </row>
    <row r="573" spans="1:1">
      <c r="A573">
        <v>21</v>
      </c>
    </row>
    <row r="574" spans="1:1">
      <c r="A574">
        <v>5</v>
      </c>
    </row>
    <row r="575" spans="1:1">
      <c r="A575">
        <v>20</v>
      </c>
    </row>
    <row r="576" spans="1:1">
      <c r="A576">
        <v>1600</v>
      </c>
    </row>
    <row r="577" spans="1:1">
      <c r="A577">
        <v>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13630</v>
      </c>
    </row>
    <row r="583" spans="1:1">
      <c r="A583">
        <v>4048110</v>
      </c>
    </row>
    <row r="584" spans="1:1">
      <c r="A584">
        <v>6</v>
      </c>
    </row>
    <row r="585" spans="1:1">
      <c r="A585">
        <v>4438914</v>
      </c>
    </row>
    <row r="586" spans="1:1">
      <c r="A586">
        <v>312</v>
      </c>
    </row>
    <row r="587" spans="1:1">
      <c r="A587">
        <v>320</v>
      </c>
    </row>
    <row r="588" spans="1:1">
      <c r="A588">
        <v>310</v>
      </c>
    </row>
    <row r="589" spans="1:1">
      <c r="A589">
        <v>470</v>
      </c>
    </row>
    <row r="590" spans="1:1">
      <c r="A590">
        <v>495</v>
      </c>
    </row>
    <row r="591" spans="1:1">
      <c r="A591">
        <v>468</v>
      </c>
    </row>
    <row r="592" spans="1:1">
      <c r="A592">
        <v>740</v>
      </c>
    </row>
    <row r="593" spans="1:1">
      <c r="A593">
        <v>771</v>
      </c>
    </row>
    <row r="594" spans="1:1">
      <c r="A594">
        <v>733</v>
      </c>
    </row>
    <row r="595" spans="1:1">
      <c r="A595">
        <v>66</v>
      </c>
    </row>
    <row r="596" spans="1:1">
      <c r="A596">
        <v>1200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9468</v>
      </c>
    </row>
    <row r="603" spans="1:1">
      <c r="A603">
        <v>2840400</v>
      </c>
    </row>
    <row r="604" spans="1:1">
      <c r="A604">
        <v>0</v>
      </c>
    </row>
    <row r="605" spans="1:1">
      <c r="A605">
        <v>2870888</v>
      </c>
    </row>
    <row r="606" spans="1:1">
      <c r="A606">
        <v>308</v>
      </c>
    </row>
    <row r="607" spans="1:1">
      <c r="A607">
        <v>320</v>
      </c>
    </row>
    <row r="608" spans="1:1">
      <c r="A608">
        <v>300</v>
      </c>
    </row>
    <row r="609" spans="1:1">
      <c r="A609">
        <v>477</v>
      </c>
    </row>
    <row r="610" spans="1:1">
      <c r="A610">
        <v>500</v>
      </c>
    </row>
    <row r="611" spans="1:1">
      <c r="A611">
        <v>450</v>
      </c>
    </row>
    <row r="612" spans="1:1">
      <c r="A612">
        <v>816</v>
      </c>
    </row>
    <row r="613" spans="1:1">
      <c r="A613">
        <v>860</v>
      </c>
    </row>
    <row r="614" spans="1:1">
      <c r="A614">
        <v>789</v>
      </c>
    </row>
    <row r="615" spans="1:1">
      <c r="A615">
        <v>53</v>
      </c>
    </row>
    <row r="616" spans="1:1">
      <c r="A616">
        <v>1215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12706</v>
      </c>
    </row>
    <row r="623" spans="1:1">
      <c r="A623">
        <v>4192980</v>
      </c>
    </row>
    <row r="624" spans="1:1">
      <c r="A624">
        <v>3</v>
      </c>
    </row>
    <row r="625" spans="1:1">
      <c r="A625">
        <v>3952935</v>
      </c>
    </row>
    <row r="626" spans="1:1">
      <c r="A626">
        <v>315</v>
      </c>
    </row>
    <row r="627" spans="1:1">
      <c r="A627">
        <v>315</v>
      </c>
    </row>
    <row r="628" spans="1:1">
      <c r="A628">
        <v>315</v>
      </c>
    </row>
    <row r="629" spans="1:1">
      <c r="A629">
        <v>495</v>
      </c>
    </row>
    <row r="630" spans="1:1">
      <c r="A630">
        <v>470</v>
      </c>
    </row>
    <row r="631" spans="1:1">
      <c r="A631">
        <v>495</v>
      </c>
    </row>
    <row r="632" spans="1:1">
      <c r="A632">
        <v>800</v>
      </c>
    </row>
    <row r="633" spans="1:1">
      <c r="A633">
        <v>800</v>
      </c>
    </row>
    <row r="634" spans="1:1">
      <c r="A634">
        <v>830</v>
      </c>
    </row>
    <row r="635" spans="1:1">
      <c r="A635">
        <v>82</v>
      </c>
    </row>
    <row r="636" spans="1:1">
      <c r="A636">
        <v>1211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7212</v>
      </c>
    </row>
    <row r="643" spans="1:1">
      <c r="A643">
        <v>2379960</v>
      </c>
    </row>
    <row r="644" spans="1:1">
      <c r="A644">
        <v>0</v>
      </c>
    </row>
    <row r="645" spans="1:1">
      <c r="A645">
        <v>2040543</v>
      </c>
    </row>
    <row r="646" spans="1:1">
      <c r="A646">
        <v>280</v>
      </c>
    </row>
    <row r="647" spans="1:1">
      <c r="A647">
        <v>280</v>
      </c>
    </row>
    <row r="648" spans="1:1">
      <c r="A648">
        <v>280</v>
      </c>
    </row>
    <row r="649" spans="1:1">
      <c r="A649">
        <v>435</v>
      </c>
    </row>
    <row r="650" spans="1:1">
      <c r="A650">
        <v>435</v>
      </c>
    </row>
    <row r="651" spans="1:1">
      <c r="A651">
        <v>435</v>
      </c>
    </row>
    <row r="652" spans="1:1">
      <c r="A652">
        <v>760</v>
      </c>
    </row>
    <row r="653" spans="1:1">
      <c r="A653">
        <v>760</v>
      </c>
    </row>
    <row r="654" spans="1:1">
      <c r="A654">
        <v>760</v>
      </c>
    </row>
    <row r="655" spans="1:1">
      <c r="A655">
        <v>51</v>
      </c>
    </row>
    <row r="656" spans="1:1">
      <c r="A656">
        <v>1220</v>
      </c>
    </row>
    <row r="657" spans="1:1">
      <c r="A657">
        <v>16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10928</v>
      </c>
    </row>
    <row r="663" spans="1:1">
      <c r="A663">
        <v>3606240</v>
      </c>
    </row>
    <row r="664" spans="1:1">
      <c r="A664">
        <v>0</v>
      </c>
    </row>
    <row r="665" spans="1:1">
      <c r="A665">
        <v>3266823</v>
      </c>
    </row>
    <row r="666" spans="1:1">
      <c r="A666">
        <v>305</v>
      </c>
    </row>
    <row r="667" spans="1:1">
      <c r="A667">
        <v>315</v>
      </c>
    </row>
    <row r="668" spans="1:1">
      <c r="A668">
        <v>310</v>
      </c>
    </row>
    <row r="669" spans="1:1">
      <c r="A669">
        <v>480</v>
      </c>
    </row>
    <row r="670" spans="1:1">
      <c r="A670">
        <v>495</v>
      </c>
    </row>
    <row r="671" spans="1:1">
      <c r="A671">
        <v>475</v>
      </c>
    </row>
    <row r="672" spans="1:1">
      <c r="A672">
        <v>781</v>
      </c>
    </row>
    <row r="673" spans="1:1">
      <c r="A673">
        <v>815</v>
      </c>
    </row>
    <row r="674" spans="1:1">
      <c r="A674">
        <v>770</v>
      </c>
    </row>
    <row r="675" spans="1:1">
      <c r="A675">
        <v>66</v>
      </c>
    </row>
    <row r="676" spans="1:1">
      <c r="A676">
        <v>1210</v>
      </c>
    </row>
    <row r="677" spans="1:1">
      <c r="A677">
        <v>15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450000</v>
      </c>
    </row>
    <row r="703" spans="1:1">
      <c r="A703">
        <v>1440114</v>
      </c>
    </row>
    <row r="704" spans="1:1">
      <c r="A704">
        <v>1738844</v>
      </c>
    </row>
    <row r="705" spans="1:1">
      <c r="A705">
        <v>1131004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1227165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198838</v>
      </c>
    </row>
    <row r="717" spans="1:1">
      <c r="A717">
        <v>3532797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1417734</v>
      </c>
    </row>
    <row r="723" spans="1:1">
      <c r="A723">
        <v>1525347</v>
      </c>
    </row>
    <row r="724" spans="1:1">
      <c r="A724">
        <v>1919632</v>
      </c>
    </row>
    <row r="725" spans="1:1">
      <c r="A725">
        <v>20492</v>
      </c>
    </row>
    <row r="726" spans="1:1">
      <c r="A726">
        <v>999</v>
      </c>
    </row>
    <row r="727" spans="1:1">
      <c r="A727">
        <v>999</v>
      </c>
    </row>
    <row r="728" spans="1:1">
      <c r="A728">
        <v>141726</v>
      </c>
    </row>
    <row r="729" spans="1:1">
      <c r="A729">
        <v>1171176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2970000</v>
      </c>
    </row>
    <row r="735" spans="1:1">
      <c r="A735">
        <v>0</v>
      </c>
    </row>
    <row r="736" spans="1:1">
      <c r="A736">
        <v>600303</v>
      </c>
    </row>
    <row r="737" spans="1:1">
      <c r="A737">
        <v>3570303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1912500</v>
      </c>
    </row>
    <row r="743" spans="1:1">
      <c r="A743">
        <v>5948187</v>
      </c>
    </row>
    <row r="744" spans="1:1">
      <c r="A744">
        <v>6255</v>
      </c>
    </row>
    <row r="745" spans="1:1">
      <c r="A745">
        <v>2113000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1462516</v>
      </c>
    </row>
    <row r="750" spans="1:1">
      <c r="A750">
        <v>14085164</v>
      </c>
    </row>
    <row r="751" spans="1:1">
      <c r="A751">
        <v>999</v>
      </c>
    </row>
    <row r="752" spans="1:1">
      <c r="A752">
        <v>21000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-8922697</v>
      </c>
    </row>
    <row r="757" spans="1:1">
      <c r="A757">
        <v>-5588738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1367666</v>
      </c>
    </row>
    <row r="764" spans="1:1">
      <c r="A764">
        <v>1985183</v>
      </c>
    </row>
    <row r="765" spans="1:1">
      <c r="A765">
        <v>194969</v>
      </c>
    </row>
    <row r="766" spans="1:1">
      <c r="A766">
        <v>999</v>
      </c>
    </row>
    <row r="767" spans="1:1">
      <c r="A767">
        <v>999</v>
      </c>
    </row>
    <row r="768" spans="1:1">
      <c r="A768">
        <v>186106</v>
      </c>
    </row>
    <row r="769" spans="1:1">
      <c r="A769">
        <v>1228441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2970000</v>
      </c>
    </row>
    <row r="775" spans="1:1">
      <c r="A775">
        <v>0</v>
      </c>
    </row>
    <row r="776" spans="1:1">
      <c r="A776">
        <v>581005</v>
      </c>
    </row>
    <row r="777" spans="1:1">
      <c r="A777">
        <v>3551005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1809101</v>
      </c>
    </row>
    <row r="784" spans="1:1">
      <c r="A784">
        <v>1500609</v>
      </c>
    </row>
    <row r="785" spans="1:1">
      <c r="A785">
        <v>77306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1229001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-391985</v>
      </c>
    </row>
    <row r="797" spans="1:1">
      <c r="A797">
        <v>2608015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1589542</v>
      </c>
    </row>
    <row r="804" spans="1:1">
      <c r="A804">
        <v>1956002</v>
      </c>
    </row>
    <row r="805" spans="1:1">
      <c r="A805">
        <v>72461</v>
      </c>
    </row>
    <row r="806" spans="1:1">
      <c r="A806">
        <v>999</v>
      </c>
    </row>
    <row r="807" spans="1:1">
      <c r="A807">
        <v>999</v>
      </c>
    </row>
    <row r="808" spans="1:1">
      <c r="A808">
        <v>93869</v>
      </c>
    </row>
    <row r="809" spans="1:1">
      <c r="A809">
        <v>1144024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463887</v>
      </c>
    </row>
    <row r="817" spans="1:1">
      <c r="A817">
        <v>3797846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450000</v>
      </c>
    </row>
    <row r="823" spans="1:1">
      <c r="A823">
        <v>1864618</v>
      </c>
    </row>
    <row r="824" spans="1:1">
      <c r="A824">
        <v>1729810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1339710</v>
      </c>
    </row>
    <row r="830" spans="1:1">
      <c r="A830">
        <v>470681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-1099922</v>
      </c>
    </row>
    <row r="837" spans="1:1">
      <c r="A837">
        <v>2234037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1417734</v>
      </c>
    </row>
    <row r="843" spans="1:1">
      <c r="A843">
        <v>2369298</v>
      </c>
    </row>
    <row r="844" spans="1:1">
      <c r="A844">
        <v>1856968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1238874</v>
      </c>
    </row>
    <row r="850" spans="1:1">
      <c r="A850">
        <v>1144083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-72916</v>
      </c>
    </row>
    <row r="857" spans="1:1">
      <c r="A857">
        <v>3261043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'W'!W024161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2020-10-04T07:24:44Z</dcterms:modified>
</cp:coreProperties>
</file>