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CNA 2015-3\"/>
    </mc:Choice>
  </mc:AlternateContent>
  <xr:revisionPtr revIDLastSave="0" documentId="8_{2D84DF7F-2065-4CAE-A682-6E02DFCAD4D1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4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N29" i="2" s="1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N11" i="2" s="1"/>
  <c r="Y8" i="2"/>
  <c r="W8" i="2"/>
  <c r="U8" i="2"/>
  <c r="O8" i="2"/>
  <c r="N8" i="2"/>
  <c r="Y7" i="2"/>
  <c r="W7" i="2"/>
  <c r="U7" i="2"/>
  <c r="O7" i="2"/>
  <c r="N7" i="2"/>
  <c r="G7" i="2"/>
  <c r="G8" i="2"/>
  <c r="Y6" i="2"/>
  <c r="W6" i="2"/>
  <c r="U6" i="2"/>
  <c r="X1" i="2"/>
  <c r="U1" i="2"/>
  <c r="H1" i="2"/>
  <c r="E1" i="2"/>
  <c r="R36" i="3"/>
  <c r="R33" i="3"/>
  <c r="R34" i="3"/>
  <c r="X35" i="3"/>
  <c r="X34" i="3"/>
  <c r="L34" i="3"/>
  <c r="F34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X22" i="3"/>
  <c r="X23" i="3"/>
  <c r="X24" i="3"/>
  <c r="R25" i="3"/>
  <c r="L25" i="3"/>
  <c r="R24" i="3"/>
  <c r="F24" i="3"/>
  <c r="L23" i="3"/>
  <c r="F23" i="3"/>
  <c r="L22" i="3"/>
  <c r="F22" i="3"/>
  <c r="L21" i="3"/>
  <c r="L20" i="3"/>
  <c r="L24" i="3" s="1"/>
  <c r="L27" i="3" s="1"/>
  <c r="F27" i="3" s="1"/>
  <c r="F21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H83" i="4" s="1"/>
  <c r="G81" i="4"/>
  <c r="F81" i="4"/>
  <c r="F83" i="4" s="1"/>
  <c r="M80" i="4"/>
  <c r="M83" i="4"/>
  <c r="L80" i="4"/>
  <c r="K80" i="4"/>
  <c r="J80" i="4"/>
  <c r="J83" i="4"/>
  <c r="I80" i="4"/>
  <c r="I83" i="4"/>
  <c r="H80" i="4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6" i="4" s="1"/>
  <c r="H10" i="4"/>
  <c r="G10" i="4"/>
  <c r="H7" i="4"/>
  <c r="G7" i="4"/>
  <c r="H6" i="4"/>
  <c r="G6" i="4"/>
  <c r="I5" i="4"/>
  <c r="H5" i="4"/>
  <c r="G5" i="4"/>
  <c r="L1" i="4"/>
  <c r="J1" i="4"/>
  <c r="L83" i="4"/>
  <c r="K83" i="4"/>
  <c r="G83" i="4"/>
  <c r="L30" i="3"/>
  <c r="X19" i="3"/>
  <c r="R20" i="3"/>
  <c r="X13" i="3"/>
  <c r="R12" i="3"/>
  <c r="R21" i="3" s="1"/>
  <c r="R30" i="3" s="1"/>
  <c r="N28" i="2"/>
  <c r="M29" i="2"/>
  <c r="O11" i="2"/>
  <c r="G26" i="2"/>
  <c r="O29" i="2"/>
  <c r="R27" i="3"/>
  <c r="O28" i="2"/>
  <c r="X27" i="3"/>
  <c r="R35" i="3"/>
  <c r="I17" i="4"/>
  <c r="G17" i="4" l="1"/>
  <c r="H17" i="4"/>
  <c r="H16" i="4"/>
  <c r="G9" i="2"/>
  <c r="I16" i="4"/>
  <c r="G11" i="2"/>
  <c r="G15" i="2" s="1"/>
</calcChain>
</file>

<file path=xl/connections.xml><?xml version="1.0" encoding="utf-8"?>
<connections xmlns="http://schemas.openxmlformats.org/spreadsheetml/2006/main">
  <connection id="1" name="W024162" type="6" refreshedVersion="3" background="1" saveData="1">
    <textPr prompt="0" codePage="1148" sourceFile="C:\GMC\CNA_15C1\RUN_15C1\Wfiles\162\W024162.txt">
      <textFields>
        <textField/>
      </textFields>
    </textPr>
  </connection>
</connections>
</file>

<file path=xl/sharedStrings.xml><?xml version="1.0" encoding="utf-8"?>
<sst xmlns="http://schemas.openxmlformats.org/spreadsheetml/2006/main" count="575" uniqueCount="347">
  <si>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</si>
  <si>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</si>
  <si>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</si>
  <si>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</si>
  <si>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</si>
  <si>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</si>
  <si>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</si>
  <si>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</si>
  <si>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</si>
  <si>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</si>
  <si>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</si>
  <si>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</si>
  <si>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</si>
  <si>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</si>
  <si>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</si>
  <si>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</si>
  <si>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</si>
  <si>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</si>
  <si>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</si>
  <si>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</si>
  <si>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</si>
  <si>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</si>
  <si>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</si>
  <si>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</si>
  <si>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</si>
  <si>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</si>
  <si>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</si>
  <si>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</si>
  <si>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</si>
  <si>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</si>
  <si>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</si>
  <si>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</si>
  <si>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</si>
  <si>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</si>
  <si>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</si>
  <si>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</si>
  <si>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</si>
  <si>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</si>
  <si>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</si>
  <si>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</si>
  <si>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</si>
  <si>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</si>
  <si>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</si>
  <si>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</si>
  <si>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</si>
  <si>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</si>
  <si>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</si>
  <si>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</si>
  <si>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</si>
  <si>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</si>
  <si>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</si>
  <si>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</si>
  <si>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</si>
  <si>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</si>
  <si>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</si>
  <si>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</si>
  <si>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</si>
  <si>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</si>
  <si>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</si>
  <si>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</si>
  <si>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</si>
  <si>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</si>
  <si>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</si>
  <si>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</si>
  <si>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</si>
  <si>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</si>
  <si>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</si>
  <si>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</si>
  <si>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</si>
  <si>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</si>
  <si>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</si>
  <si>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</si>
  <si>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</si>
  <si>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</si>
  <si>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</si>
  <si>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</si>
  <si>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</si>
  <si>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</si>
  <si>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</si>
  <si>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</si>
  <si>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</si>
  <si>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</si>
  <si>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</si>
  <si>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</si>
  <si>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</si>
  <si>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</si>
  <si>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</si>
  <si>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</si>
  <si>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</si>
  <si>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</si>
  <si>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</si>
  <si>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</si>
  <si>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</si>
  <si>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</si>
  <si>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</si>
  <si>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</si>
  <si>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</si>
  <si>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</si>
  <si>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</si>
  <si>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</si>
  <si>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</si>
  <si>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</si>
  <si>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</si>
  <si>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</si>
  <si>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</si>
  <si>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</si>
  <si>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</si>
  <si>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</si>
  <si>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</si>
  <si>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</si>
  <si>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</si>
  <si>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</si>
  <si>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</si>
  <si>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</si>
  <si>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</si>
  <si>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</si>
  <si>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</si>
  <si>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</si>
  <si>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</si>
  <si>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</si>
  <si>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</si>
  <si>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</si>
  <si>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</si>
  <si>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</si>
  <si>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</si>
  <si>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</si>
  <si>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</si>
  <si>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</si>
  <si>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</si>
  <si>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</si>
  <si>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</si>
  <si>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</si>
  <si>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</si>
  <si>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</si>
  <si>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</si>
  <si>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</si>
  <si>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</si>
  <si>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</si>
  <si>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</si>
  <si>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</si>
  <si>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</si>
  <si>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</si>
  <si>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</si>
  <si>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</si>
  <si>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</si>
  <si>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</si>
  <si>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</si>
  <si>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</si>
  <si>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</si>
  <si>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</si>
  <si>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</si>
  <si>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</si>
  <si>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</si>
  <si>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</si>
  <si>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</si>
  <si>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</si>
  <si>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</si>
  <si>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</si>
  <si>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</si>
  <si>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</si>
  <si>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</si>
  <si>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</si>
  <si>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</si>
  <si>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</si>
  <si>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</si>
  <si>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</si>
  <si>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</si>
  <si>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</si>
  <si>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</si>
  <si>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</si>
  <si>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</si>
  <si>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</si>
  <si>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</si>
  <si>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</si>
  <si>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</si>
  <si>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</si>
  <si>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</si>
  <si>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</si>
  <si>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</si>
  <si>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</si>
  <si>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</si>
  <si>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</si>
  <si>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</si>
  <si>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</si>
  <si>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</si>
  <si>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</si>
  <si>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</si>
  <si>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</si>
  <si>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</si>
  <si>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</si>
  <si>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</si>
  <si>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</si>
  <si>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</si>
  <si>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</si>
  <si>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</si>
  <si>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</si>
  <si>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</si>
  <si>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</si>
  <si>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</si>
  <si>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</si>
  <si>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</si>
  <si>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</si>
  <si>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</si>
  <si>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</si>
  <si>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</si>
  <si>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</si>
  <si>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</si>
  <si>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</si>
  <si>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</si>
  <si>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</si>
  <si>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</si>
  <si>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</si>
  <si>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</si>
  <si>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</si>
  <si>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</si>
  <si>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</si>
  <si>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</si>
  <si>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</si>
  <si>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</si>
  <si>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</si>
  <si>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</si>
  <si>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</si>
  <si>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</si>
  <si>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</si>
  <si>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</si>
  <si>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</si>
  <si>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</si>
  <si>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</si>
  <si>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</si>
  <si>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</si>
  <si>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</si>
  <si>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</si>
  <si>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</si>
  <si>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</si>
  <si>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</si>
  <si>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</si>
  <si>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</si>
  <si>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</si>
  <si>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</si>
  <si>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</si>
  <si>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</si>
  <si>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</si>
  <si>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</si>
  <si>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</si>
  <si>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</si>
  <si>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</si>
  <si>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</si>
  <si>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</si>
  <si>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</si>
  <si>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</si>
  <si>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</si>
  <si>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</si>
  <si>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</si>
  <si>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</si>
  <si>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</si>
  <si>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</si>
  <si>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</si>
  <si>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</si>
  <si>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</si>
  <si>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</si>
  <si>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</si>
  <si>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</si>
  <si>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</si>
  <si>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</si>
  <si>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</si>
  <si>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</si>
  <si>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</si>
  <si>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</si>
  <si>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</si>
  <si>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</si>
  <si>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</si>
  <si>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</si>
  <si>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</si>
  <si>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</si>
  <si>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</si>
  <si>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</si>
  <si>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</si>
  <si>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</si>
  <si>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</si>
  <si>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</si>
  <si>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</si>
  <si>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</si>
  <si>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</si>
  <si>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</si>
  <si>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</si>
  <si>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</si>
  <si>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</si>
  <si>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</si>
  <si>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</si>
  <si>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</si>
  <si>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</si>
  <si>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</si>
  <si>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</si>
  <si>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</si>
  <si>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</si>
  <si>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</si>
  <si>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</si>
  <si>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</si>
  <si>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</si>
  <si>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</si>
  <si>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</si>
  <si>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</si>
  <si>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</si>
  <si>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</si>
  <si>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</si>
  <si>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</si>
  <si>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</si>
  <si>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</si>
  <si>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</si>
  <si>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</si>
  <si>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</si>
  <si>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</si>
  <si>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</si>
  <si>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</si>
  <si>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</si>
  <si>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</si>
  <si>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</si>
  <si>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</si>
  <si>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</si>
  <si>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</si>
  <si>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</si>
  <si>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</si>
  <si>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</si>
  <si>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</si>
  <si>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</si>
  <si>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</si>
  <si>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</si>
  <si>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</si>
  <si>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</si>
  <si>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</si>
  <si>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</si>
  <si>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</si>
  <si>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</si>
  <si>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</si>
  <si>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</si>
  <si>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</si>
  <si>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15C1</t>
  </si>
  <si>
    <t>*</t>
  </si>
  <si>
    <t>Major</t>
  </si>
  <si>
    <t>Minor</t>
  </si>
  <si>
    <t>Not requested</t>
  </si>
  <si>
    <t xml:space="preserve"> Free info</t>
  </si>
  <si>
    <t>Emerging economies are vulnerable to any world wide financial slowdown.</t>
  </si>
  <si>
    <t>They may not have the flexibility to fend off such a downturn.</t>
  </si>
  <si>
    <t xml:space="preserve"> 031 01/09/2015</t>
  </si>
  <si>
    <t xml:space="preserve"> GBR 160306170318</t>
  </si>
  <si>
    <t>??????04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</si>
</sst>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4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??????04</v>
      </c>
      <c r="V3" s="15" t="s">
        <v>0</v>
      </c>
      <c r="W3" s="16" t="str">
        <f>W!A6</f>
        <v xml:space="preserve">  15C1</v>
      </c>
    </row>
    <row r="4" spans="2:25">
      <c r="B4" t="str">
        <f>W!A862</f>
        <v>??????04</v>
      </c>
    </row>
    <row r="5" spans="2:25" ht="18">
      <c r="B5">
        <f>W!A863</f>
        <v>0</v>
      </c>
      <c r="J5" s="17" t="s">
        <v>17</v>
      </c>
      <c r="K5" s="18"/>
      <c r="L5" s="19">
        <f>W!$A1</f>
        <v>2</v>
      </c>
      <c r="N5" s="17" t="s">
        <v>16</v>
      </c>
      <c r="O5" s="19">
        <f>W!$A2</f>
        <v>4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2016</v>
      </c>
      <c r="Q9" s="21"/>
      <c r="R9" s="28" t="s">
        <v>10</v>
      </c>
      <c r="S9" s="27">
        <f>W!$A5</f>
        <v>2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0</v>
      </c>
      <c r="F14" s="59">
        <f>W!A11*10</f>
        <v>680</v>
      </c>
      <c r="G14" s="60"/>
      <c r="H14" s="59">
        <f>W!A14*10</f>
        <v>470</v>
      </c>
      <c r="I14" s="61"/>
      <c r="J14" s="59">
        <f>W!A17*10</f>
        <v>330</v>
      </c>
      <c r="K14" s="61"/>
      <c r="L14" s="32"/>
      <c r="M14" s="41"/>
      <c r="N14" s="57" t="s">
        <v>30</v>
      </c>
      <c r="O14" s="41"/>
      <c r="P14" s="62">
        <f>W!A61</f>
        <v>11</v>
      </c>
      <c r="Q14" s="63" t="str">
        <f>W!B61</f>
        <v>*</v>
      </c>
      <c r="R14" s="53"/>
      <c r="S14" s="31"/>
      <c r="T14" s="62">
        <f>W!A62*10</f>
        <v>80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0</v>
      </c>
      <c r="F15" s="59">
        <f>W!A12*10</f>
        <v>240</v>
      </c>
      <c r="G15" s="66"/>
      <c r="H15" s="59">
        <f>W!A15*10</f>
        <v>210</v>
      </c>
      <c r="I15" s="67"/>
      <c r="J15" s="59">
        <f>W!A18*10</f>
        <v>160</v>
      </c>
      <c r="K15" s="67"/>
      <c r="L15" s="32"/>
      <c r="M15" s="41"/>
      <c r="N15" s="57" t="s">
        <v>32</v>
      </c>
      <c r="O15" s="41"/>
      <c r="P15" s="68">
        <f>W!A64</f>
        <v>8</v>
      </c>
      <c r="Q15" s="52" t="str">
        <f>W!B64</f>
        <v>*</v>
      </c>
      <c r="R15" s="53"/>
      <c r="S15" s="31"/>
      <c r="T15" s="69">
        <f>W!A65*10</f>
        <v>70</v>
      </c>
      <c r="U15" s="70">
        <f>W!B65</f>
        <v>0</v>
      </c>
      <c r="V15" s="31"/>
      <c r="W15" s="71">
        <f>W!A66</f>
        <v>12</v>
      </c>
      <c r="X15" s="70"/>
      <c r="Y15" s="37"/>
    </row>
    <row r="16" spans="2:25">
      <c r="B16" s="4"/>
      <c r="C16" s="32"/>
      <c r="D16" s="57" t="s">
        <v>33</v>
      </c>
      <c r="E16" s="72">
        <f>W!A9*10</f>
        <v>0</v>
      </c>
      <c r="F16" s="73">
        <f>W!A13*10</f>
        <v>710</v>
      </c>
      <c r="G16" s="74"/>
      <c r="H16" s="73">
        <f>W!A16*10</f>
        <v>420</v>
      </c>
      <c r="I16" s="52"/>
      <c r="J16" s="73">
        <f>W!A19*10</f>
        <v>300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250</v>
      </c>
      <c r="U16" s="75">
        <f>W!B68</f>
        <v>0</v>
      </c>
      <c r="V16" s="31"/>
      <c r="W16" s="76">
        <f>W!A69</f>
        <v>5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3140</v>
      </c>
      <c r="G19" s="70">
        <f>W!B21</f>
        <v>0</v>
      </c>
      <c r="H19" s="80">
        <f>W!A24*10</f>
        <v>4850</v>
      </c>
      <c r="I19" s="63">
        <f>W!B24</f>
        <v>0</v>
      </c>
      <c r="J19" s="80">
        <f>W!A27*10</f>
        <v>7890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0</v>
      </c>
      <c r="Q19" s="84"/>
      <c r="R19" s="41"/>
      <c r="S19" s="85" t="s">
        <v>39</v>
      </c>
      <c r="T19" s="86">
        <f>W!A58</f>
        <v>0</v>
      </c>
      <c r="U19" s="84"/>
      <c r="V19" s="85" t="s">
        <v>40</v>
      </c>
      <c r="W19" s="83">
        <f>W!A59</f>
        <v>0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3200</v>
      </c>
      <c r="G20" s="70">
        <f>W!B22</f>
        <v>0</v>
      </c>
      <c r="H20" s="59">
        <f>W!A25*10</f>
        <v>5030</v>
      </c>
      <c r="I20" s="70">
        <f>W!B25</f>
        <v>0</v>
      </c>
      <c r="J20" s="59">
        <f>W!A28*10</f>
        <v>8040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4</v>
      </c>
      <c r="Q20" s="91"/>
      <c r="R20" s="90"/>
      <c r="S20" s="81" t="s">
        <v>42</v>
      </c>
      <c r="T20" s="92"/>
      <c r="U20" s="93"/>
      <c r="V20" s="92"/>
      <c r="W20" s="69">
        <f>W!A76</f>
        <v>1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3230</v>
      </c>
      <c r="G21" s="75">
        <f>W!B23</f>
        <v>0</v>
      </c>
      <c r="H21" s="73">
        <f>W!A26*10</f>
        <v>4900</v>
      </c>
      <c r="I21" s="75">
        <f>W!B26</f>
        <v>0</v>
      </c>
      <c r="J21" s="73">
        <f>W!A29*10</f>
        <v>7900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18</v>
      </c>
      <c r="Q21" s="94"/>
      <c r="R21" s="59"/>
      <c r="S21" s="81" t="s">
        <v>44</v>
      </c>
      <c r="T21" s="41"/>
      <c r="U21" s="41"/>
      <c r="V21" s="41"/>
      <c r="W21" s="68">
        <f>W!A78*10</f>
        <v>150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1968</v>
      </c>
      <c r="G24" s="63">
        <f>W!B31</f>
        <v>0</v>
      </c>
      <c r="H24" s="80">
        <f>W!A34</f>
        <v>1268</v>
      </c>
      <c r="I24" s="63">
        <f>W!B34</f>
        <v>0</v>
      </c>
      <c r="J24" s="80">
        <f>W!A37</f>
        <v>624</v>
      </c>
      <c r="K24" s="63">
        <f>W!B37</f>
        <v>0</v>
      </c>
      <c r="L24" s="32"/>
      <c r="M24" s="81" t="s">
        <v>48</v>
      </c>
      <c r="N24" s="41"/>
      <c r="O24" s="41"/>
      <c r="P24" s="62">
        <f>W!A81</f>
        <v>0</v>
      </c>
      <c r="Q24" s="70">
        <f>W!B81</f>
        <v>0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1096</v>
      </c>
      <c r="G25" s="70">
        <f>W!B32</f>
        <v>0</v>
      </c>
      <c r="H25" s="59">
        <f>W!A35</f>
        <v>604</v>
      </c>
      <c r="I25" s="70">
        <f>W!B35</f>
        <v>0</v>
      </c>
      <c r="J25" s="59">
        <f>W!A38</f>
        <v>299</v>
      </c>
      <c r="K25" s="70">
        <f>W!B38</f>
        <v>0</v>
      </c>
      <c r="L25" s="32"/>
      <c r="M25" s="81" t="s">
        <v>51</v>
      </c>
      <c r="N25" s="41"/>
      <c r="O25" s="41"/>
      <c r="P25" s="98">
        <f>W!A83/10</f>
        <v>120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1760</v>
      </c>
      <c r="G26" s="75">
        <f>W!B33</f>
        <v>0</v>
      </c>
      <c r="H26" s="73">
        <f>W!A36</f>
        <v>1102</v>
      </c>
      <c r="I26" s="75">
        <f>W!B36</f>
        <v>0</v>
      </c>
      <c r="J26" s="68">
        <f>W!A39</f>
        <v>509</v>
      </c>
      <c r="K26" s="75">
        <f>W!B39</f>
        <v>0</v>
      </c>
      <c r="L26" s="32"/>
      <c r="M26" s="81" t="s">
        <v>54</v>
      </c>
      <c r="N26" s="41"/>
      <c r="O26" s="41"/>
      <c r="P26" s="68">
        <f>W!A85*10</f>
        <v>2500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20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0</v>
      </c>
      <c r="G29" s="61"/>
      <c r="H29" s="80">
        <f>W!A42</f>
        <v>1</v>
      </c>
      <c r="I29" s="61"/>
      <c r="J29" s="80">
        <f>W!A43</f>
        <v>1</v>
      </c>
      <c r="K29" s="105"/>
      <c r="L29" s="32"/>
      <c r="M29" s="81" t="s">
        <v>59</v>
      </c>
      <c r="N29" s="41"/>
      <c r="O29" s="41"/>
      <c r="P29" s="62">
        <f>W!A91*10</f>
        <v>6600</v>
      </c>
      <c r="Q29" s="70">
        <f>W!B91</f>
        <v>0</v>
      </c>
      <c r="R29" s="59"/>
      <c r="S29" s="81" t="s">
        <v>60</v>
      </c>
      <c r="T29" s="41"/>
      <c r="U29" s="41"/>
      <c r="V29" s="41"/>
      <c r="W29" s="62">
        <f>W!A92</f>
        <v>15</v>
      </c>
      <c r="X29" s="63">
        <f>W!B92</f>
        <v>0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100</v>
      </c>
      <c r="G30" s="67"/>
      <c r="H30" s="59">
        <f>W!A45*10</f>
        <v>250</v>
      </c>
      <c r="I30" s="67"/>
      <c r="J30" s="59">
        <f>W!A46*10</f>
        <v>150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6490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116</v>
      </c>
      <c r="G31" s="64"/>
      <c r="H31" s="69">
        <f>W!A48</f>
        <v>180</v>
      </c>
      <c r="I31" s="64"/>
      <c r="J31" s="69">
        <f>W!A49</f>
        <v>360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0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0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0</v>
      </c>
      <c r="G35" s="107">
        <f>W!B54</f>
        <v>0</v>
      </c>
      <c r="H35" s="50">
        <f>W!A55</f>
        <v>0</v>
      </c>
      <c r="I35" s="107">
        <f>W!B55</f>
        <v>0</v>
      </c>
      <c r="J35" s="50">
        <f>W!A56</f>
        <v>0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0</v>
      </c>
      <c r="Q35" s="108"/>
      <c r="R35" s="41"/>
      <c r="S35" s="81" t="s">
        <v>74</v>
      </c>
      <c r="T35" s="41"/>
      <c r="U35" s="41"/>
      <c r="V35" s="41"/>
      <c r="W35" s="83">
        <f>W!A98</f>
        <v>0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2</v>
      </c>
      <c r="F1" s="111" t="s">
        <v>11</v>
      </c>
      <c r="H1" s="27">
        <f>W!A2</f>
        <v>4</v>
      </c>
      <c r="M1" s="112" t="s">
        <v>12</v>
      </c>
      <c r="T1" s="26" t="s">
        <v>20</v>
      </c>
      <c r="U1" s="27">
        <f>W!A4</f>
        <v>2016</v>
      </c>
      <c r="V1" s="21"/>
      <c r="W1" s="28" t="s">
        <v>10</v>
      </c>
      <c r="X1" s="27">
        <f>W!A5</f>
        <v>2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4824</v>
      </c>
      <c r="V6" s="124"/>
      <c r="W6" s="59">
        <f>W!A109</f>
        <v>2974</v>
      </c>
      <c r="X6" s="41"/>
      <c r="Y6" s="69">
        <f>W!A110</f>
        <v>1432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49</v>
      </c>
      <c r="O7" s="126">
        <f>W!A192</f>
        <v>11</v>
      </c>
      <c r="P7" s="37"/>
      <c r="R7" s="114"/>
      <c r="S7" s="90" t="s">
        <v>91</v>
      </c>
      <c r="T7" s="32"/>
      <c r="U7" s="69">
        <f>W!A111</f>
        <v>4935</v>
      </c>
      <c r="V7" s="124"/>
      <c r="W7" s="59">
        <f>W!A112</f>
        <v>3040</v>
      </c>
      <c r="X7" s="41"/>
      <c r="Y7" s="69">
        <f>W!A113</f>
        <v>1464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0</v>
      </c>
      <c r="O8" s="126">
        <f>W!A194</f>
        <v>5</v>
      </c>
      <c r="P8" s="37"/>
      <c r="R8" s="114"/>
      <c r="S8" s="127" t="s">
        <v>94</v>
      </c>
      <c r="T8" s="32"/>
      <c r="U8" s="69">
        <f>W!A114</f>
        <v>111</v>
      </c>
      <c r="V8" s="124"/>
      <c r="W8" s="59">
        <f>W!A115</f>
        <v>66</v>
      </c>
      <c r="X8" s="41"/>
      <c r="Y8" s="69">
        <f>W!A116</f>
        <v>32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0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0</v>
      </c>
      <c r="V9" s="128">
        <f>W!B117</f>
        <v>0</v>
      </c>
      <c r="W9" s="59">
        <f>W!A118</f>
        <v>0</v>
      </c>
      <c r="X9" s="44">
        <f>W!B118</f>
        <v>0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800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0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200</v>
      </c>
      <c r="H11" s="37"/>
      <c r="I11" s="32"/>
      <c r="J11" s="114"/>
      <c r="K11" s="90" t="s">
        <v>101</v>
      </c>
      <c r="L11" s="32"/>
      <c r="M11" s="32"/>
      <c r="N11" s="126">
        <f>N7+N8+N9-N10-N12</f>
        <v>0</v>
      </c>
      <c r="O11" s="126">
        <f>O7+O8+O9-O10-O12</f>
        <v>5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49</v>
      </c>
      <c r="O12" s="130">
        <f>W!A198</f>
        <v>11</v>
      </c>
      <c r="P12" s="37"/>
      <c r="R12" s="114"/>
      <c r="S12" s="131" t="s">
        <v>47</v>
      </c>
      <c r="T12" s="32"/>
      <c r="U12" s="69">
        <f>W!A121</f>
        <v>1968</v>
      </c>
      <c r="V12" s="124"/>
      <c r="W12" s="69">
        <f>W!A124</f>
        <v>1268</v>
      </c>
      <c r="X12" s="41"/>
      <c r="Y12" s="69">
        <f>W!A127</f>
        <v>624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490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1096</v>
      </c>
      <c r="V13" s="124"/>
      <c r="W13" s="69">
        <f>W!A125</f>
        <v>604</v>
      </c>
      <c r="X13" s="41"/>
      <c r="Y13" s="69">
        <f>W!A128</f>
        <v>299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167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1760</v>
      </c>
      <c r="V14" s="124"/>
      <c r="W14" s="69">
        <f>W!A126</f>
        <v>1102</v>
      </c>
      <c r="X14" s="41"/>
      <c r="Y14" s="69">
        <f>W!A129</f>
        <v>509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-157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28224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779</v>
      </c>
      <c r="P17" s="128">
        <f>W!B307</f>
        <v>0</v>
      </c>
      <c r="R17" s="114"/>
      <c r="S17" s="90" t="s">
        <v>115</v>
      </c>
      <c r="T17" s="32"/>
      <c r="U17" s="69">
        <f>W!A131</f>
        <v>2092</v>
      </c>
      <c r="V17" s="124"/>
      <c r="W17" s="69">
        <f>W!A134</f>
        <v>1186</v>
      </c>
      <c r="X17" s="41"/>
      <c r="Y17" s="69">
        <f>W!A137</f>
        <v>565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27445</v>
      </c>
      <c r="P18" s="37"/>
      <c r="R18" s="114"/>
      <c r="S18" s="90" t="s">
        <v>118</v>
      </c>
      <c r="T18" s="32"/>
      <c r="U18" s="69">
        <f>W!A132</f>
        <v>885</v>
      </c>
      <c r="V18" s="124"/>
      <c r="W18" s="69">
        <f>W!A135</f>
        <v>549</v>
      </c>
      <c r="X18" s="41"/>
      <c r="Y18" s="69">
        <f>W!A138</f>
        <v>262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1807</v>
      </c>
      <c r="V19" s="124"/>
      <c r="W19" s="69">
        <f>W!A136</f>
        <v>1012</v>
      </c>
      <c r="X19" s="41"/>
      <c r="Y19" s="69">
        <f>W!A139</f>
        <v>463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2092</v>
      </c>
      <c r="V22" s="124"/>
      <c r="W22" s="69">
        <f>W!A144</f>
        <v>1196</v>
      </c>
      <c r="X22" s="41"/>
      <c r="Y22" s="69">
        <f>W!A147</f>
        <v>565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2304</v>
      </c>
      <c r="H23" s="67"/>
      <c r="I23" s="32"/>
      <c r="R23" s="114"/>
      <c r="S23" s="90" t="s">
        <v>118</v>
      </c>
      <c r="T23" s="32"/>
      <c r="U23" s="69">
        <f>W!A142</f>
        <v>926</v>
      </c>
      <c r="V23" s="124"/>
      <c r="W23" s="69">
        <f>W!A145</f>
        <v>562</v>
      </c>
      <c r="X23" s="41"/>
      <c r="Y23" s="69">
        <f>W!A148</f>
        <v>262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6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1807</v>
      </c>
      <c r="V24" s="124"/>
      <c r="W24" s="69">
        <f>W!A146</f>
        <v>1012</v>
      </c>
      <c r="X24" s="41"/>
      <c r="Y24" s="69">
        <f>W!A149</f>
        <v>463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1991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10</v>
      </c>
      <c r="H26" s="37"/>
      <c r="I26" s="32"/>
      <c r="J26" s="114"/>
      <c r="K26" s="131" t="s">
        <v>131</v>
      </c>
      <c r="L26" s="32"/>
      <c r="M26" s="126">
        <f>W!A321</f>
        <v>8</v>
      </c>
      <c r="N26" s="126">
        <f>W!A322</f>
        <v>5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97.2</v>
      </c>
      <c r="H27" s="37"/>
      <c r="I27" s="32"/>
      <c r="J27" s="114"/>
      <c r="K27" s="131" t="s">
        <v>134</v>
      </c>
      <c r="L27" s="32"/>
      <c r="M27" s="126">
        <f>W!A323</f>
        <v>1</v>
      </c>
      <c r="N27" s="126">
        <f>W!A324</f>
        <v>1</v>
      </c>
      <c r="O27" s="59"/>
      <c r="P27" s="141"/>
      <c r="R27" s="114"/>
      <c r="S27" s="90" t="s">
        <v>115</v>
      </c>
      <c r="T27" s="32"/>
      <c r="U27" s="69">
        <f>W!A151</f>
        <v>0</v>
      </c>
      <c r="V27" s="124"/>
      <c r="W27" s="69">
        <f>W!A154</f>
        <v>0</v>
      </c>
      <c r="X27" s="41"/>
      <c r="Y27" s="69">
        <f>W!A157</f>
        <v>0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0</v>
      </c>
      <c r="V28" s="124"/>
      <c r="W28" s="69">
        <f>W!A155</f>
        <v>0</v>
      </c>
      <c r="X28" s="41"/>
      <c r="Y28" s="69">
        <f>W!A158</f>
        <v>0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2</v>
      </c>
      <c r="N29" s="126">
        <f>MAX(N30-N26+N27,0)</f>
        <v>3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3541</v>
      </c>
      <c r="H30" s="37"/>
      <c r="I30" s="32"/>
      <c r="J30" s="114"/>
      <c r="K30" s="131" t="s">
        <v>139</v>
      </c>
      <c r="L30" s="32"/>
      <c r="M30" s="130">
        <f>W!A325</f>
        <v>9</v>
      </c>
      <c r="N30" s="130">
        <f>W!A326</f>
        <v>7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165</v>
      </c>
      <c r="V31" s="124"/>
      <c r="W31" s="69">
        <f>W!A164</f>
        <v>72</v>
      </c>
      <c r="X31" s="41"/>
      <c r="Y31" s="69">
        <f>W!A167</f>
        <v>59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170</v>
      </c>
      <c r="V32" s="124"/>
      <c r="W32" s="69">
        <f>W!A165</f>
        <v>42</v>
      </c>
      <c r="X32" s="41"/>
      <c r="Y32" s="69">
        <f>W!A168</f>
        <v>37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143</v>
      </c>
      <c r="V33" s="124"/>
      <c r="W33" s="69">
        <f>W!A166</f>
        <v>90</v>
      </c>
      <c r="X33" s="41"/>
      <c r="Y33" s="69">
        <f>W!A169</f>
        <v>46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3096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445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1315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128</v>
      </c>
      <c r="V36" s="128">
        <f>W!B171</f>
        <v>0</v>
      </c>
      <c r="W36" s="59">
        <f>W!A172</f>
        <v>67</v>
      </c>
      <c r="X36" s="128">
        <f>W!B172</f>
        <v>0</v>
      </c>
      <c r="Y36" s="59">
        <f>W!A173</f>
        <v>32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0</v>
      </c>
      <c r="H37" s="37"/>
      <c r="I37" s="32"/>
      <c r="J37" s="114"/>
      <c r="K37" s="90" t="s">
        <v>150</v>
      </c>
      <c r="L37" s="32"/>
      <c r="M37" s="130">
        <f>W!A296</f>
        <v>14</v>
      </c>
      <c r="N37" s="130">
        <f>W!A298</f>
        <v>7</v>
      </c>
      <c r="O37" s="130">
        <f>W!A300</f>
        <v>12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0</v>
      </c>
      <c r="H39" s="37"/>
      <c r="I39" s="32"/>
      <c r="R39" s="114"/>
      <c r="S39" s="122" t="s">
        <v>153</v>
      </c>
      <c r="T39" s="117"/>
      <c r="U39" s="148" t="str">
        <f>W!A177</f>
        <v>Major</v>
      </c>
      <c r="V39" s="124"/>
      <c r="W39" s="148" t="str">
        <f>W!A178</f>
        <v>Major</v>
      </c>
      <c r="X39" s="41"/>
      <c r="Y39" s="148" t="str">
        <f>W!A179</f>
        <v>Minor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18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4935</v>
      </c>
      <c r="V42" s="124"/>
      <c r="W42" s="59">
        <f>W!A182</f>
        <v>1492</v>
      </c>
      <c r="X42" s="41"/>
      <c r="Y42" s="69">
        <f>W!A183</f>
        <v>1464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85259</v>
      </c>
      <c r="H43" s="37"/>
      <c r="I43" s="32"/>
      <c r="J43" s="114"/>
      <c r="K43" s="31" t="s">
        <v>161</v>
      </c>
      <c r="N43" s="155">
        <f>0.00019*50*G10</f>
        <v>7.6</v>
      </c>
      <c r="P43" s="37"/>
      <c r="R43" s="114"/>
      <c r="S43" s="152" t="s">
        <v>162</v>
      </c>
      <c r="T43" s="32"/>
      <c r="U43" s="69">
        <f>W!A54</f>
        <v>0</v>
      </c>
      <c r="V43" s="124"/>
      <c r="W43" s="69">
        <f>W!A55</f>
        <v>0</v>
      </c>
      <c r="X43" s="41"/>
      <c r="Y43" s="69">
        <f>W!A56</f>
        <v>0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9.9999999999994316E-2</v>
      </c>
      <c r="H44" s="37"/>
      <c r="I44" s="32"/>
      <c r="J44" s="114"/>
      <c r="K44" s="31" t="s">
        <v>164</v>
      </c>
      <c r="N44" s="156">
        <f>0.00052*(6*G25+O18)</f>
        <v>20.483319999999999</v>
      </c>
      <c r="P44" s="37"/>
      <c r="R44" s="114"/>
      <c r="S44" s="152" t="s">
        <v>165</v>
      </c>
      <c r="T44" s="32"/>
      <c r="U44" s="69">
        <f>W!A184</f>
        <v>549</v>
      </c>
      <c r="V44" s="124"/>
      <c r="W44" s="59">
        <f>W!A185</f>
        <v>0</v>
      </c>
      <c r="X44" s="41"/>
      <c r="Y44" s="69">
        <f>W!A186</f>
        <v>28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199</v>
      </c>
      <c r="H45" s="37"/>
      <c r="I45" s="32"/>
      <c r="J45" s="114"/>
      <c r="K45" s="106" t="s">
        <v>167</v>
      </c>
      <c r="N45" s="155">
        <f>N43+N44</f>
        <v>28.083320000000001</v>
      </c>
      <c r="P45" s="37"/>
      <c r="R45" s="114"/>
      <c r="S45" s="152" t="s">
        <v>168</v>
      </c>
      <c r="T45" s="32"/>
      <c r="U45" s="69">
        <f>W!A187</f>
        <v>549</v>
      </c>
      <c r="V45" s="124"/>
      <c r="W45" s="59">
        <f>W!A188</f>
        <v>0</v>
      </c>
      <c r="X45" s="41"/>
      <c r="Y45" s="69">
        <f>W!A189</f>
        <v>28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2</v>
      </c>
      <c r="F1" s="111" t="s">
        <v>4</v>
      </c>
      <c r="G1" s="31"/>
      <c r="I1" s="27">
        <f>W!A2</f>
        <v>4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2016</v>
      </c>
      <c r="W1" s="28" t="s">
        <v>10</v>
      </c>
      <c r="X1" s="27">
        <f>W!A5</f>
        <v>2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3520000</v>
      </c>
      <c r="G8" s="170"/>
      <c r="H8" s="158"/>
      <c r="I8" s="97" t="s">
        <v>176</v>
      </c>
      <c r="J8" s="158"/>
      <c r="K8" s="158"/>
      <c r="L8" s="175">
        <f>W!A241*10</f>
        <v>39631210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972650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39726600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613580</v>
      </c>
      <c r="G10" s="170"/>
      <c r="H10" s="158"/>
      <c r="I10" s="32" t="s">
        <v>183</v>
      </c>
      <c r="J10" s="158"/>
      <c r="K10" s="158"/>
      <c r="L10" s="175">
        <f>W!A242*10</f>
        <v>13676660</v>
      </c>
      <c r="M10" s="170"/>
      <c r="N10" s="158"/>
      <c r="O10" s="32" t="s">
        <v>184</v>
      </c>
      <c r="P10" s="158"/>
      <c r="Q10" s="176"/>
      <c r="R10" s="176">
        <f>W!A262*10</f>
        <v>4000000</v>
      </c>
      <c r="S10" s="170"/>
      <c r="T10" s="158"/>
      <c r="U10" s="97" t="s">
        <v>185</v>
      </c>
      <c r="V10" s="158"/>
      <c r="W10" s="158"/>
      <c r="X10" s="175">
        <f>W!A222*10</f>
        <v>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4568810</v>
      </c>
      <c r="G11" s="170"/>
      <c r="H11" s="158"/>
      <c r="I11" s="153" t="s">
        <v>187</v>
      </c>
      <c r="L11" s="175">
        <f>W!A243*10</f>
        <v>0</v>
      </c>
      <c r="M11" s="170"/>
      <c r="N11" s="158"/>
      <c r="O11" s="32" t="s">
        <v>188</v>
      </c>
      <c r="P11" s="158"/>
      <c r="Q11" s="158"/>
      <c r="R11" s="177">
        <f>W!A263*10</f>
        <v>9435400</v>
      </c>
      <c r="S11" s="170"/>
      <c r="T11" s="158"/>
      <c r="U11" s="32" t="s">
        <v>189</v>
      </c>
      <c r="V11" s="158"/>
      <c r="W11" s="158"/>
      <c r="X11" s="175">
        <f>W!A223*10</f>
        <v>27574800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396310</v>
      </c>
      <c r="G12" s="170"/>
      <c r="H12" s="158"/>
      <c r="I12" s="32" t="s">
        <v>191</v>
      </c>
      <c r="J12" s="158"/>
      <c r="K12" s="158"/>
      <c r="L12" s="175">
        <f>W!A244*10</f>
        <v>0</v>
      </c>
      <c r="M12" s="170"/>
      <c r="N12" s="158"/>
      <c r="O12" s="97" t="s">
        <v>192</v>
      </c>
      <c r="P12" s="158"/>
      <c r="Q12" s="158"/>
      <c r="R12" s="175">
        <f>SUM(R9:R11)</f>
        <v>13935400</v>
      </c>
      <c r="S12" s="170"/>
      <c r="T12" s="158"/>
      <c r="U12" s="32" t="s">
        <v>193</v>
      </c>
      <c r="V12" s="158"/>
      <c r="W12" s="158"/>
      <c r="X12" s="178">
        <f>W!A224*10</f>
        <v>1861060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257300</v>
      </c>
      <c r="G13" s="170"/>
      <c r="H13" s="158"/>
      <c r="I13" s="32" t="s">
        <v>195</v>
      </c>
      <c r="J13" s="158"/>
      <c r="K13" s="158"/>
      <c r="L13" s="175">
        <f>W!A245*10</f>
        <v>516580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10290740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500000</v>
      </c>
      <c r="G14" s="170"/>
      <c r="H14" s="158"/>
      <c r="I14" s="97" t="s">
        <v>198</v>
      </c>
      <c r="J14" s="158"/>
      <c r="K14" s="158"/>
      <c r="L14" s="175">
        <f>W!A246*10</f>
        <v>672750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150000</v>
      </c>
      <c r="G15" s="170"/>
      <c r="H15" s="158"/>
      <c r="I15" s="32" t="s">
        <v>201</v>
      </c>
      <c r="J15" s="158"/>
      <c r="K15" s="158"/>
      <c r="L15" s="175">
        <f>W!A247*10</f>
        <v>3870240</v>
      </c>
      <c r="M15" s="170"/>
      <c r="N15" s="158"/>
      <c r="O15" s="32" t="s">
        <v>202</v>
      </c>
      <c r="P15" s="158"/>
      <c r="Q15" s="158"/>
      <c r="R15" s="175">
        <f>W!A265*10</f>
        <v>1228400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250000</v>
      </c>
      <c r="G16" s="170"/>
      <c r="H16" s="158"/>
      <c r="I16" s="32" t="s">
        <v>205</v>
      </c>
      <c r="J16" s="158"/>
      <c r="K16" s="158"/>
      <c r="L16" s="175">
        <f>W!A248*10</f>
        <v>94390</v>
      </c>
      <c r="M16" s="170"/>
      <c r="N16" s="158"/>
      <c r="O16" s="153" t="s">
        <v>206</v>
      </c>
      <c r="R16" s="175">
        <f>W!A266*10</f>
        <v>623090</v>
      </c>
      <c r="S16" s="170"/>
      <c r="T16" s="158"/>
      <c r="U16" s="32" t="s">
        <v>207</v>
      </c>
      <c r="V16" s="158"/>
      <c r="W16" s="158"/>
      <c r="X16" s="175">
        <f>W!A225*10</f>
        <v>24340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13600</v>
      </c>
      <c r="G17" s="170"/>
      <c r="H17" s="158"/>
      <c r="I17" s="32" t="s">
        <v>209</v>
      </c>
      <c r="L17" s="175">
        <f>W!A249*10</f>
        <v>1093000</v>
      </c>
      <c r="M17" s="170"/>
      <c r="N17" s="158"/>
      <c r="O17" s="32" t="s">
        <v>210</v>
      </c>
      <c r="P17" s="158"/>
      <c r="Q17" s="158"/>
      <c r="R17" s="175">
        <f>W!A267*10</f>
        <v>156380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161300</v>
      </c>
      <c r="G18" s="170"/>
      <c r="H18" s="158"/>
      <c r="I18" s="41" t="s">
        <v>213</v>
      </c>
      <c r="J18" s="158"/>
      <c r="K18" s="158"/>
      <c r="L18" s="178">
        <f>W!A250*10</f>
        <v>2007870</v>
      </c>
      <c r="M18" s="170"/>
      <c r="N18" s="158"/>
      <c r="O18" s="32" t="s">
        <v>214</v>
      </c>
      <c r="P18" s="158"/>
      <c r="Q18" s="158"/>
      <c r="R18" s="175">
        <f>W!A268*10</f>
        <v>19756440</v>
      </c>
      <c r="S18" s="170"/>
      <c r="T18" s="158"/>
      <c r="U18" s="32" t="s">
        <v>215</v>
      </c>
      <c r="V18" s="158"/>
      <c r="W18" s="158"/>
      <c r="X18" s="178">
        <f>W!A227*10</f>
        <v>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0</v>
      </c>
      <c r="G19" s="170"/>
      <c r="H19" s="158"/>
      <c r="I19" s="97" t="s">
        <v>217</v>
      </c>
      <c r="J19" s="158"/>
      <c r="K19" s="158"/>
      <c r="L19" s="179">
        <f>W!A251*10</f>
        <v>17915750</v>
      </c>
      <c r="M19" s="170"/>
      <c r="N19" s="158"/>
      <c r="O19" s="32" t="s">
        <v>218</v>
      </c>
      <c r="P19" s="158"/>
      <c r="Q19" s="158"/>
      <c r="R19" s="178">
        <f>W!A269*10</f>
        <v>16805570</v>
      </c>
      <c r="S19" s="170"/>
      <c r="T19" s="158"/>
      <c r="U19" s="152" t="s">
        <v>219</v>
      </c>
      <c r="X19" s="176">
        <f>X16+X17-X18</f>
        <v>24340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88850</v>
      </c>
      <c r="G20" s="170"/>
      <c r="H20" s="158"/>
      <c r="I20" s="97" t="s">
        <v>221</v>
      </c>
      <c r="J20" s="158"/>
      <c r="K20" s="158"/>
      <c r="L20" s="175">
        <f>W!A252*10</f>
        <v>21715460</v>
      </c>
      <c r="M20" s="170"/>
      <c r="N20" s="158"/>
      <c r="O20" s="152" t="s">
        <v>199</v>
      </c>
      <c r="R20" s="180">
        <f>SUM(R15:R19)</f>
        <v>38569880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0</v>
      </c>
      <c r="G21" s="170"/>
      <c r="H21" s="158"/>
      <c r="I21" s="32" t="s">
        <v>223</v>
      </c>
      <c r="J21" s="158"/>
      <c r="K21" s="158"/>
      <c r="L21" s="175">
        <f>W!A217*10</f>
        <v>14163630</v>
      </c>
      <c r="M21" s="170"/>
      <c r="N21" s="158"/>
      <c r="O21" s="97" t="s">
        <v>224</v>
      </c>
      <c r="P21" s="158"/>
      <c r="Q21" s="158"/>
      <c r="R21" s="175">
        <f>R12+R20</f>
        <v>52505280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2500000</v>
      </c>
      <c r="G22" s="170"/>
      <c r="H22" s="158"/>
      <c r="I22" s="32" t="s">
        <v>227</v>
      </c>
      <c r="J22" s="158"/>
      <c r="K22" s="158"/>
      <c r="L22" s="175">
        <f>W!A222*10</f>
        <v>0</v>
      </c>
      <c r="M22" s="170"/>
      <c r="N22" s="158"/>
      <c r="O22" s="31"/>
      <c r="S22" s="170"/>
      <c r="T22" s="158"/>
      <c r="U22" s="31" t="s">
        <v>228</v>
      </c>
      <c r="X22" s="175">
        <f>W!A228*10</f>
        <v>8995800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171230</v>
      </c>
      <c r="G23" s="170"/>
      <c r="H23" s="158"/>
      <c r="I23" s="32" t="s">
        <v>230</v>
      </c>
      <c r="J23" s="158"/>
      <c r="K23" s="158"/>
      <c r="L23" s="177">
        <f>W!A254*10</f>
        <v>241940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14163630</v>
      </c>
      <c r="G24" s="170"/>
      <c r="H24" s="158"/>
      <c r="I24" s="152" t="s">
        <v>234</v>
      </c>
      <c r="L24" s="175">
        <f>L20-L21+L22-L23</f>
        <v>7309890</v>
      </c>
      <c r="M24" s="170"/>
      <c r="N24" s="158"/>
      <c r="O24" s="32" t="s">
        <v>235</v>
      </c>
      <c r="P24" s="158"/>
      <c r="Q24" s="158"/>
      <c r="R24" s="175">
        <f>W!A271*10</f>
        <v>0</v>
      </c>
      <c r="S24" s="170"/>
      <c r="T24" s="158"/>
      <c r="U24" s="32" t="s">
        <v>236</v>
      </c>
      <c r="V24" s="158"/>
      <c r="W24" s="158"/>
      <c r="X24" s="175">
        <f>W!A230*10</f>
        <v>4455000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24340</v>
      </c>
      <c r="M25" s="170"/>
      <c r="N25" s="158"/>
      <c r="O25" s="32" t="s">
        <v>238</v>
      </c>
      <c r="P25" s="158"/>
      <c r="Q25" s="158"/>
      <c r="R25" s="175">
        <f>W!A272*10</f>
        <v>5120200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0</v>
      </c>
      <c r="M26" s="170"/>
      <c r="N26" s="158"/>
      <c r="O26" s="32" t="s">
        <v>242</v>
      </c>
      <c r="P26" s="158"/>
      <c r="Q26" s="158"/>
      <c r="R26" s="178">
        <f>W!A273*10</f>
        <v>0</v>
      </c>
      <c r="S26" s="170"/>
      <c r="T26" s="158"/>
      <c r="U26" s="32" t="s">
        <v>243</v>
      </c>
      <c r="V26" s="158"/>
      <c r="W26" s="158"/>
      <c r="X26" s="178">
        <f>W!A232*10</f>
        <v>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7334230</v>
      </c>
      <c r="G27" s="170"/>
      <c r="H27" s="158"/>
      <c r="I27" s="152" t="s">
        <v>245</v>
      </c>
      <c r="J27" s="158"/>
      <c r="K27" s="158"/>
      <c r="L27" s="176">
        <f>L24+L25-L26</f>
        <v>7334230</v>
      </c>
      <c r="M27" s="170"/>
      <c r="N27" s="158"/>
      <c r="O27" s="81" t="s">
        <v>246</v>
      </c>
      <c r="P27" s="158"/>
      <c r="Q27" s="158"/>
      <c r="R27" s="175">
        <f>SUM(R24:R26)</f>
        <v>5120200</v>
      </c>
      <c r="S27" s="170"/>
      <c r="T27" s="158"/>
      <c r="U27" s="152" t="s">
        <v>247</v>
      </c>
      <c r="X27" s="176">
        <f>X22-X23-X24+X25-X26</f>
        <v>4540800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5099180</v>
      </c>
      <c r="G28" s="170"/>
      <c r="H28" s="158"/>
      <c r="I28" s="97" t="s">
        <v>249</v>
      </c>
      <c r="J28" s="158"/>
      <c r="K28" s="158"/>
      <c r="L28" s="178">
        <f>W!A255*10</f>
        <v>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12433410</v>
      </c>
      <c r="G29" s="170"/>
      <c r="H29" s="158"/>
      <c r="I29" s="97" t="s">
        <v>252</v>
      </c>
      <c r="J29" s="158"/>
      <c r="K29" s="158"/>
      <c r="L29" s="175">
        <f>W!A256*10</f>
        <v>7334230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14855880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20.204490358126723</v>
      </c>
      <c r="M30" s="170"/>
      <c r="N30" s="158"/>
      <c r="O30" s="97" t="s">
        <v>255</v>
      </c>
      <c r="P30" s="158"/>
      <c r="Q30" s="158"/>
      <c r="R30" s="175">
        <f>R21-R27-R28</f>
        <v>47385080</v>
      </c>
      <c r="S30" s="170"/>
      <c r="U30" s="152" t="s">
        <v>256</v>
      </c>
      <c r="V30" s="158"/>
      <c r="W30" s="158"/>
      <c r="X30" s="177">
        <f>W!A234*10</f>
        <v>1949690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16805570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4455000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6490000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0</v>
      </c>
      <c r="G33" s="170"/>
      <c r="H33" s="158"/>
      <c r="I33" s="97" t="s">
        <v>262</v>
      </c>
      <c r="J33" s="158"/>
      <c r="K33" s="158"/>
      <c r="L33" s="175">
        <f>L29-L32</f>
        <v>2879230</v>
      </c>
      <c r="M33" s="170"/>
      <c r="O33" s="41" t="s">
        <v>263</v>
      </c>
      <c r="P33" s="158"/>
      <c r="Q33" s="158"/>
      <c r="R33" s="175">
        <f>W!A275*10</f>
        <v>36300000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27854000</v>
      </c>
      <c r="G34" s="170"/>
      <c r="H34" s="158"/>
      <c r="I34" s="106" t="s">
        <v>265</v>
      </c>
      <c r="J34" s="158"/>
      <c r="K34" s="158"/>
      <c r="L34" s="178">
        <f>W!A260*10</f>
        <v>5810050</v>
      </c>
      <c r="M34" s="170"/>
      <c r="O34" s="31" t="s">
        <v>266</v>
      </c>
      <c r="R34" s="175">
        <f>W!A276*10</f>
        <v>2395800</v>
      </c>
      <c r="S34" s="170"/>
      <c r="U34" s="97" t="s">
        <v>267</v>
      </c>
      <c r="V34" s="158"/>
      <c r="W34" s="158"/>
      <c r="X34" s="176">
        <f>W!A238*10</f>
        <v>15910000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8689280</v>
      </c>
      <c r="M35" s="170"/>
      <c r="O35" s="32" t="s">
        <v>269</v>
      </c>
      <c r="P35" s="158"/>
      <c r="Q35" s="158"/>
      <c r="R35" s="178">
        <f>R36-R33-R34</f>
        <v>8689280</v>
      </c>
      <c r="S35" s="170"/>
      <c r="U35" s="97" t="s">
        <v>270</v>
      </c>
      <c r="V35" s="158"/>
      <c r="W35" s="158"/>
      <c r="X35" s="176">
        <f>W!A239*10</f>
        <v>10190000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47385080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2016</v>
      </c>
      <c r="K1" s="193" t="s">
        <v>275</v>
      </c>
      <c r="L1" s="27">
        <f>W!A5</f>
        <v>2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4074</v>
      </c>
      <c r="H5" s="48">
        <f>W!A506</f>
        <v>4277</v>
      </c>
      <c r="I5" s="48">
        <f>W!A504</f>
        <v>59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7.1</v>
      </c>
      <c r="H6" s="197">
        <f>W!A508/10</f>
        <v>5.0999999999999996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1767</v>
      </c>
      <c r="H7" s="48">
        <f>W!A510</f>
        <v>1840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1.5</v>
      </c>
      <c r="H10" s="197">
        <f>W!A502/10</f>
        <v>0.5</v>
      </c>
      <c r="I10" s="41"/>
      <c r="J10" s="41"/>
      <c r="K10" s="59" t="s">
        <v>283</v>
      </c>
      <c r="L10" s="199">
        <f>W!A511/100*10</f>
        <v>8.5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1000</v>
      </c>
      <c r="H16" s="202">
        <f>(INT((L10/10)*2*G20/1000)+75)*10</f>
        <v>1560</v>
      </c>
      <c r="I16" s="202">
        <f>(INT((L10/10)*3*G20/1000)+120)*10</f>
        <v>2410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1200</v>
      </c>
      <c r="H17" s="202">
        <f>(INT((L10/10)*1.5*2*G20/1000)+75)*10</f>
        <v>1960</v>
      </c>
      <c r="I17" s="202">
        <f>(INT((L10/10)*1.5*3*G20/1000)+120)*10</f>
        <v>3020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47738</v>
      </c>
      <c r="H20" s="204">
        <f>W!A516</f>
        <v>47285</v>
      </c>
      <c r="I20" s="204">
        <f>W!A517</f>
        <v>45938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Emerging economies are vulnerable to any world wide financial slowdown.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They may not have the flexibility to fend off such a downturn.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 xml:space="preserve"> 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 xml:space="preserve"> 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 xml:space="preserve"> 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1281.3999999999999</v>
      </c>
      <c r="G35" s="211">
        <f>W!A542/100*10</f>
        <v>1473.3000000000002</v>
      </c>
      <c r="H35" s="211">
        <f>W!A562/100*10</f>
        <v>0</v>
      </c>
      <c r="I35" s="211">
        <f>W!A582/100*10</f>
        <v>1437.8999999999999</v>
      </c>
      <c r="J35" s="211">
        <f>W!A602/100*10</f>
        <v>1210.5</v>
      </c>
      <c r="K35" s="211">
        <f>W!A622/100*10</f>
        <v>1405.8000000000002</v>
      </c>
      <c r="L35" s="211">
        <f>W!A642/100*10</f>
        <v>864.2</v>
      </c>
      <c r="M35" s="211">
        <f>W!A662/100*10</f>
        <v>1271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46514820</v>
      </c>
      <c r="G36" s="211">
        <f>W!A543*10</f>
        <v>53480790</v>
      </c>
      <c r="H36" s="211">
        <f>W!A563*10</f>
        <v>0</v>
      </c>
      <c r="I36" s="211">
        <f>W!A583*10</f>
        <v>52195770</v>
      </c>
      <c r="J36" s="211">
        <f>W!A603*10</f>
        <v>36315000</v>
      </c>
      <c r="K36" s="211">
        <f>W!A623*10</f>
        <v>51030540</v>
      </c>
      <c r="L36" s="211">
        <f>W!A643*10</f>
        <v>28518600</v>
      </c>
      <c r="M36" s="211">
        <f>W!A663*10</f>
        <v>46137300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6</v>
      </c>
      <c r="G38" s="211">
        <f>W!A544</f>
        <v>10</v>
      </c>
      <c r="H38" s="211">
        <f>W!A564</f>
        <v>0</v>
      </c>
      <c r="I38" s="211">
        <f>W!A584</f>
        <v>15</v>
      </c>
      <c r="J38" s="211">
        <f>W!A604</f>
        <v>0</v>
      </c>
      <c r="K38" s="211">
        <f>W!A624</f>
        <v>6</v>
      </c>
      <c r="L38" s="211">
        <f>W!A644</f>
        <v>0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41507060</v>
      </c>
      <c r="G39" s="211">
        <f>W!A545*10</f>
        <v>50162240</v>
      </c>
      <c r="H39" s="211">
        <f>W!A565*10</f>
        <v>-3100840</v>
      </c>
      <c r="I39" s="211">
        <f>W!A585*10</f>
        <v>51560640</v>
      </c>
      <c r="J39" s="211">
        <f>W!A605*10</f>
        <v>36621020</v>
      </c>
      <c r="K39" s="211">
        <f>W!A625*10</f>
        <v>46399810</v>
      </c>
      <c r="L39" s="211">
        <f>W!A645*10</f>
        <v>25111710</v>
      </c>
      <c r="M39" s="211">
        <f>W!A665*10</f>
        <v>39110640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3020</v>
      </c>
      <c r="G43" s="211">
        <f>W!A546*10</f>
        <v>2850</v>
      </c>
      <c r="H43" s="211">
        <f>W!A566*10</f>
        <v>210</v>
      </c>
      <c r="I43" s="211">
        <f>W!A586*10</f>
        <v>3140</v>
      </c>
      <c r="J43" s="211">
        <f>W!A606*10</f>
        <v>2500</v>
      </c>
      <c r="K43" s="211">
        <f>W!A626*10</f>
        <v>3000</v>
      </c>
      <c r="L43" s="211">
        <f>W!A646*10</f>
        <v>3000</v>
      </c>
      <c r="M43" s="211">
        <f>W!A666*10</f>
        <v>2700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3250</v>
      </c>
      <c r="G44" s="211">
        <f>W!A547*10</f>
        <v>2880</v>
      </c>
      <c r="H44" s="211">
        <f>W!A567*10</f>
        <v>210</v>
      </c>
      <c r="I44" s="211">
        <f>W!A587*10</f>
        <v>3200</v>
      </c>
      <c r="J44" s="211">
        <f>W!A607*10</f>
        <v>2800</v>
      </c>
      <c r="K44" s="211">
        <f>W!A627*10</f>
        <v>3050</v>
      </c>
      <c r="L44" s="211">
        <f>W!A647*10</f>
        <v>3000</v>
      </c>
      <c r="M44" s="211">
        <f>W!A667*10</f>
        <v>2800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3200</v>
      </c>
      <c r="G45" s="211">
        <f>W!A548*10</f>
        <v>2850</v>
      </c>
      <c r="H45" s="211">
        <f>W!A568*10</f>
        <v>210</v>
      </c>
      <c r="I45" s="211">
        <f>W!A588*10</f>
        <v>3230</v>
      </c>
      <c r="J45" s="211">
        <f>W!A608*10</f>
        <v>2600</v>
      </c>
      <c r="K45" s="211">
        <f>W!A628*10</f>
        <v>3000</v>
      </c>
      <c r="L45" s="211">
        <f>W!A648*10</f>
        <v>3000</v>
      </c>
      <c r="M45" s="211">
        <f>W!A668*10</f>
        <v>2650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4740</v>
      </c>
      <c r="G46" s="211">
        <f>W!A549*10</f>
        <v>4420</v>
      </c>
      <c r="H46" s="211">
        <f>W!A569*10</f>
        <v>210</v>
      </c>
      <c r="I46" s="211">
        <f>W!A589*10</f>
        <v>4850</v>
      </c>
      <c r="J46" s="211">
        <f>W!A609*10</f>
        <v>4350</v>
      </c>
      <c r="K46" s="211">
        <f>W!A629*10</f>
        <v>4900</v>
      </c>
      <c r="L46" s="211">
        <f>W!A649*10</f>
        <v>4500</v>
      </c>
      <c r="M46" s="211">
        <f>W!A669*10</f>
        <v>4500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5290</v>
      </c>
      <c r="G47" s="211">
        <f>W!A550*10</f>
        <v>4550</v>
      </c>
      <c r="H47" s="211">
        <f>W!A570*10</f>
        <v>210</v>
      </c>
      <c r="I47" s="211">
        <f>W!A590*10</f>
        <v>5030</v>
      </c>
      <c r="J47" s="211">
        <f>W!A610*10</f>
        <v>4350</v>
      </c>
      <c r="K47" s="211">
        <f>W!A630*10</f>
        <v>4550</v>
      </c>
      <c r="L47" s="211">
        <f>W!A650*10</f>
        <v>4500</v>
      </c>
      <c r="M47" s="211">
        <f>W!A670*10</f>
        <v>4600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4950</v>
      </c>
      <c r="G48" s="211">
        <f>W!A551*10</f>
        <v>4470</v>
      </c>
      <c r="H48" s="211">
        <f>W!A571*10</f>
        <v>210</v>
      </c>
      <c r="I48" s="211">
        <f>W!A591*10</f>
        <v>4900</v>
      </c>
      <c r="J48" s="211">
        <f>W!A611*10</f>
        <v>4200</v>
      </c>
      <c r="K48" s="211">
        <f>W!A631*10</f>
        <v>4750</v>
      </c>
      <c r="L48" s="211">
        <f>W!A651*10</f>
        <v>4500</v>
      </c>
      <c r="M48" s="211">
        <f>W!A671*10</f>
        <v>4400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9150</v>
      </c>
      <c r="G49" s="211">
        <f>W!A552*10</f>
        <v>7870</v>
      </c>
      <c r="H49" s="211">
        <f>W!A572*10</f>
        <v>210</v>
      </c>
      <c r="I49" s="211">
        <f>W!A592*10</f>
        <v>7890</v>
      </c>
      <c r="J49" s="211">
        <f>W!A612*10</f>
        <v>7400</v>
      </c>
      <c r="K49" s="211">
        <f>W!A632*10</f>
        <v>7900</v>
      </c>
      <c r="L49" s="211">
        <f>W!A652*10</f>
        <v>7800</v>
      </c>
      <c r="M49" s="211">
        <f>W!A672*10</f>
        <v>7400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9900</v>
      </c>
      <c r="G50" s="211">
        <f>W!A553*10</f>
        <v>7690</v>
      </c>
      <c r="H50" s="211">
        <f>W!A573*10</f>
        <v>210</v>
      </c>
      <c r="I50" s="211">
        <f>W!A593*10</f>
        <v>8040</v>
      </c>
      <c r="J50" s="211">
        <f>W!A613*10</f>
        <v>7500</v>
      </c>
      <c r="K50" s="211">
        <f>W!A633*10</f>
        <v>7900</v>
      </c>
      <c r="L50" s="211">
        <f>W!A653*10</f>
        <v>7800</v>
      </c>
      <c r="M50" s="211">
        <f>W!A673*10</f>
        <v>7700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9350</v>
      </c>
      <c r="G51" s="211">
        <f>W!A554*10</f>
        <v>7710</v>
      </c>
      <c r="H51" s="211">
        <f>W!A574*10</f>
        <v>20</v>
      </c>
      <c r="I51" s="211">
        <f>W!A594*10</f>
        <v>7900</v>
      </c>
      <c r="J51" s="211">
        <f>W!A614*10</f>
        <v>7300</v>
      </c>
      <c r="K51" s="211">
        <f>W!A634*10</f>
        <v>7900</v>
      </c>
      <c r="L51" s="211">
        <f>W!A654*10</f>
        <v>7800</v>
      </c>
      <c r="M51" s="211">
        <f>W!A674*10</f>
        <v>7500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58</v>
      </c>
      <c r="G53" s="211">
        <f>W!A555</f>
        <v>81</v>
      </c>
      <c r="H53" s="211">
        <f>W!A575</f>
        <v>35</v>
      </c>
      <c r="I53" s="211">
        <f>W!A595</f>
        <v>65</v>
      </c>
      <c r="J53" s="211">
        <f>W!A615</f>
        <v>50</v>
      </c>
      <c r="K53" s="211">
        <f>W!A635</f>
        <v>81</v>
      </c>
      <c r="L53" s="211">
        <f>W!A655</f>
        <v>46</v>
      </c>
      <c r="M53" s="211">
        <f>W!A675</f>
        <v>65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12000</v>
      </c>
      <c r="G54" s="211">
        <f>W!A556*10</f>
        <v>12100</v>
      </c>
      <c r="H54" s="211">
        <f>W!A576*10</f>
        <v>16000</v>
      </c>
      <c r="I54" s="211">
        <f>W!A596*10</f>
        <v>12000</v>
      </c>
      <c r="J54" s="211">
        <f>W!A616*10</f>
        <v>12150</v>
      </c>
      <c r="K54" s="211">
        <f>W!A636*10</f>
        <v>12110</v>
      </c>
      <c r="L54" s="211">
        <f>W!A656*10</f>
        <v>12200</v>
      </c>
      <c r="M54" s="211">
        <f>W!A676*10</f>
        <v>12100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14</v>
      </c>
      <c r="G55" s="211">
        <f>W!A557</f>
        <v>13</v>
      </c>
      <c r="H55" s="211">
        <f>W!A577</f>
        <v>22</v>
      </c>
      <c r="I55" s="211">
        <f>W!A597</f>
        <v>13</v>
      </c>
      <c r="J55" s="211">
        <f>W!A617</f>
        <v>14</v>
      </c>
      <c r="K55" s="211">
        <f>W!A637</f>
        <v>13</v>
      </c>
      <c r="L55" s="211">
        <f>W!A657</f>
        <v>16</v>
      </c>
      <c r="M55" s="211">
        <f>W!A677</f>
        <v>15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0</v>
      </c>
      <c r="K61" s="26" t="s">
        <v>20</v>
      </c>
      <c r="L61" s="27">
        <f>W!$A62</f>
        <v>8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4500000</v>
      </c>
      <c r="G67" s="211">
        <f>W!A722*10</f>
        <v>13935400</v>
      </c>
      <c r="H67" s="211">
        <f>W!A742*10</f>
        <v>19125000</v>
      </c>
      <c r="I67" s="211">
        <f>W!A762*10</f>
        <v>13935400</v>
      </c>
      <c r="J67" s="211">
        <f>W!A782*10</f>
        <v>4500000</v>
      </c>
      <c r="K67" s="211">
        <f>W!A802*10</f>
        <v>13935400</v>
      </c>
      <c r="L67" s="211">
        <f>W!A822*10</f>
        <v>4500000</v>
      </c>
      <c r="M67" s="211">
        <f>W!A842*10</f>
        <v>13935400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1609600</v>
      </c>
      <c r="G68" s="211">
        <f>W!A723*10</f>
        <v>2355010</v>
      </c>
      <c r="H68" s="211">
        <f>W!A743*10</f>
        <v>97899950</v>
      </c>
      <c r="I68" s="211">
        <f>W!A763*10</f>
        <v>2007870</v>
      </c>
      <c r="J68" s="211">
        <f>W!A783*10</f>
        <v>2171820</v>
      </c>
      <c r="K68" s="211">
        <f>W!A803*10</f>
        <v>2196310</v>
      </c>
      <c r="L68" s="211">
        <f>W!A823*10</f>
        <v>6871340</v>
      </c>
      <c r="M68" s="211">
        <f>W!A843*10</f>
        <v>6683810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19401530</v>
      </c>
      <c r="G69" s="211">
        <f>W!A724*10</f>
        <v>21116240</v>
      </c>
      <c r="H69" s="211">
        <f>W!A744*10</f>
        <v>11380</v>
      </c>
      <c r="I69" s="211">
        <f>W!A764*10</f>
        <v>19756440</v>
      </c>
      <c r="J69" s="211">
        <f>W!A784*10</f>
        <v>21345940</v>
      </c>
      <c r="K69" s="211">
        <f>W!A804*10</f>
        <v>22269680</v>
      </c>
      <c r="L69" s="211">
        <f>W!A824*10</f>
        <v>15524830</v>
      </c>
      <c r="M69" s="211">
        <f>W!A844*10</f>
        <v>22664280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23749300</v>
      </c>
      <c r="G70" s="211">
        <f>W!A725*10</f>
        <v>15406330</v>
      </c>
      <c r="H70" s="211">
        <f>W!A745*10</f>
        <v>21580000</v>
      </c>
      <c r="I70" s="211">
        <f>W!A765*10</f>
        <v>16805570</v>
      </c>
      <c r="J70" s="211">
        <f>W!A785*10</f>
        <v>10079960</v>
      </c>
      <c r="K70" s="211">
        <f>W!A805*10</f>
        <v>13410530</v>
      </c>
      <c r="L70" s="211">
        <f>W!A825*10</f>
        <v>5367850</v>
      </c>
      <c r="M70" s="211">
        <f>W!A845*10</f>
        <v>6660000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0</v>
      </c>
      <c r="G73" s="211">
        <f>W!A728*10</f>
        <v>0</v>
      </c>
      <c r="H73" s="211">
        <f>W!A748*10</f>
        <v>0</v>
      </c>
      <c r="I73" s="211">
        <f>W!A768*10</f>
        <v>0</v>
      </c>
      <c r="J73" s="211">
        <f>W!A788*10</f>
        <v>0</v>
      </c>
      <c r="K73" s="211">
        <f>W!A808*10</f>
        <v>0</v>
      </c>
      <c r="L73" s="211">
        <f>W!A828*10</f>
        <v>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6238280</v>
      </c>
      <c r="G74" s="211">
        <f>W!A729*10</f>
        <v>4771570</v>
      </c>
      <c r="H74" s="211">
        <f>W!A749*10</f>
        <v>29442770</v>
      </c>
      <c r="I74" s="211">
        <f>W!A769*10</f>
        <v>5120200</v>
      </c>
      <c r="J74" s="211">
        <f>W!A789*10</f>
        <v>6190390</v>
      </c>
      <c r="K74" s="211">
        <f>W!A809*10</f>
        <v>5747040</v>
      </c>
      <c r="L74" s="211">
        <f>W!A829*10</f>
        <v>4373180</v>
      </c>
      <c r="M74" s="211">
        <f>W!A849*10</f>
        <v>6509900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0</v>
      </c>
      <c r="G75" s="211">
        <f>W!A730*10</f>
        <v>0</v>
      </c>
      <c r="H75" s="211">
        <f>W!A750*10</f>
        <v>208044080</v>
      </c>
      <c r="I75" s="211">
        <f>W!A770*10</f>
        <v>0</v>
      </c>
      <c r="J75" s="211">
        <f>W!A790*10</f>
        <v>0</v>
      </c>
      <c r="K75" s="211">
        <f>W!A810*10</f>
        <v>0</v>
      </c>
      <c r="L75" s="211">
        <f>W!A830*10</f>
        <v>0</v>
      </c>
      <c r="M75" s="211">
        <f>W!A850*10</f>
        <v>2081020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0</v>
      </c>
      <c r="G77" s="211">
        <f>W!A732*10</f>
        <v>0</v>
      </c>
      <c r="H77" s="211">
        <f>W!A752*10</f>
        <v>210000</v>
      </c>
      <c r="I77" s="211">
        <f>W!A772*10</f>
        <v>0</v>
      </c>
      <c r="J77" s="211">
        <f>W!A792*10</f>
        <v>0</v>
      </c>
      <c r="K77" s="211">
        <f>W!A812*10</f>
        <v>0</v>
      </c>
      <c r="L77" s="211">
        <f>W!A832*10</f>
        <v>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36300000</v>
      </c>
      <c r="G80" s="211">
        <f>W!A734*10</f>
        <v>36300000</v>
      </c>
      <c r="H80" s="211">
        <f>W!A754*10</f>
        <v>33000000</v>
      </c>
      <c r="I80" s="211">
        <f>W!A774*10</f>
        <v>36300000</v>
      </c>
      <c r="J80" s="211">
        <f>W!A794*10</f>
        <v>30000000</v>
      </c>
      <c r="K80" s="211">
        <f>W!A814*10</f>
        <v>36300000</v>
      </c>
      <c r="L80" s="211">
        <f>W!A834*10</f>
        <v>33000000</v>
      </c>
      <c r="M80" s="211">
        <f>W!A854*10</f>
        <v>36300000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919390</v>
      </c>
      <c r="G81" s="211">
        <f>W!A735*10</f>
        <v>2176020</v>
      </c>
      <c r="H81" s="211">
        <f>W!A755*10</f>
        <v>339590</v>
      </c>
      <c r="I81" s="211">
        <f>W!A775*10</f>
        <v>2395800</v>
      </c>
      <c r="J81" s="211">
        <f>W!A795*10</f>
        <v>0</v>
      </c>
      <c r="K81" s="211">
        <f>W!A815*10</f>
        <v>1232570</v>
      </c>
      <c r="L81" s="211">
        <f>W!A835*10</f>
        <v>339590</v>
      </c>
      <c r="M81" s="211">
        <f>W!A855*10</f>
        <v>645830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5802760</v>
      </c>
      <c r="G82" s="211">
        <f>W!A736*10</f>
        <v>9565390</v>
      </c>
      <c r="H82" s="211">
        <f>W!A756*10</f>
        <v>-132420110</v>
      </c>
      <c r="I82" s="211">
        <f>W!A776*10</f>
        <v>8689280</v>
      </c>
      <c r="J82" s="211">
        <f>W!A796*10</f>
        <v>1907330</v>
      </c>
      <c r="K82" s="211">
        <f>W!A816*10</f>
        <v>8532310</v>
      </c>
      <c r="L82" s="211">
        <f>W!A836*10</f>
        <v>-5448750</v>
      </c>
      <c r="M82" s="211">
        <f>W!A856*10</f>
        <v>4406740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43022150</v>
      </c>
      <c r="G83" s="211">
        <f t="shared" si="0"/>
        <v>48041410</v>
      </c>
      <c r="H83" s="211">
        <f t="shared" si="0"/>
        <v>-99080520</v>
      </c>
      <c r="I83" s="211">
        <f t="shared" si="0"/>
        <v>47385080</v>
      </c>
      <c r="J83" s="211">
        <f t="shared" si="0"/>
        <v>31907330</v>
      </c>
      <c r="K83" s="211">
        <f t="shared" si="0"/>
        <v>46064880</v>
      </c>
      <c r="L83" s="211">
        <f t="shared" si="0"/>
        <v>27890840</v>
      </c>
      <c r="M83" s="211">
        <f t="shared" si="0"/>
        <v>41352570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>Not requested</v>
      </c>
      <c r="N88" s="37"/>
    </row>
    <row r="89" spans="2:14" ht="12">
      <c r="B89" s="114"/>
      <c r="C89" s="97"/>
      <c r="D89" s="31" t="s">
        <v>322</v>
      </c>
      <c r="F89" s="210" t="str">
        <f>W!A331</f>
        <v xml:space="preserve"> </v>
      </c>
      <c r="G89" s="210" t="str">
        <f>W!A341</f>
        <v xml:space="preserve"> </v>
      </c>
      <c r="H89" s="210" t="str">
        <f>W!A351</f>
        <v xml:space="preserve"> </v>
      </c>
      <c r="I89" s="210" t="str">
        <f>W!A361</f>
        <v xml:space="preserve"> </v>
      </c>
      <c r="J89" s="210" t="str">
        <f>W!A371</f>
        <v xml:space="preserve"> </v>
      </c>
      <c r="K89" s="210" t="str">
        <f>W!A381</f>
        <v xml:space="preserve"> </v>
      </c>
      <c r="L89" s="210" t="str">
        <f>W!A391</f>
        <v xml:space="preserve"> </v>
      </c>
      <c r="M89" s="210" t="str">
        <f>W!A401</f>
        <v xml:space="preserve"> 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 t="str">
        <f>W!A332</f>
        <v xml:space="preserve"> </v>
      </c>
      <c r="G91" s="77" t="str">
        <f>W!A342</f>
        <v xml:space="preserve"> </v>
      </c>
      <c r="H91" s="77" t="str">
        <f>W!A352</f>
        <v xml:space="preserve"> </v>
      </c>
      <c r="I91" s="77" t="str">
        <f>W!A362</f>
        <v xml:space="preserve"> </v>
      </c>
      <c r="J91" s="77" t="str">
        <f>W!A372</f>
        <v xml:space="preserve"> </v>
      </c>
      <c r="K91" s="77" t="str">
        <f>W!A382</f>
        <v xml:space="preserve"> </v>
      </c>
      <c r="L91" s="77" t="str">
        <f>W!A392</f>
        <v xml:space="preserve"> </v>
      </c>
      <c r="M91" s="77" t="str">
        <f>W!A402</f>
        <v xml:space="preserve"> </v>
      </c>
      <c r="N91" s="37"/>
    </row>
    <row r="92" spans="2:14">
      <c r="B92" s="114"/>
      <c r="C92" s="90"/>
      <c r="D92" s="88" t="s">
        <v>31</v>
      </c>
      <c r="E92" s="32"/>
      <c r="F92" s="77" t="str">
        <f>W!A333</f>
        <v xml:space="preserve"> </v>
      </c>
      <c r="G92" s="77" t="str">
        <f>W!A343</f>
        <v xml:space="preserve"> </v>
      </c>
      <c r="H92" s="77" t="str">
        <f>W!A353</f>
        <v xml:space="preserve"> </v>
      </c>
      <c r="I92" s="77" t="str">
        <f>W!A363</f>
        <v xml:space="preserve"> </v>
      </c>
      <c r="J92" s="77" t="str">
        <f>W!A373</f>
        <v xml:space="preserve"> </v>
      </c>
      <c r="K92" s="77" t="str">
        <f>W!A383</f>
        <v xml:space="preserve"> </v>
      </c>
      <c r="L92" s="77" t="str">
        <f>W!A393</f>
        <v xml:space="preserve"> </v>
      </c>
      <c r="M92" s="77" t="str">
        <f>W!A403</f>
        <v xml:space="preserve"> </v>
      </c>
      <c r="N92" s="37"/>
    </row>
    <row r="93" spans="2:14">
      <c r="B93" s="114"/>
      <c r="C93" s="90"/>
      <c r="D93" s="88" t="s">
        <v>33</v>
      </c>
      <c r="E93" s="32"/>
      <c r="F93" s="77" t="str">
        <f>W!A334</f>
        <v xml:space="preserve"> </v>
      </c>
      <c r="G93" s="77" t="str">
        <f>W!A344</f>
        <v xml:space="preserve"> </v>
      </c>
      <c r="H93" s="77" t="str">
        <f>W!A354</f>
        <v xml:space="preserve"> </v>
      </c>
      <c r="I93" s="77" t="str">
        <f>W!A364</f>
        <v xml:space="preserve"> </v>
      </c>
      <c r="J93" s="77" t="str">
        <f>W!A374</f>
        <v xml:space="preserve"> </v>
      </c>
      <c r="K93" s="77" t="str">
        <f>W!A384</f>
        <v xml:space="preserve"> </v>
      </c>
      <c r="L93" s="77" t="str">
        <f>W!A394</f>
        <v xml:space="preserve"> </v>
      </c>
      <c r="M93" s="77" t="str">
        <f>W!A404</f>
        <v xml:space="preserve"> </v>
      </c>
      <c r="N93" s="37"/>
    </row>
    <row r="94" spans="2:14">
      <c r="B94" s="114"/>
      <c r="C94" s="90" t="s">
        <v>325</v>
      </c>
      <c r="D94" s="90"/>
      <c r="E94" s="32"/>
      <c r="F94" s="77" t="str">
        <f>W!A335</f>
        <v xml:space="preserve"> </v>
      </c>
      <c r="G94" s="77" t="str">
        <f>W!A345</f>
        <v xml:space="preserve"> </v>
      </c>
      <c r="H94" s="77" t="str">
        <f>W!A355</f>
        <v xml:space="preserve"> </v>
      </c>
      <c r="I94" s="77" t="str">
        <f>W!A365</f>
        <v xml:space="preserve"> </v>
      </c>
      <c r="J94" s="77" t="str">
        <f>W!A375</f>
        <v xml:space="preserve"> </v>
      </c>
      <c r="K94" s="77" t="str">
        <f>W!A385</f>
        <v xml:space="preserve"> </v>
      </c>
      <c r="L94" s="77" t="str">
        <f>W!A395</f>
        <v xml:space="preserve"> </v>
      </c>
      <c r="M94" s="77" t="str">
        <f>W!A405</f>
        <v xml:space="preserve"> </v>
      </c>
      <c r="N94" s="37"/>
    </row>
    <row r="95" spans="2:14">
      <c r="B95" s="114"/>
      <c r="C95" s="90"/>
      <c r="D95" s="88" t="s">
        <v>31</v>
      </c>
      <c r="E95" s="32"/>
      <c r="F95" s="77" t="str">
        <f>W!A336</f>
        <v xml:space="preserve"> </v>
      </c>
      <c r="G95" s="77" t="str">
        <f>W!A346</f>
        <v xml:space="preserve"> </v>
      </c>
      <c r="H95" s="77" t="str">
        <f>W!A356</f>
        <v xml:space="preserve"> </v>
      </c>
      <c r="I95" s="77" t="str">
        <f>W!A366</f>
        <v xml:space="preserve"> </v>
      </c>
      <c r="J95" s="77" t="str">
        <f>W!A376</f>
        <v xml:space="preserve"> </v>
      </c>
      <c r="K95" s="77" t="str">
        <f>W!A386</f>
        <v xml:space="preserve"> </v>
      </c>
      <c r="L95" s="77" t="str">
        <f>W!A396</f>
        <v xml:space="preserve"> </v>
      </c>
      <c r="M95" s="77" t="str">
        <f>W!A406</f>
        <v xml:space="preserve"> </v>
      </c>
      <c r="N95" s="37"/>
    </row>
    <row r="96" spans="2:14">
      <c r="B96" s="114"/>
      <c r="C96" s="90"/>
      <c r="D96" s="88" t="s">
        <v>33</v>
      </c>
      <c r="E96" s="32"/>
      <c r="F96" s="77" t="str">
        <f>W!A337</f>
        <v xml:space="preserve"> </v>
      </c>
      <c r="G96" s="77" t="str">
        <f>W!A347</f>
        <v xml:space="preserve"> </v>
      </c>
      <c r="H96" s="77" t="str">
        <f>W!A357</f>
        <v xml:space="preserve"> </v>
      </c>
      <c r="I96" s="77" t="str">
        <f>W!A367</f>
        <v xml:space="preserve"> </v>
      </c>
      <c r="J96" s="77" t="str">
        <f>W!A377</f>
        <v xml:space="preserve"> </v>
      </c>
      <c r="K96" s="77" t="str">
        <f>W!A387</f>
        <v xml:space="preserve"> </v>
      </c>
      <c r="L96" s="77" t="str">
        <f>W!A397</f>
        <v xml:space="preserve"> </v>
      </c>
      <c r="M96" s="77" t="str">
        <f>W!A407</f>
        <v xml:space="preserve"> </v>
      </c>
      <c r="N96" s="37"/>
    </row>
    <row r="97" spans="2:14">
      <c r="B97" s="114"/>
      <c r="C97" s="90" t="s">
        <v>326</v>
      </c>
      <c r="D97" s="90"/>
      <c r="E97" s="32"/>
      <c r="F97" s="77" t="str">
        <f>W!A338</f>
        <v xml:space="preserve"> </v>
      </c>
      <c r="G97" s="77" t="str">
        <f>W!A348</f>
        <v xml:space="preserve"> </v>
      </c>
      <c r="H97" s="77" t="str">
        <f>W!A358</f>
        <v xml:space="preserve"> </v>
      </c>
      <c r="I97" s="77" t="str">
        <f>W!A368</f>
        <v xml:space="preserve"> </v>
      </c>
      <c r="J97" s="77" t="str">
        <f>W!A378</f>
        <v xml:space="preserve"> </v>
      </c>
      <c r="K97" s="77" t="str">
        <f>W!A388</f>
        <v xml:space="preserve"> </v>
      </c>
      <c r="L97" s="77" t="str">
        <f>W!A398</f>
        <v xml:space="preserve"> </v>
      </c>
      <c r="M97" s="77" t="str">
        <f>W!A408</f>
        <v xml:space="preserve"> </v>
      </c>
      <c r="N97" s="37"/>
    </row>
    <row r="98" spans="2:14">
      <c r="B98" s="114"/>
      <c r="C98" s="90"/>
      <c r="D98" s="88" t="s">
        <v>31</v>
      </c>
      <c r="E98" s="32"/>
      <c r="F98" s="77" t="str">
        <f>W!A339</f>
        <v xml:space="preserve"> </v>
      </c>
      <c r="G98" s="77" t="str">
        <f>W!A349</f>
        <v xml:space="preserve"> </v>
      </c>
      <c r="H98" s="77" t="str">
        <f>W!A359</f>
        <v xml:space="preserve"> </v>
      </c>
      <c r="I98" s="77" t="str">
        <f>W!A369</f>
        <v xml:space="preserve"> </v>
      </c>
      <c r="J98" s="77" t="str">
        <f>W!A379</f>
        <v xml:space="preserve"> </v>
      </c>
      <c r="K98" s="77" t="str">
        <f>W!A389</f>
        <v xml:space="preserve"> </v>
      </c>
      <c r="L98" s="77" t="str">
        <f>W!A399</f>
        <v xml:space="preserve"> </v>
      </c>
      <c r="M98" s="77" t="str">
        <f>W!A409</f>
        <v xml:space="preserve"> </v>
      </c>
      <c r="N98" s="37"/>
    </row>
    <row r="99" spans="2:14">
      <c r="B99" s="114"/>
      <c r="C99" s="90"/>
      <c r="D99" s="88" t="s">
        <v>33</v>
      </c>
      <c r="E99" s="32"/>
      <c r="F99" s="77" t="str">
        <f>W!A340</f>
        <v xml:space="preserve"> </v>
      </c>
      <c r="G99" s="77" t="str">
        <f>W!A350</f>
        <v xml:space="preserve"> </v>
      </c>
      <c r="H99" s="77" t="str">
        <f>W!A360</f>
        <v xml:space="preserve"> </v>
      </c>
      <c r="I99" s="77" t="str">
        <f>W!A370</f>
        <v xml:space="preserve"> </v>
      </c>
      <c r="J99" s="77" t="str">
        <f>W!A380</f>
        <v xml:space="preserve"> </v>
      </c>
      <c r="K99" s="77" t="str">
        <f>W!A390</f>
        <v xml:space="preserve"> </v>
      </c>
      <c r="L99" s="77" t="str">
        <f>W!A400</f>
        <v xml:space="preserve"> </v>
      </c>
      <c r="M99" s="77" t="str">
        <f>W!A410</f>
        <v xml:space="preserve"> 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>Not requested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 t="str">
        <f>W!A421</f>
        <v xml:space="preserve"> </v>
      </c>
      <c r="G103" s="210" t="str">
        <f>W!A428</f>
        <v xml:space="preserve"> </v>
      </c>
      <c r="H103" s="210" t="str">
        <f>W!A435</f>
        <v xml:space="preserve"> </v>
      </c>
      <c r="I103" s="210" t="str">
        <f>W!A442</f>
        <v xml:space="preserve"> </v>
      </c>
      <c r="J103" s="210" t="str">
        <f>W!A449</f>
        <v xml:space="preserve"> </v>
      </c>
      <c r="K103" s="210" t="str">
        <f>W!A456</f>
        <v xml:space="preserve"> </v>
      </c>
      <c r="L103" s="210" t="str">
        <f>W!A463</f>
        <v xml:space="preserve"> </v>
      </c>
      <c r="M103" s="210" t="str">
        <f>W!A470</f>
        <v xml:space="preserve"> </v>
      </c>
      <c r="N103" s="37"/>
    </row>
    <row r="104" spans="2:14">
      <c r="B104" s="114"/>
      <c r="C104" s="97" t="s">
        <v>328</v>
      </c>
      <c r="D104" s="32"/>
      <c r="E104" s="32"/>
      <c r="F104" s="211" t="e">
        <f>W!A422*10</f>
        <v>#VALUE!</v>
      </c>
      <c r="G104" s="211" t="e">
        <f>W!A429*10</f>
        <v>#VALUE!</v>
      </c>
      <c r="H104" s="211" t="e">
        <f>W!A436*10</f>
        <v>#VALUE!</v>
      </c>
      <c r="I104" s="211" t="e">
        <f>W!A443*10</f>
        <v>#VALUE!</v>
      </c>
      <c r="J104" s="211" t="e">
        <f>W!A450*10</f>
        <v>#VALUE!</v>
      </c>
      <c r="K104" s="211" t="e">
        <f>W!A457*10</f>
        <v>#VALUE!</v>
      </c>
      <c r="L104" s="211" t="e">
        <f>W!A464*10</f>
        <v>#VALUE!</v>
      </c>
      <c r="M104" s="211" t="e">
        <f>W!A471*10</f>
        <v>#VALUE!</v>
      </c>
      <c r="N104" s="37"/>
    </row>
    <row r="105" spans="2:14">
      <c r="B105" s="114"/>
      <c r="C105" s="97" t="s">
        <v>329</v>
      </c>
      <c r="D105" s="32"/>
      <c r="E105" s="32"/>
      <c r="F105" s="211" t="e">
        <f>W!A423*10</f>
        <v>#VALUE!</v>
      </c>
      <c r="G105" s="211" t="e">
        <f>W!A430*10</f>
        <v>#VALUE!</v>
      </c>
      <c r="H105" s="211" t="e">
        <f>W!A437*10</f>
        <v>#VALUE!</v>
      </c>
      <c r="I105" s="211" t="e">
        <f>W!A444*10</f>
        <v>#VALUE!</v>
      </c>
      <c r="J105" s="211" t="e">
        <f>W!A451*10</f>
        <v>#VALUE!</v>
      </c>
      <c r="K105" s="211" t="e">
        <f>W!A458*10</f>
        <v>#VALUE!</v>
      </c>
      <c r="L105" s="211" t="e">
        <f>W!A465*10</f>
        <v>#VALUE!</v>
      </c>
      <c r="M105" s="211" t="e">
        <f>W!A472*10</f>
        <v>#VALUE!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</v>
      </c>
      <c r="G107" s="227" t="str">
        <f>W!A431</f>
        <v xml:space="preserve"> </v>
      </c>
      <c r="H107" s="227" t="str">
        <f>W!A438</f>
        <v xml:space="preserve"> </v>
      </c>
      <c r="I107" s="227" t="str">
        <f>W!A445</f>
        <v xml:space="preserve"> </v>
      </c>
      <c r="J107" s="227" t="str">
        <f>W!A452</f>
        <v xml:space="preserve"> </v>
      </c>
      <c r="K107" s="227" t="str">
        <f>W!A459</f>
        <v xml:space="preserve"> </v>
      </c>
      <c r="L107" s="227" t="str">
        <f>W!A466</f>
        <v xml:space="preserve"> </v>
      </c>
      <c r="M107" s="227" t="str">
        <f>W!A473</f>
        <v xml:space="preserve"> 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</v>
      </c>
      <c r="G108" s="227" t="str">
        <f>W!A432</f>
        <v xml:space="preserve"> </v>
      </c>
      <c r="H108" s="227" t="str">
        <f>W!A439</f>
        <v xml:space="preserve"> </v>
      </c>
      <c r="I108" s="227" t="str">
        <f>W!A446</f>
        <v xml:space="preserve"> </v>
      </c>
      <c r="J108" s="227" t="str">
        <f>W!A453</f>
        <v xml:space="preserve"> </v>
      </c>
      <c r="K108" s="227" t="str">
        <f>W!A460</f>
        <v xml:space="preserve"> </v>
      </c>
      <c r="L108" s="227" t="str">
        <f>W!A467</f>
        <v xml:space="preserve"> </v>
      </c>
      <c r="M108" s="227" t="str">
        <f>W!A474</f>
        <v xml:space="preserve"> 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</v>
      </c>
      <c r="G109" s="227" t="str">
        <f>W!A433</f>
        <v xml:space="preserve"> </v>
      </c>
      <c r="H109" s="227" t="str">
        <f>W!A440</f>
        <v xml:space="preserve"> </v>
      </c>
      <c r="I109" s="227" t="str">
        <f>W!A447</f>
        <v xml:space="preserve"> </v>
      </c>
      <c r="J109" s="227" t="str">
        <f>W!A454</f>
        <v xml:space="preserve"> </v>
      </c>
      <c r="K109" s="227" t="str">
        <f>W!A461</f>
        <v xml:space="preserve"> </v>
      </c>
      <c r="L109" s="227" t="str">
        <f>W!A468</f>
        <v xml:space="preserve"> </v>
      </c>
      <c r="M109" s="227" t="str">
        <f>W!A475</f>
        <v xml:space="preserve"> 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</v>
      </c>
      <c r="G110" s="227" t="str">
        <f>W!A434</f>
        <v xml:space="preserve"> </v>
      </c>
      <c r="H110" s="227" t="str">
        <f>W!A441</f>
        <v xml:space="preserve"> </v>
      </c>
      <c r="I110" s="227" t="str">
        <f>W!A448</f>
        <v xml:space="preserve"> </v>
      </c>
      <c r="J110" s="227" t="str">
        <f>W!A455</f>
        <v xml:space="preserve"> </v>
      </c>
      <c r="K110" s="227" t="str">
        <f>W!A462</f>
        <v xml:space="preserve"> </v>
      </c>
      <c r="L110" s="227" t="str">
        <f>W!A469</f>
        <v xml:space="preserve"> </v>
      </c>
      <c r="M110" s="227" t="str">
        <f>W!A476</f>
        <v xml:space="preserve"> 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3.44140625" bestFit="1" customWidth="1"/>
    <col min="2" max="2" width="1.6640625" style="11" bestFit="1" customWidth="1"/>
  </cols>
  <sheetData>
    <row r="1" spans="1:1">
      <c r="A1">
        <v>2</v>
      </c>
    </row>
    <row r="2" spans="1:1">
      <c r="A2">
        <v>4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336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68</v>
      </c>
    </row>
    <row r="12" spans="1:1">
      <c r="A12">
        <v>24</v>
      </c>
    </row>
    <row r="13" spans="1:1">
      <c r="A13">
        <v>71</v>
      </c>
    </row>
    <row r="14" spans="1:1">
      <c r="A14">
        <v>47</v>
      </c>
    </row>
    <row r="15" spans="1:1">
      <c r="A15">
        <v>21</v>
      </c>
    </row>
    <row r="16" spans="1:1">
      <c r="A16">
        <v>42</v>
      </c>
    </row>
    <row r="17" spans="1:1">
      <c r="A17">
        <v>33</v>
      </c>
    </row>
    <row r="18" spans="1:1">
      <c r="A18">
        <v>16</v>
      </c>
    </row>
    <row r="19" spans="1:1">
      <c r="A19">
        <v>30</v>
      </c>
    </row>
    <row r="20" spans="1:1">
      <c r="A20">
        <v>0</v>
      </c>
    </row>
    <row r="21" spans="1:1">
      <c r="A21">
        <v>314</v>
      </c>
    </row>
    <row r="22" spans="1:1">
      <c r="A22">
        <v>320</v>
      </c>
    </row>
    <row r="23" spans="1:1">
      <c r="A23">
        <v>323</v>
      </c>
    </row>
    <row r="24" spans="1:1">
      <c r="A24">
        <v>485</v>
      </c>
    </row>
    <row r="25" spans="1:1">
      <c r="A25">
        <v>503</v>
      </c>
    </row>
    <row r="26" spans="1:1">
      <c r="A26">
        <v>490</v>
      </c>
    </row>
    <row r="27" spans="1:1">
      <c r="A27">
        <v>789</v>
      </c>
    </row>
    <row r="28" spans="1:1">
      <c r="A28">
        <v>804</v>
      </c>
    </row>
    <row r="29" spans="1:1">
      <c r="A29">
        <v>790</v>
      </c>
    </row>
    <row r="30" spans="1:1">
      <c r="A30">
        <v>0</v>
      </c>
    </row>
    <row r="31" spans="1:1">
      <c r="A31">
        <v>1968</v>
      </c>
    </row>
    <row r="32" spans="1:1">
      <c r="A32">
        <v>1096</v>
      </c>
    </row>
    <row r="33" spans="1:1">
      <c r="A33">
        <v>1760</v>
      </c>
    </row>
    <row r="34" spans="1:1">
      <c r="A34">
        <v>1268</v>
      </c>
    </row>
    <row r="35" spans="1:1">
      <c r="A35">
        <v>604</v>
      </c>
    </row>
    <row r="36" spans="1:1">
      <c r="A36">
        <v>1102</v>
      </c>
    </row>
    <row r="37" spans="1:1">
      <c r="A37">
        <v>624</v>
      </c>
    </row>
    <row r="38" spans="1:1">
      <c r="A38">
        <v>299</v>
      </c>
    </row>
    <row r="39" spans="1:1">
      <c r="A39">
        <v>509</v>
      </c>
    </row>
    <row r="40" spans="1:1">
      <c r="A40">
        <v>0</v>
      </c>
    </row>
    <row r="41" spans="1:1">
      <c r="A41">
        <v>0</v>
      </c>
    </row>
    <row r="42" spans="1:1">
      <c r="A42">
        <v>1</v>
      </c>
    </row>
    <row r="43" spans="1:1">
      <c r="A43">
        <v>1</v>
      </c>
    </row>
    <row r="44" spans="1:1">
      <c r="A44">
        <v>10</v>
      </c>
    </row>
    <row r="45" spans="1:1">
      <c r="A45">
        <v>25</v>
      </c>
    </row>
    <row r="46" spans="1:1">
      <c r="A46">
        <v>15</v>
      </c>
    </row>
    <row r="47" spans="1:1">
      <c r="A47">
        <v>116</v>
      </c>
    </row>
    <row r="48" spans="1:1">
      <c r="A48">
        <v>180</v>
      </c>
    </row>
    <row r="49" spans="1:2">
      <c r="A49">
        <v>360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11</v>
      </c>
      <c r="B61" s="11" t="s">
        <v>337</v>
      </c>
    </row>
    <row r="62" spans="1:2">
      <c r="A62">
        <v>8</v>
      </c>
    </row>
    <row r="63" spans="1:2">
      <c r="A63">
        <v>13</v>
      </c>
    </row>
    <row r="64" spans="1:2">
      <c r="A64">
        <v>8</v>
      </c>
      <c r="B64" s="11" t="s">
        <v>337</v>
      </c>
    </row>
    <row r="65" spans="1:1">
      <c r="A65">
        <v>7</v>
      </c>
    </row>
    <row r="66" spans="1:1">
      <c r="A66">
        <v>12</v>
      </c>
    </row>
    <row r="67" spans="1:1">
      <c r="A67">
        <v>0</v>
      </c>
    </row>
    <row r="68" spans="1:1">
      <c r="A68">
        <v>25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4</v>
      </c>
    </row>
    <row r="76" spans="1:1">
      <c r="A76">
        <v>1</v>
      </c>
    </row>
    <row r="77" spans="1:1">
      <c r="A77">
        <v>18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250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660</v>
      </c>
    </row>
    <row r="92" spans="1:1">
      <c r="A92">
        <v>15</v>
      </c>
    </row>
    <row r="93" spans="1:1">
      <c r="A93">
        <v>0</v>
      </c>
    </row>
    <row r="94" spans="1:1">
      <c r="A94">
        <v>649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150</v>
      </c>
    </row>
    <row r="103" spans="1:1">
      <c r="A103">
        <v>148</v>
      </c>
    </row>
    <row r="104" spans="1:1">
      <c r="A104">
        <v>134</v>
      </c>
    </row>
    <row r="105" spans="1:1">
      <c r="A105">
        <v>4.55</v>
      </c>
    </row>
    <row r="106" spans="1:1">
      <c r="A106">
        <v>4.46</v>
      </c>
    </row>
    <row r="107" spans="1:1">
      <c r="A107">
        <v>3.76</v>
      </c>
    </row>
    <row r="108" spans="1:1">
      <c r="A108">
        <v>4824</v>
      </c>
    </row>
    <row r="109" spans="1:1">
      <c r="A109">
        <v>2974</v>
      </c>
    </row>
    <row r="110" spans="1:1">
      <c r="A110">
        <v>1432</v>
      </c>
    </row>
    <row r="111" spans="1:1">
      <c r="A111">
        <v>4935</v>
      </c>
    </row>
    <row r="112" spans="1:1">
      <c r="A112">
        <v>3040</v>
      </c>
    </row>
    <row r="113" spans="1:1">
      <c r="A113">
        <v>1464</v>
      </c>
    </row>
    <row r="114" spans="1:1">
      <c r="A114">
        <v>111</v>
      </c>
    </row>
    <row r="115" spans="1:1">
      <c r="A115">
        <v>66</v>
      </c>
    </row>
    <row r="116" spans="1:1">
      <c r="A116">
        <v>32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1968</v>
      </c>
    </row>
    <row r="122" spans="1:1">
      <c r="A122">
        <v>1096</v>
      </c>
    </row>
    <row r="123" spans="1:1">
      <c r="A123">
        <v>1760</v>
      </c>
    </row>
    <row r="124" spans="1:1">
      <c r="A124">
        <v>1268</v>
      </c>
    </row>
    <row r="125" spans="1:1">
      <c r="A125">
        <v>604</v>
      </c>
    </row>
    <row r="126" spans="1:1">
      <c r="A126">
        <v>1102</v>
      </c>
    </row>
    <row r="127" spans="1:1">
      <c r="A127">
        <v>624</v>
      </c>
    </row>
    <row r="128" spans="1:1">
      <c r="A128">
        <v>299</v>
      </c>
    </row>
    <row r="129" spans="1:1">
      <c r="A129">
        <v>509</v>
      </c>
    </row>
    <row r="130" spans="1:1">
      <c r="A130">
        <v>999</v>
      </c>
    </row>
    <row r="131" spans="1:1">
      <c r="A131">
        <v>2092</v>
      </c>
    </row>
    <row r="132" spans="1:1">
      <c r="A132">
        <v>885</v>
      </c>
    </row>
    <row r="133" spans="1:1">
      <c r="A133">
        <v>1807</v>
      </c>
    </row>
    <row r="134" spans="1:1">
      <c r="A134">
        <v>1186</v>
      </c>
    </row>
    <row r="135" spans="1:1">
      <c r="A135">
        <v>549</v>
      </c>
    </row>
    <row r="136" spans="1:1">
      <c r="A136">
        <v>1012</v>
      </c>
    </row>
    <row r="137" spans="1:1">
      <c r="A137">
        <v>565</v>
      </c>
    </row>
    <row r="138" spans="1:1">
      <c r="A138">
        <v>262</v>
      </c>
    </row>
    <row r="139" spans="1:1">
      <c r="A139">
        <v>463</v>
      </c>
    </row>
    <row r="140" spans="1:1">
      <c r="A140">
        <v>999</v>
      </c>
    </row>
    <row r="141" spans="1:1">
      <c r="A141">
        <v>2092</v>
      </c>
    </row>
    <row r="142" spans="1:1">
      <c r="A142">
        <v>926</v>
      </c>
    </row>
    <row r="143" spans="1:1">
      <c r="A143">
        <v>1807</v>
      </c>
    </row>
    <row r="144" spans="1:1">
      <c r="A144">
        <v>1196</v>
      </c>
    </row>
    <row r="145" spans="1:1">
      <c r="A145">
        <v>562</v>
      </c>
    </row>
    <row r="146" spans="1:1">
      <c r="A146">
        <v>1012</v>
      </c>
    </row>
    <row r="147" spans="1:1">
      <c r="A147">
        <v>565</v>
      </c>
    </row>
    <row r="148" spans="1:1">
      <c r="A148">
        <v>262</v>
      </c>
    </row>
    <row r="149" spans="1:1">
      <c r="A149">
        <v>463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165</v>
      </c>
    </row>
    <row r="162" spans="1:1">
      <c r="A162">
        <v>170</v>
      </c>
    </row>
    <row r="163" spans="1:1">
      <c r="A163">
        <v>143</v>
      </c>
    </row>
    <row r="164" spans="1:1">
      <c r="A164">
        <v>72</v>
      </c>
    </row>
    <row r="165" spans="1:1">
      <c r="A165">
        <v>42</v>
      </c>
    </row>
    <row r="166" spans="1:1">
      <c r="A166">
        <v>90</v>
      </c>
    </row>
    <row r="167" spans="1:1">
      <c r="A167">
        <v>59</v>
      </c>
    </row>
    <row r="168" spans="1:1">
      <c r="A168">
        <v>37</v>
      </c>
    </row>
    <row r="169" spans="1:1">
      <c r="A169">
        <v>46</v>
      </c>
    </row>
    <row r="170" spans="1:1">
      <c r="A170">
        <v>999</v>
      </c>
    </row>
    <row r="171" spans="1:1">
      <c r="A171">
        <v>128</v>
      </c>
    </row>
    <row r="172" spans="1:1">
      <c r="A172">
        <v>67</v>
      </c>
    </row>
    <row r="173" spans="1:1">
      <c r="A173">
        <v>32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338</v>
      </c>
    </row>
    <row r="179" spans="1:1">
      <c r="A179" t="s">
        <v>339</v>
      </c>
    </row>
    <row r="180" spans="1:1">
      <c r="A180">
        <v>999</v>
      </c>
    </row>
    <row r="181" spans="1:1">
      <c r="A181">
        <v>4935</v>
      </c>
    </row>
    <row r="182" spans="1:1">
      <c r="A182">
        <v>1492</v>
      </c>
    </row>
    <row r="183" spans="1:1">
      <c r="A183">
        <v>1464</v>
      </c>
    </row>
    <row r="184" spans="1:1">
      <c r="A184">
        <v>549</v>
      </c>
    </row>
    <row r="185" spans="1:1">
      <c r="A185">
        <v>0</v>
      </c>
    </row>
    <row r="186" spans="1:1">
      <c r="A186">
        <v>28</v>
      </c>
    </row>
    <row r="187" spans="1:1">
      <c r="A187">
        <v>549</v>
      </c>
    </row>
    <row r="188" spans="1:1">
      <c r="A188">
        <v>0</v>
      </c>
    </row>
    <row r="189" spans="1:1">
      <c r="A189">
        <v>28</v>
      </c>
    </row>
    <row r="190" spans="1:1">
      <c r="A190">
        <v>999</v>
      </c>
    </row>
    <row r="191" spans="1:1">
      <c r="A191">
        <v>49</v>
      </c>
    </row>
    <row r="192" spans="1:1">
      <c r="A192">
        <v>11</v>
      </c>
    </row>
    <row r="193" spans="1:1">
      <c r="A193">
        <v>0</v>
      </c>
    </row>
    <row r="194" spans="1:1">
      <c r="A194">
        <v>5</v>
      </c>
    </row>
    <row r="195" spans="1:1">
      <c r="A195">
        <v>0</v>
      </c>
    </row>
    <row r="196" spans="1:1">
      <c r="A196">
        <v>0</v>
      </c>
    </row>
    <row r="197" spans="1:1">
      <c r="A197">
        <v>49</v>
      </c>
    </row>
    <row r="198" spans="1:1">
      <c r="A198">
        <v>11</v>
      </c>
    </row>
    <row r="199" spans="1:1">
      <c r="A199">
        <v>999</v>
      </c>
    </row>
    <row r="200" spans="1:1">
      <c r="A200">
        <v>999</v>
      </c>
    </row>
    <row r="201" spans="1:1">
      <c r="A201">
        <v>352000</v>
      </c>
    </row>
    <row r="202" spans="1:1">
      <c r="A202">
        <v>97265</v>
      </c>
    </row>
    <row r="203" spans="1:1">
      <c r="A203">
        <v>61358</v>
      </c>
    </row>
    <row r="204" spans="1:1">
      <c r="A204">
        <v>456881</v>
      </c>
    </row>
    <row r="205" spans="1:1">
      <c r="A205">
        <v>39631</v>
      </c>
    </row>
    <row r="206" spans="1:1">
      <c r="A206">
        <v>25730</v>
      </c>
    </row>
    <row r="207" spans="1:1">
      <c r="A207">
        <v>50000</v>
      </c>
    </row>
    <row r="208" spans="1:1">
      <c r="A208">
        <v>15000</v>
      </c>
    </row>
    <row r="209" spans="1:1">
      <c r="A209">
        <v>25000</v>
      </c>
    </row>
    <row r="210" spans="1:1">
      <c r="A210">
        <v>1360</v>
      </c>
    </row>
    <row r="211" spans="1:1">
      <c r="A211">
        <v>16130</v>
      </c>
    </row>
    <row r="212" spans="1:1">
      <c r="A212">
        <v>0</v>
      </c>
    </row>
    <row r="213" spans="1:1">
      <c r="A213">
        <v>8885</v>
      </c>
    </row>
    <row r="214" spans="1:1">
      <c r="A214">
        <v>0</v>
      </c>
    </row>
    <row r="215" spans="1:1">
      <c r="A215">
        <v>250000</v>
      </c>
    </row>
    <row r="216" spans="1:1">
      <c r="A216">
        <v>17123</v>
      </c>
    </row>
    <row r="217" spans="1:1">
      <c r="A217">
        <v>1416363</v>
      </c>
    </row>
    <row r="218" spans="1:1">
      <c r="A218">
        <v>3972660</v>
      </c>
    </row>
    <row r="219" spans="1:1">
      <c r="A219">
        <v>0</v>
      </c>
    </row>
    <row r="220" spans="1:1">
      <c r="A220">
        <v>2785400</v>
      </c>
    </row>
    <row r="221" spans="1:1">
      <c r="A221">
        <v>3972660</v>
      </c>
    </row>
    <row r="222" spans="1:1">
      <c r="A222">
        <v>0</v>
      </c>
    </row>
    <row r="223" spans="1:1">
      <c r="A223">
        <v>2757480</v>
      </c>
    </row>
    <row r="224" spans="1:1">
      <c r="A224">
        <v>186106</v>
      </c>
    </row>
    <row r="225" spans="1:1">
      <c r="A225">
        <v>2434</v>
      </c>
    </row>
    <row r="226" spans="1:1">
      <c r="A226">
        <v>0</v>
      </c>
    </row>
    <row r="227" spans="1:1">
      <c r="A227">
        <v>0</v>
      </c>
    </row>
    <row r="228" spans="1:1">
      <c r="A228">
        <v>899580</v>
      </c>
    </row>
    <row r="229" spans="1:1">
      <c r="A229">
        <v>0</v>
      </c>
    </row>
    <row r="230" spans="1:1">
      <c r="A230">
        <v>445500</v>
      </c>
    </row>
    <row r="231" spans="1:1">
      <c r="A231">
        <v>0</v>
      </c>
    </row>
    <row r="232" spans="1:1">
      <c r="A232">
        <v>0</v>
      </c>
    </row>
    <row r="233" spans="1:1">
      <c r="A233">
        <v>1485588</v>
      </c>
    </row>
    <row r="234" spans="1:1">
      <c r="A234">
        <v>194969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1591000</v>
      </c>
    </row>
    <row r="239" spans="1:1">
      <c r="A239">
        <v>1019000</v>
      </c>
    </row>
    <row r="240" spans="1:1">
      <c r="A240">
        <v>509918</v>
      </c>
    </row>
    <row r="241" spans="1:1">
      <c r="A241">
        <v>3963121</v>
      </c>
    </row>
    <row r="242" spans="1:1">
      <c r="A242">
        <v>1367666</v>
      </c>
    </row>
    <row r="243" spans="1:1">
      <c r="A243">
        <v>0</v>
      </c>
    </row>
    <row r="244" spans="1:1">
      <c r="A244">
        <v>0</v>
      </c>
    </row>
    <row r="245" spans="1:1">
      <c r="A245">
        <v>51658</v>
      </c>
    </row>
    <row r="246" spans="1:1">
      <c r="A246">
        <v>67275</v>
      </c>
    </row>
    <row r="247" spans="1:1">
      <c r="A247">
        <v>387024</v>
      </c>
    </row>
    <row r="248" spans="1:1">
      <c r="A248">
        <v>9439</v>
      </c>
    </row>
    <row r="249" spans="1:1">
      <c r="A249">
        <v>109300</v>
      </c>
    </row>
    <row r="250" spans="1:1">
      <c r="A250">
        <v>200787</v>
      </c>
    </row>
    <row r="251" spans="1:1">
      <c r="A251">
        <v>1791575</v>
      </c>
    </row>
    <row r="252" spans="1:1">
      <c r="A252">
        <v>2171546</v>
      </c>
    </row>
    <row r="253" spans="1:1">
      <c r="A253">
        <v>0</v>
      </c>
    </row>
    <row r="254" spans="1:1">
      <c r="A254">
        <v>24194</v>
      </c>
    </row>
    <row r="255" spans="1:1">
      <c r="A255">
        <v>0</v>
      </c>
    </row>
    <row r="256" spans="1:1">
      <c r="A256">
        <v>733423</v>
      </c>
    </row>
    <row r="257" spans="1:1">
      <c r="A257">
        <v>1243341</v>
      </c>
    </row>
    <row r="258" spans="1:1">
      <c r="A258">
        <v>999</v>
      </c>
    </row>
    <row r="259" spans="1:1">
      <c r="A259">
        <v>999</v>
      </c>
    </row>
    <row r="260" spans="1:1">
      <c r="A260">
        <v>581005</v>
      </c>
    </row>
    <row r="261" spans="1:1">
      <c r="A261">
        <v>50000</v>
      </c>
    </row>
    <row r="262" spans="1:1">
      <c r="A262">
        <v>400000</v>
      </c>
    </row>
    <row r="263" spans="1:1">
      <c r="A263">
        <v>943540</v>
      </c>
    </row>
    <row r="264" spans="1:1">
      <c r="A264">
        <v>0</v>
      </c>
    </row>
    <row r="265" spans="1:1">
      <c r="A265">
        <v>122840</v>
      </c>
    </row>
    <row r="266" spans="1:1">
      <c r="A266">
        <v>62309</v>
      </c>
    </row>
    <row r="267" spans="1:1">
      <c r="A267">
        <v>15638</v>
      </c>
    </row>
    <row r="268" spans="1:1">
      <c r="A268">
        <v>1975644</v>
      </c>
    </row>
    <row r="269" spans="1:1">
      <c r="A269">
        <v>1680557</v>
      </c>
    </row>
    <row r="270" spans="1:1">
      <c r="A270">
        <v>649000</v>
      </c>
    </row>
    <row r="271" spans="1:1">
      <c r="A271">
        <v>0</v>
      </c>
    </row>
    <row r="272" spans="1:1">
      <c r="A272">
        <v>512020</v>
      </c>
    </row>
    <row r="273" spans="1:1">
      <c r="A273">
        <v>0</v>
      </c>
    </row>
    <row r="274" spans="1:1">
      <c r="A274">
        <v>0</v>
      </c>
    </row>
    <row r="275" spans="1:1">
      <c r="A275">
        <v>3630000</v>
      </c>
    </row>
    <row r="276" spans="1:1">
      <c r="A276">
        <v>239580</v>
      </c>
    </row>
    <row r="277" spans="1:1">
      <c r="A277">
        <v>4738508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490</v>
      </c>
    </row>
    <row r="287" spans="1:1">
      <c r="A287">
        <v>167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1315</v>
      </c>
    </row>
    <row r="296" spans="1:1">
      <c r="A296">
        <v>14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12</v>
      </c>
    </row>
    <row r="301" spans="1:1">
      <c r="A301">
        <v>2304</v>
      </c>
    </row>
    <row r="302" spans="1:1">
      <c r="A302">
        <v>6</v>
      </c>
    </row>
    <row r="303" spans="1:1">
      <c r="A303">
        <v>1991</v>
      </c>
    </row>
    <row r="304" spans="1:1">
      <c r="A304">
        <v>97.2</v>
      </c>
    </row>
    <row r="305" spans="1:1">
      <c r="A305">
        <v>28224</v>
      </c>
    </row>
    <row r="306" spans="1:1">
      <c r="A306">
        <v>779</v>
      </c>
    </row>
    <row r="307" spans="1:1">
      <c r="A307">
        <v>27445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3541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3096</v>
      </c>
    </row>
    <row r="316" spans="1:1">
      <c r="A316">
        <v>445</v>
      </c>
    </row>
    <row r="317" spans="1:1">
      <c r="A317">
        <v>0</v>
      </c>
    </row>
    <row r="318" spans="1:1">
      <c r="A318">
        <v>18</v>
      </c>
    </row>
    <row r="319" spans="1:1">
      <c r="A319">
        <v>85259</v>
      </c>
    </row>
    <row r="320" spans="1:1">
      <c r="A320">
        <v>999</v>
      </c>
    </row>
    <row r="321" spans="1:1">
      <c r="A321">
        <v>8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9</v>
      </c>
    </row>
    <row r="326" spans="1:1">
      <c r="A326">
        <v>7</v>
      </c>
    </row>
    <row r="327" spans="1:1">
      <c r="A327">
        <v>18</v>
      </c>
    </row>
    <row r="328" spans="1:1">
      <c r="A328">
        <v>18</v>
      </c>
    </row>
    <row r="329" spans="1:1">
      <c r="A329">
        <v>199</v>
      </c>
    </row>
    <row r="330" spans="1:1">
      <c r="A330" s="11" t="s">
        <v>340</v>
      </c>
    </row>
    <row r="331" spans="1:1">
      <c r="A331" t="s">
        <v>2</v>
      </c>
    </row>
    <row r="332" spans="1:1">
      <c r="A332" t="s">
        <v>2</v>
      </c>
    </row>
    <row r="333" spans="1:1">
      <c r="A333" t="s">
        <v>2</v>
      </c>
    </row>
    <row r="334" spans="1:1">
      <c r="A334" t="s">
        <v>2</v>
      </c>
    </row>
    <row r="335" spans="1:1">
      <c r="A335" t="s">
        <v>2</v>
      </c>
    </row>
    <row r="336" spans="1:1">
      <c r="A336" t="s">
        <v>2</v>
      </c>
    </row>
    <row r="337" spans="1:1">
      <c r="A337" t="s">
        <v>2</v>
      </c>
    </row>
    <row r="338" spans="1:1">
      <c r="A338" t="s">
        <v>2</v>
      </c>
    </row>
    <row r="339" spans="1:1">
      <c r="A339" t="s">
        <v>2</v>
      </c>
    </row>
    <row r="340" spans="1:1">
      <c r="A340" t="s">
        <v>2</v>
      </c>
    </row>
    <row r="341" spans="1:1">
      <c r="A341" t="s">
        <v>2</v>
      </c>
    </row>
    <row r="342" spans="1:1">
      <c r="A342" t="s">
        <v>2</v>
      </c>
    </row>
    <row r="343" spans="1:1">
      <c r="A343" t="s">
        <v>2</v>
      </c>
    </row>
    <row r="344" spans="1:1">
      <c r="A344" t="s">
        <v>2</v>
      </c>
    </row>
    <row r="345" spans="1:1">
      <c r="A345" t="s">
        <v>2</v>
      </c>
    </row>
    <row r="346" spans="1:1">
      <c r="A346" t="s">
        <v>2</v>
      </c>
    </row>
    <row r="347" spans="1:1">
      <c r="A347" t="s">
        <v>2</v>
      </c>
    </row>
    <row r="348" spans="1:1">
      <c r="A348" t="s">
        <v>2</v>
      </c>
    </row>
    <row r="349" spans="1:1">
      <c r="A349" t="s">
        <v>2</v>
      </c>
    </row>
    <row r="350" spans="1:1">
      <c r="A350" t="s">
        <v>2</v>
      </c>
    </row>
    <row r="351" spans="1:1">
      <c r="A351" t="s">
        <v>2</v>
      </c>
    </row>
    <row r="352" spans="1:1">
      <c r="A352" t="s">
        <v>2</v>
      </c>
    </row>
    <row r="353" spans="1:1">
      <c r="A353" t="s">
        <v>2</v>
      </c>
    </row>
    <row r="354" spans="1:1">
      <c r="A354" t="s">
        <v>2</v>
      </c>
    </row>
    <row r="355" spans="1:1">
      <c r="A355" t="s">
        <v>2</v>
      </c>
    </row>
    <row r="356" spans="1:1">
      <c r="A356" t="s">
        <v>2</v>
      </c>
    </row>
    <row r="357" spans="1:1">
      <c r="A357" t="s">
        <v>2</v>
      </c>
    </row>
    <row r="358" spans="1:1">
      <c r="A358" t="s">
        <v>2</v>
      </c>
    </row>
    <row r="359" spans="1:1">
      <c r="A359" t="s">
        <v>2</v>
      </c>
    </row>
    <row r="360" spans="1:1">
      <c r="A360" t="s">
        <v>2</v>
      </c>
    </row>
    <row r="361" spans="1:1">
      <c r="A361" t="s">
        <v>2</v>
      </c>
    </row>
    <row r="362" spans="1:1">
      <c r="A362" t="s">
        <v>2</v>
      </c>
    </row>
    <row r="363" spans="1:1">
      <c r="A363" t="s">
        <v>2</v>
      </c>
    </row>
    <row r="364" spans="1:1">
      <c r="A364" t="s">
        <v>2</v>
      </c>
    </row>
    <row r="365" spans="1:1">
      <c r="A365" t="s">
        <v>2</v>
      </c>
    </row>
    <row r="366" spans="1:1">
      <c r="A366" t="s">
        <v>2</v>
      </c>
    </row>
    <row r="367" spans="1:1">
      <c r="A367" t="s">
        <v>2</v>
      </c>
    </row>
    <row r="368" spans="1:1">
      <c r="A368" t="s">
        <v>2</v>
      </c>
    </row>
    <row r="369" spans="1:1">
      <c r="A369" t="s">
        <v>2</v>
      </c>
    </row>
    <row r="370" spans="1:1">
      <c r="A370" t="s">
        <v>2</v>
      </c>
    </row>
    <row r="371" spans="1:1">
      <c r="A371" t="s">
        <v>2</v>
      </c>
    </row>
    <row r="372" spans="1:1">
      <c r="A372" t="s">
        <v>2</v>
      </c>
    </row>
    <row r="373" spans="1:1">
      <c r="A373" t="s">
        <v>2</v>
      </c>
    </row>
    <row r="374" spans="1:1">
      <c r="A374" t="s">
        <v>2</v>
      </c>
    </row>
    <row r="375" spans="1:1">
      <c r="A375" t="s">
        <v>2</v>
      </c>
    </row>
    <row r="376" spans="1:1">
      <c r="A376" t="s">
        <v>2</v>
      </c>
    </row>
    <row r="377" spans="1:1">
      <c r="A377" t="s">
        <v>2</v>
      </c>
    </row>
    <row r="378" spans="1:1">
      <c r="A378" t="s">
        <v>2</v>
      </c>
    </row>
    <row r="379" spans="1:1">
      <c r="A379" t="s">
        <v>2</v>
      </c>
    </row>
    <row r="380" spans="1:1">
      <c r="A380" t="s">
        <v>2</v>
      </c>
    </row>
    <row r="381" spans="1:1">
      <c r="A381" t="s">
        <v>2</v>
      </c>
    </row>
    <row r="382" spans="1:1">
      <c r="A382" t="s">
        <v>2</v>
      </c>
    </row>
    <row r="383" spans="1:1">
      <c r="A383" t="s">
        <v>2</v>
      </c>
    </row>
    <row r="384" spans="1:1">
      <c r="A384" t="s">
        <v>2</v>
      </c>
    </row>
    <row r="385" spans="1:1">
      <c r="A385" t="s">
        <v>2</v>
      </c>
    </row>
    <row r="386" spans="1:1">
      <c r="A386" t="s">
        <v>2</v>
      </c>
    </row>
    <row r="387" spans="1:1">
      <c r="A387" t="s">
        <v>2</v>
      </c>
    </row>
    <row r="388" spans="1:1">
      <c r="A388" t="s">
        <v>2</v>
      </c>
    </row>
    <row r="389" spans="1:1">
      <c r="A389" t="s">
        <v>2</v>
      </c>
    </row>
    <row r="390" spans="1:1">
      <c r="A390" t="s">
        <v>2</v>
      </c>
    </row>
    <row r="391" spans="1:1">
      <c r="A391" t="s">
        <v>2</v>
      </c>
    </row>
    <row r="392" spans="1:1">
      <c r="A392" t="s">
        <v>2</v>
      </c>
    </row>
    <row r="393" spans="1:1">
      <c r="A393" t="s">
        <v>2</v>
      </c>
    </row>
    <row r="394" spans="1:1">
      <c r="A394" t="s">
        <v>2</v>
      </c>
    </row>
    <row r="395" spans="1:1">
      <c r="A395" t="s">
        <v>2</v>
      </c>
    </row>
    <row r="396" spans="1:1">
      <c r="A396" t="s">
        <v>2</v>
      </c>
    </row>
    <row r="397" spans="1:1">
      <c r="A397" t="s">
        <v>2</v>
      </c>
    </row>
    <row r="398" spans="1:1">
      <c r="A398" t="s">
        <v>2</v>
      </c>
    </row>
    <row r="399" spans="1:1">
      <c r="A399" t="s">
        <v>2</v>
      </c>
    </row>
    <row r="400" spans="1:1">
      <c r="A400" t="s">
        <v>2</v>
      </c>
    </row>
    <row r="401" spans="1:1">
      <c r="A401" t="s">
        <v>2</v>
      </c>
    </row>
    <row r="402" spans="1:1">
      <c r="A402" t="s">
        <v>2</v>
      </c>
    </row>
    <row r="403" spans="1:1">
      <c r="A403" t="s">
        <v>2</v>
      </c>
    </row>
    <row r="404" spans="1:1">
      <c r="A404" t="s">
        <v>2</v>
      </c>
    </row>
    <row r="405" spans="1:1">
      <c r="A405" t="s">
        <v>2</v>
      </c>
    </row>
    <row r="406" spans="1:1">
      <c r="A406" t="s">
        <v>2</v>
      </c>
    </row>
    <row r="407" spans="1:1">
      <c r="A407" t="s">
        <v>2</v>
      </c>
    </row>
    <row r="408" spans="1:1">
      <c r="A408" t="s">
        <v>2</v>
      </c>
    </row>
    <row r="409" spans="1:1">
      <c r="A409" t="s">
        <v>2</v>
      </c>
    </row>
    <row r="410" spans="1:1">
      <c r="A410" t="s">
        <v>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340</v>
      </c>
    </row>
    <row r="421" spans="1:1">
      <c r="A421" t="s">
        <v>2</v>
      </c>
    </row>
    <row r="422" spans="1:1">
      <c r="A422" t="s">
        <v>2</v>
      </c>
    </row>
    <row r="423" spans="1:1">
      <c r="A423" t="s">
        <v>2</v>
      </c>
    </row>
    <row r="424" spans="1:1">
      <c r="A424" s="12" t="s">
        <v>2</v>
      </c>
    </row>
    <row r="425" spans="1:1">
      <c r="A425" s="12" t="s">
        <v>2</v>
      </c>
    </row>
    <row r="426" spans="1:1">
      <c r="A426" s="12" t="s">
        <v>2</v>
      </c>
    </row>
    <row r="427" spans="1:1">
      <c r="A427" s="12" t="s">
        <v>2</v>
      </c>
    </row>
    <row r="428" spans="1:1">
      <c r="A428" t="s">
        <v>2</v>
      </c>
    </row>
    <row r="429" spans="1:1">
      <c r="A429" t="s">
        <v>2</v>
      </c>
    </row>
    <row r="430" spans="1:1">
      <c r="A430" t="s">
        <v>2</v>
      </c>
    </row>
    <row r="431" spans="1:1">
      <c r="A431" s="12" t="s">
        <v>2</v>
      </c>
    </row>
    <row r="432" spans="1:1">
      <c r="A432" s="12" t="s">
        <v>2</v>
      </c>
    </row>
    <row r="433" spans="1:1">
      <c r="A433" s="12" t="s">
        <v>2</v>
      </c>
    </row>
    <row r="434" spans="1:1">
      <c r="A434" s="12" t="s">
        <v>2</v>
      </c>
    </row>
    <row r="435" spans="1:1">
      <c r="A435" t="s">
        <v>2</v>
      </c>
    </row>
    <row r="436" spans="1:1">
      <c r="A436" t="s">
        <v>2</v>
      </c>
    </row>
    <row r="437" spans="1:1">
      <c r="A437" t="s">
        <v>2</v>
      </c>
    </row>
    <row r="438" spans="1:1">
      <c r="A438" s="12" t="s">
        <v>2</v>
      </c>
    </row>
    <row r="439" spans="1:1">
      <c r="A439" s="12" t="s">
        <v>2</v>
      </c>
    </row>
    <row r="440" spans="1:1">
      <c r="A440" s="12" t="s">
        <v>2</v>
      </c>
    </row>
    <row r="441" spans="1:1">
      <c r="A441" s="12" t="s">
        <v>2</v>
      </c>
    </row>
    <row r="442" spans="1:1">
      <c r="A442" t="s">
        <v>2</v>
      </c>
    </row>
    <row r="443" spans="1:1">
      <c r="A443" t="s">
        <v>2</v>
      </c>
    </row>
    <row r="444" spans="1:1">
      <c r="A444" t="s">
        <v>2</v>
      </c>
    </row>
    <row r="445" spans="1:1">
      <c r="A445" s="12" t="s">
        <v>2</v>
      </c>
    </row>
    <row r="446" spans="1:1">
      <c r="A446" s="12" t="s">
        <v>2</v>
      </c>
    </row>
    <row r="447" spans="1:1">
      <c r="A447" s="12" t="s">
        <v>2</v>
      </c>
    </row>
    <row r="448" spans="1:1">
      <c r="A448" s="12" t="s">
        <v>2</v>
      </c>
    </row>
    <row r="449" spans="1:1">
      <c r="A449" t="s">
        <v>2</v>
      </c>
    </row>
    <row r="450" spans="1:1">
      <c r="A450" t="s">
        <v>2</v>
      </c>
    </row>
    <row r="451" spans="1:1">
      <c r="A451" t="s">
        <v>2</v>
      </c>
    </row>
    <row r="452" spans="1:1">
      <c r="A452" s="12" t="s">
        <v>2</v>
      </c>
    </row>
    <row r="453" spans="1:1">
      <c r="A453" s="12" t="s">
        <v>2</v>
      </c>
    </row>
    <row r="454" spans="1:1">
      <c r="A454" s="12" t="s">
        <v>2</v>
      </c>
    </row>
    <row r="455" spans="1:1">
      <c r="A455" s="12" t="s">
        <v>2</v>
      </c>
    </row>
    <row r="456" spans="1:1">
      <c r="A456" t="s">
        <v>2</v>
      </c>
    </row>
    <row r="457" spans="1:1">
      <c r="A457" t="s">
        <v>2</v>
      </c>
    </row>
    <row r="458" spans="1:1">
      <c r="A458" t="s">
        <v>2</v>
      </c>
    </row>
    <row r="459" spans="1:1">
      <c r="A459" s="12" t="s">
        <v>2</v>
      </c>
    </row>
    <row r="460" spans="1:1">
      <c r="A460" s="12" t="s">
        <v>2</v>
      </c>
    </row>
    <row r="461" spans="1:1">
      <c r="A461" s="12" t="s">
        <v>2</v>
      </c>
    </row>
    <row r="462" spans="1:1">
      <c r="A462" s="12" t="s">
        <v>2</v>
      </c>
    </row>
    <row r="463" spans="1:1">
      <c r="A463" t="s">
        <v>2</v>
      </c>
    </row>
    <row r="464" spans="1:1">
      <c r="A464" t="s">
        <v>2</v>
      </c>
    </row>
    <row r="465" spans="1:1">
      <c r="A465" t="s">
        <v>2</v>
      </c>
    </row>
    <row r="466" spans="1:1">
      <c r="A466" s="12" t="s">
        <v>2</v>
      </c>
    </row>
    <row r="467" spans="1:1">
      <c r="A467" s="12" t="s">
        <v>2</v>
      </c>
    </row>
    <row r="468" spans="1:1">
      <c r="A468" s="12" t="s">
        <v>2</v>
      </c>
    </row>
    <row r="469" spans="1:1">
      <c r="A469" s="12" t="s">
        <v>2</v>
      </c>
    </row>
    <row r="470" spans="1:1">
      <c r="A470" t="s">
        <v>2</v>
      </c>
    </row>
    <row r="471" spans="1:1">
      <c r="A471" t="s">
        <v>2</v>
      </c>
    </row>
    <row r="472" spans="1:1">
      <c r="A472" t="s">
        <v>2</v>
      </c>
    </row>
    <row r="473" spans="1:1">
      <c r="A473" s="12" t="s">
        <v>2</v>
      </c>
    </row>
    <row r="474" spans="1:1">
      <c r="A474" s="12" t="s">
        <v>2</v>
      </c>
    </row>
    <row r="475" spans="1:1">
      <c r="A475" s="12" t="s">
        <v>2</v>
      </c>
    </row>
    <row r="476" spans="1:1">
      <c r="A476" s="12" t="s">
        <v>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341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4074</v>
      </c>
    </row>
    <row r="506" spans="1:1">
      <c r="A506">
        <v>4277</v>
      </c>
    </row>
    <row r="507" spans="1:1">
      <c r="A507">
        <v>71</v>
      </c>
    </row>
    <row r="508" spans="1:1">
      <c r="A508">
        <v>51</v>
      </c>
    </row>
    <row r="509" spans="1:1">
      <c r="A509">
        <v>1767</v>
      </c>
    </row>
    <row r="510" spans="1:1">
      <c r="A510">
        <v>1840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40577</v>
      </c>
    </row>
    <row r="515" spans="1:1">
      <c r="A515">
        <v>47738</v>
      </c>
    </row>
    <row r="516" spans="1:1">
      <c r="A516">
        <v>47285</v>
      </c>
    </row>
    <row r="517" spans="1:1">
      <c r="A517">
        <v>45938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12814</v>
      </c>
    </row>
    <row r="523" spans="1:1">
      <c r="A523">
        <v>4651482</v>
      </c>
    </row>
    <row r="524" spans="1:1">
      <c r="A524">
        <v>6</v>
      </c>
    </row>
    <row r="525" spans="1:1">
      <c r="A525">
        <v>4150706</v>
      </c>
    </row>
    <row r="526" spans="1:1">
      <c r="A526">
        <v>302</v>
      </c>
    </row>
    <row r="527" spans="1:1">
      <c r="A527">
        <v>325</v>
      </c>
    </row>
    <row r="528" spans="1:1">
      <c r="A528">
        <v>320</v>
      </c>
    </row>
    <row r="529" spans="1:1">
      <c r="A529">
        <v>474</v>
      </c>
    </row>
    <row r="530" spans="1:1">
      <c r="A530">
        <v>529</v>
      </c>
    </row>
    <row r="531" spans="1:1">
      <c r="A531">
        <v>495</v>
      </c>
    </row>
    <row r="532" spans="1:1">
      <c r="A532">
        <v>915</v>
      </c>
    </row>
    <row r="533" spans="1:1">
      <c r="A533">
        <v>990</v>
      </c>
    </row>
    <row r="534" spans="1:1">
      <c r="A534">
        <v>935</v>
      </c>
    </row>
    <row r="535" spans="1:1">
      <c r="A535">
        <v>58</v>
      </c>
    </row>
    <row r="536" spans="1:1">
      <c r="A536">
        <v>1200</v>
      </c>
    </row>
    <row r="537" spans="1:1">
      <c r="A537">
        <v>14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14733</v>
      </c>
    </row>
    <row r="543" spans="1:1">
      <c r="A543">
        <v>5348079</v>
      </c>
    </row>
    <row r="544" spans="1:1">
      <c r="A544">
        <v>10</v>
      </c>
    </row>
    <row r="545" spans="1:2">
      <c r="A545">
        <v>5016224</v>
      </c>
    </row>
    <row r="546" spans="1:2">
      <c r="A546">
        <v>285</v>
      </c>
    </row>
    <row r="547" spans="1:2">
      <c r="A547">
        <v>288</v>
      </c>
    </row>
    <row r="548" spans="1:2">
      <c r="A548">
        <v>285</v>
      </c>
    </row>
    <row r="549" spans="1:2">
      <c r="A549">
        <v>442</v>
      </c>
    </row>
    <row r="550" spans="1:2">
      <c r="A550">
        <v>455</v>
      </c>
    </row>
    <row r="551" spans="1:2">
      <c r="A551">
        <v>447</v>
      </c>
    </row>
    <row r="552" spans="1:2">
      <c r="A552">
        <v>787</v>
      </c>
    </row>
    <row r="553" spans="1:2">
      <c r="A553">
        <v>769</v>
      </c>
      <c r="B553"/>
    </row>
    <row r="554" spans="1:2">
      <c r="A554">
        <v>771</v>
      </c>
      <c r="B554"/>
    </row>
    <row r="555" spans="1:2">
      <c r="A555">
        <v>81</v>
      </c>
      <c r="B555"/>
    </row>
    <row r="556" spans="1:2">
      <c r="A556">
        <v>1210</v>
      </c>
      <c r="B556"/>
    </row>
    <row r="557" spans="1:2">
      <c r="A557">
        <v>13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0</v>
      </c>
    </row>
    <row r="563" spans="1:1">
      <c r="A563">
        <v>0</v>
      </c>
    </row>
    <row r="564" spans="1:1">
      <c r="A564">
        <v>0</v>
      </c>
    </row>
    <row r="565" spans="1:1">
      <c r="A565">
        <v>-310084</v>
      </c>
    </row>
    <row r="566" spans="1:1">
      <c r="A566">
        <v>21</v>
      </c>
    </row>
    <row r="567" spans="1:1">
      <c r="A567">
        <v>21</v>
      </c>
    </row>
    <row r="568" spans="1:1">
      <c r="A568">
        <v>21</v>
      </c>
    </row>
    <row r="569" spans="1:1">
      <c r="A569">
        <v>21</v>
      </c>
    </row>
    <row r="570" spans="1:1">
      <c r="A570">
        <v>21</v>
      </c>
    </row>
    <row r="571" spans="1:1">
      <c r="A571">
        <v>21</v>
      </c>
    </row>
    <row r="572" spans="1:1">
      <c r="A572">
        <v>21</v>
      </c>
    </row>
    <row r="573" spans="1:1">
      <c r="A573">
        <v>21</v>
      </c>
    </row>
    <row r="574" spans="1:1">
      <c r="A574">
        <v>2</v>
      </c>
    </row>
    <row r="575" spans="1:1">
      <c r="A575">
        <v>35</v>
      </c>
    </row>
    <row r="576" spans="1:1">
      <c r="A576">
        <v>1600</v>
      </c>
    </row>
    <row r="577" spans="1:1">
      <c r="A577">
        <v>22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14379</v>
      </c>
    </row>
    <row r="583" spans="1:1">
      <c r="A583">
        <v>5219577</v>
      </c>
    </row>
    <row r="584" spans="1:1">
      <c r="A584">
        <v>15</v>
      </c>
    </row>
    <row r="585" spans="1:1">
      <c r="A585">
        <v>5156064</v>
      </c>
    </row>
    <row r="586" spans="1:1">
      <c r="A586">
        <v>314</v>
      </c>
    </row>
    <row r="587" spans="1:1">
      <c r="A587">
        <v>320</v>
      </c>
    </row>
    <row r="588" spans="1:1">
      <c r="A588">
        <v>323</v>
      </c>
    </row>
    <row r="589" spans="1:1">
      <c r="A589">
        <v>485</v>
      </c>
    </row>
    <row r="590" spans="1:1">
      <c r="A590">
        <v>503</v>
      </c>
    </row>
    <row r="591" spans="1:1">
      <c r="A591">
        <v>490</v>
      </c>
    </row>
    <row r="592" spans="1:1">
      <c r="A592">
        <v>789</v>
      </c>
    </row>
    <row r="593" spans="1:1">
      <c r="A593">
        <v>804</v>
      </c>
    </row>
    <row r="594" spans="1:1">
      <c r="A594">
        <v>790</v>
      </c>
    </row>
    <row r="595" spans="1:1">
      <c r="A595">
        <v>65</v>
      </c>
    </row>
    <row r="596" spans="1:1">
      <c r="A596">
        <v>1200</v>
      </c>
    </row>
    <row r="597" spans="1:1">
      <c r="A597">
        <v>13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12105</v>
      </c>
    </row>
    <row r="603" spans="1:1">
      <c r="A603">
        <v>3631500</v>
      </c>
    </row>
    <row r="604" spans="1:1">
      <c r="A604">
        <v>0</v>
      </c>
    </row>
    <row r="605" spans="1:1">
      <c r="A605">
        <v>3662102</v>
      </c>
    </row>
    <row r="606" spans="1:1">
      <c r="A606">
        <v>250</v>
      </c>
    </row>
    <row r="607" spans="1:1">
      <c r="A607">
        <v>280</v>
      </c>
    </row>
    <row r="608" spans="1:1">
      <c r="A608">
        <v>260</v>
      </c>
    </row>
    <row r="609" spans="1:1">
      <c r="A609">
        <v>435</v>
      </c>
    </row>
    <row r="610" spans="1:1">
      <c r="A610">
        <v>435</v>
      </c>
    </row>
    <row r="611" spans="1:1">
      <c r="A611">
        <v>420</v>
      </c>
    </row>
    <row r="612" spans="1:1">
      <c r="A612">
        <v>740</v>
      </c>
    </row>
    <row r="613" spans="1:1">
      <c r="A613">
        <v>750</v>
      </c>
    </row>
    <row r="614" spans="1:1">
      <c r="A614">
        <v>730</v>
      </c>
    </row>
    <row r="615" spans="1:1">
      <c r="A615">
        <v>50</v>
      </c>
    </row>
    <row r="616" spans="1:1">
      <c r="A616">
        <v>1215</v>
      </c>
    </row>
    <row r="617" spans="1:1">
      <c r="A617">
        <v>14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14058</v>
      </c>
    </row>
    <row r="623" spans="1:1">
      <c r="A623">
        <v>5103054</v>
      </c>
    </row>
    <row r="624" spans="1:1">
      <c r="A624">
        <v>6</v>
      </c>
    </row>
    <row r="625" spans="1:1">
      <c r="A625">
        <v>4639981</v>
      </c>
    </row>
    <row r="626" spans="1:1">
      <c r="A626">
        <v>300</v>
      </c>
    </row>
    <row r="627" spans="1:1">
      <c r="A627">
        <v>305</v>
      </c>
    </row>
    <row r="628" spans="1:1">
      <c r="A628">
        <v>300</v>
      </c>
    </row>
    <row r="629" spans="1:1">
      <c r="A629">
        <v>490</v>
      </c>
    </row>
    <row r="630" spans="1:1">
      <c r="A630">
        <v>455</v>
      </c>
    </row>
    <row r="631" spans="1:1">
      <c r="A631">
        <v>475</v>
      </c>
    </row>
    <row r="632" spans="1:1">
      <c r="A632">
        <v>790</v>
      </c>
    </row>
    <row r="633" spans="1:1">
      <c r="A633">
        <v>790</v>
      </c>
    </row>
    <row r="634" spans="1:1">
      <c r="A634">
        <v>790</v>
      </c>
    </row>
    <row r="635" spans="1:1">
      <c r="A635">
        <v>81</v>
      </c>
    </row>
    <row r="636" spans="1:1">
      <c r="A636">
        <v>1211</v>
      </c>
    </row>
    <row r="637" spans="1:1">
      <c r="A637">
        <v>13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8642</v>
      </c>
    </row>
    <row r="643" spans="1:1">
      <c r="A643">
        <v>2851860</v>
      </c>
    </row>
    <row r="644" spans="1:1">
      <c r="A644">
        <v>0</v>
      </c>
    </row>
    <row r="645" spans="1:1">
      <c r="A645">
        <v>2511171</v>
      </c>
    </row>
    <row r="646" spans="1:1">
      <c r="A646">
        <v>300</v>
      </c>
    </row>
    <row r="647" spans="1:1">
      <c r="A647">
        <v>300</v>
      </c>
    </row>
    <row r="648" spans="1:1">
      <c r="A648">
        <v>300</v>
      </c>
    </row>
    <row r="649" spans="1:1">
      <c r="A649">
        <v>450</v>
      </c>
    </row>
    <row r="650" spans="1:1">
      <c r="A650">
        <v>450</v>
      </c>
    </row>
    <row r="651" spans="1:1">
      <c r="A651">
        <v>450</v>
      </c>
    </row>
    <row r="652" spans="1:1">
      <c r="A652">
        <v>780</v>
      </c>
    </row>
    <row r="653" spans="1:1">
      <c r="A653">
        <v>780</v>
      </c>
    </row>
    <row r="654" spans="1:1">
      <c r="A654">
        <v>780</v>
      </c>
    </row>
    <row r="655" spans="1:1">
      <c r="A655">
        <v>46</v>
      </c>
    </row>
    <row r="656" spans="1:1">
      <c r="A656">
        <v>1220</v>
      </c>
    </row>
    <row r="657" spans="1:1">
      <c r="A657">
        <v>16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12710</v>
      </c>
    </row>
    <row r="663" spans="1:1">
      <c r="A663">
        <v>4613730</v>
      </c>
    </row>
    <row r="664" spans="1:1">
      <c r="A664">
        <v>0</v>
      </c>
    </row>
    <row r="665" spans="1:1">
      <c r="A665">
        <v>3911064</v>
      </c>
    </row>
    <row r="666" spans="1:1">
      <c r="A666">
        <v>270</v>
      </c>
    </row>
    <row r="667" spans="1:1">
      <c r="A667">
        <v>280</v>
      </c>
    </row>
    <row r="668" spans="1:1">
      <c r="A668">
        <v>265</v>
      </c>
    </row>
    <row r="669" spans="1:1">
      <c r="A669">
        <v>450</v>
      </c>
    </row>
    <row r="670" spans="1:1">
      <c r="A670">
        <v>460</v>
      </c>
    </row>
    <row r="671" spans="1:1">
      <c r="A671">
        <v>440</v>
      </c>
    </row>
    <row r="672" spans="1:1">
      <c r="A672">
        <v>740</v>
      </c>
    </row>
    <row r="673" spans="1:1">
      <c r="A673">
        <v>770</v>
      </c>
    </row>
    <row r="674" spans="1:1">
      <c r="A674">
        <v>750</v>
      </c>
    </row>
    <row r="675" spans="1:1">
      <c r="A675">
        <v>65</v>
      </c>
    </row>
    <row r="676" spans="1:1">
      <c r="A676">
        <v>1210</v>
      </c>
    </row>
    <row r="677" spans="1:1">
      <c r="A677">
        <v>15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342</v>
      </c>
    </row>
    <row r="682" spans="1:1">
      <c r="A682" t="s">
        <v>343</v>
      </c>
    </row>
    <row r="683" spans="1:1">
      <c r="A683" t="s">
        <v>2</v>
      </c>
    </row>
    <row r="684" spans="1:1">
      <c r="A684" t="s">
        <v>2</v>
      </c>
    </row>
    <row r="685" spans="1:1">
      <c r="A685" t="s">
        <v>2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344</v>
      </c>
    </row>
    <row r="700" spans="1:1">
      <c r="A700" t="s">
        <v>345</v>
      </c>
    </row>
    <row r="701" spans="1:1">
      <c r="A701">
        <v>1</v>
      </c>
    </row>
    <row r="702" spans="1:1">
      <c r="A702">
        <v>450000</v>
      </c>
    </row>
    <row r="703" spans="1:1">
      <c r="A703">
        <v>160960</v>
      </c>
    </row>
    <row r="704" spans="1:1">
      <c r="A704">
        <v>1940153</v>
      </c>
    </row>
    <row r="705" spans="1:1">
      <c r="A705">
        <v>2374930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623828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3630000</v>
      </c>
    </row>
    <row r="715" spans="1:1">
      <c r="A715">
        <v>91939</v>
      </c>
    </row>
    <row r="716" spans="1:1">
      <c r="A716">
        <v>580276</v>
      </c>
    </row>
    <row r="717" spans="1:1">
      <c r="A717">
        <v>4302215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1393540</v>
      </c>
    </row>
    <row r="723" spans="1:1">
      <c r="A723">
        <v>235501</v>
      </c>
    </row>
    <row r="724" spans="1:1">
      <c r="A724">
        <v>2111624</v>
      </c>
    </row>
    <row r="725" spans="1:1">
      <c r="A725">
        <v>1540633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477157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3630000</v>
      </c>
    </row>
    <row r="735" spans="1:1">
      <c r="A735">
        <v>217602</v>
      </c>
    </row>
    <row r="736" spans="1:1">
      <c r="A736">
        <v>956539</v>
      </c>
    </row>
    <row r="737" spans="1:1">
      <c r="A737">
        <v>4804141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1912500</v>
      </c>
    </row>
    <row r="743" spans="1:1">
      <c r="A743">
        <v>9789995</v>
      </c>
    </row>
    <row r="744" spans="1:1">
      <c r="A744">
        <v>1138</v>
      </c>
    </row>
    <row r="745" spans="1:1">
      <c r="A745">
        <v>2158000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2944277</v>
      </c>
    </row>
    <row r="750" spans="1:1">
      <c r="A750">
        <v>20804408</v>
      </c>
    </row>
    <row r="751" spans="1:1">
      <c r="A751">
        <v>999</v>
      </c>
    </row>
    <row r="752" spans="1:1">
      <c r="A752">
        <v>21000</v>
      </c>
    </row>
    <row r="753" spans="1:1">
      <c r="A753">
        <v>999</v>
      </c>
    </row>
    <row r="754" spans="1:1">
      <c r="A754">
        <v>3300000</v>
      </c>
    </row>
    <row r="755" spans="1:1">
      <c r="A755">
        <v>33959</v>
      </c>
    </row>
    <row r="756" spans="1:1">
      <c r="A756">
        <v>-13242011</v>
      </c>
    </row>
    <row r="757" spans="1:1">
      <c r="A757">
        <v>-9908052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1393540</v>
      </c>
    </row>
    <row r="763" spans="1:1">
      <c r="A763">
        <v>200787</v>
      </c>
    </row>
    <row r="764" spans="1:1">
      <c r="A764">
        <v>1975644</v>
      </c>
    </row>
    <row r="765" spans="1:1">
      <c r="A765">
        <v>1680557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512020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3630000</v>
      </c>
    </row>
    <row r="775" spans="1:1">
      <c r="A775">
        <v>239580</v>
      </c>
    </row>
    <row r="776" spans="1:1">
      <c r="A776">
        <v>868928</v>
      </c>
    </row>
    <row r="777" spans="1:1">
      <c r="A777">
        <v>4738508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450000</v>
      </c>
    </row>
    <row r="783" spans="1:1">
      <c r="A783">
        <v>217182</v>
      </c>
    </row>
    <row r="784" spans="1:1">
      <c r="A784">
        <v>2134594</v>
      </c>
    </row>
    <row r="785" spans="1:1">
      <c r="A785">
        <v>1007996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619039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190733</v>
      </c>
    </row>
    <row r="797" spans="1:1">
      <c r="A797">
        <v>3190733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1393540</v>
      </c>
    </row>
    <row r="803" spans="1:1">
      <c r="A803">
        <v>219631</v>
      </c>
    </row>
    <row r="804" spans="1:1">
      <c r="A804">
        <v>2226968</v>
      </c>
    </row>
    <row r="805" spans="1:1">
      <c r="A805">
        <v>1341053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574704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3630000</v>
      </c>
    </row>
    <row r="815" spans="1:1">
      <c r="A815">
        <v>123257</v>
      </c>
    </row>
    <row r="816" spans="1:1">
      <c r="A816">
        <v>853231</v>
      </c>
    </row>
    <row r="817" spans="1:1">
      <c r="A817">
        <v>4606488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450000</v>
      </c>
    </row>
    <row r="823" spans="1:1">
      <c r="A823">
        <v>687134</v>
      </c>
    </row>
    <row r="824" spans="1:1">
      <c r="A824">
        <v>1552483</v>
      </c>
    </row>
    <row r="825" spans="1:1">
      <c r="A825">
        <v>536785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437318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-544875</v>
      </c>
    </row>
    <row r="837" spans="1:1">
      <c r="A837">
        <v>2789084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1393540</v>
      </c>
    </row>
    <row r="843" spans="1:1">
      <c r="A843">
        <v>668381</v>
      </c>
    </row>
    <row r="844" spans="1:1">
      <c r="A844">
        <v>2266428</v>
      </c>
    </row>
    <row r="845" spans="1:1">
      <c r="A845">
        <v>666000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650990</v>
      </c>
    </row>
    <row r="850" spans="1:1">
      <c r="A850">
        <v>208102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3630000</v>
      </c>
    </row>
    <row r="855" spans="1:1">
      <c r="A855">
        <v>64583</v>
      </c>
    </row>
    <row r="856" spans="1:1">
      <c r="A856">
        <v>440674</v>
      </c>
    </row>
    <row r="857" spans="1:1">
      <c r="A857">
        <v>4135257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346</v>
      </c>
    </row>
    <row r="862" spans="1:1">
      <c r="A862" t="s">
        <v>346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'W'!W024162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2020-10-04T07:25:49Z</dcterms:modified>
</cp:coreProperties>
</file>