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1EE71D5B-8E16-4D1C-95FA-B009A979B1A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7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8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N43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R36" i="3"/>
  <c r="R33" i="3"/>
  <c r="R34" i="3"/>
  <c r="R35" i="3" s="1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3" i="3"/>
  <c r="X24" i="3"/>
  <c r="R25" i="3"/>
  <c r="R27" i="3" s="1"/>
  <c r="L25" i="3"/>
  <c r="R24" i="3"/>
  <c r="F24" i="3"/>
  <c r="L23" i="3"/>
  <c r="F23" i="3"/>
  <c r="L22" i="3"/>
  <c r="F22" i="3"/>
  <c r="L21" i="3"/>
  <c r="L24" i="3" s="1"/>
  <c r="L27" i="3" s="1"/>
  <c r="F27" i="3" s="1"/>
  <c r="L20" i="3"/>
  <c r="F21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I83" i="4" s="1"/>
  <c r="H81" i="4"/>
  <c r="G81" i="4"/>
  <c r="F81" i="4"/>
  <c r="M80" i="4"/>
  <c r="M83" i="4"/>
  <c r="L80" i="4"/>
  <c r="K80" i="4"/>
  <c r="J80" i="4"/>
  <c r="J83" i="4" s="1"/>
  <c r="I80" i="4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L1" i="4"/>
  <c r="J1" i="4"/>
  <c r="L83" i="4"/>
  <c r="K83" i="4"/>
  <c r="G83" i="4"/>
  <c r="L30" i="3"/>
  <c r="X19" i="3"/>
  <c r="R20" i="3"/>
  <c r="X13" i="3"/>
  <c r="R12" i="3"/>
  <c r="R21" i="3" s="1"/>
  <c r="R30" i="3" s="1"/>
  <c r="N28" i="2"/>
  <c r="M29" i="2"/>
  <c r="O11" i="2"/>
  <c r="G26" i="2"/>
  <c r="O29" i="2"/>
  <c r="G11" i="2"/>
  <c r="G15" i="2"/>
  <c r="N29" i="2"/>
  <c r="X27" i="3"/>
  <c r="G16" i="4"/>
  <c r="I16" i="4"/>
  <c r="H17" i="4"/>
  <c r="I17" i="4"/>
  <c r="G17" i="4" l="1"/>
</calcChain>
</file>

<file path=xl/connections.xml><?xml version="1.0" encoding="utf-8"?>
<connections xmlns="http://schemas.openxmlformats.org/spreadsheetml/2006/main">
  <connection id="1" name="W167153" type="6" refreshedVersion="3" background="1" saveData="1">
    <textPr prompt="0" codePage="1148" sourceFile="C:\GMC\CNA_15C1\RUN_15C1\Wfiles\153\W167153.txt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<sst xmlns="http://schemas.openxmlformats.org/spreadsheetml/2006/main" count="551" uniqueCount="350">
  <si>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</si>
  <si>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</si>
  <si>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</si>
  <si>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</si>
  <si>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</si>
  <si>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</si>
  <si>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</si>
  <si>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</si>
  <si>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</si>
  <si>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</si>
  <si>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</si>
  <si>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</si>
  <si>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</si>
  <si>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</si>
  <si>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</si>
  <si>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</si>
  <si>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</si>
  <si>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</si>
  <si>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</si>
  <si>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</si>
  <si>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</si>
  <si>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</si>
  <si>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</si>
  <si>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</si>
  <si>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</si>
  <si>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</si>
  <si>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</si>
  <si>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</si>
  <si>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</si>
  <si>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</si>
  <si>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</si>
  <si>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</si>
  <si>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</si>
  <si>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</si>
  <si>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</si>
  <si>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</si>
  <si>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</si>
  <si>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</si>
  <si>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</si>
  <si>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</si>
  <si>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</si>
  <si>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</si>
  <si>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</si>
  <si>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</si>
  <si>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</si>
  <si>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</si>
  <si>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</si>
  <si>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</si>
  <si>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</si>
  <si>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</si>
  <si>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</si>
  <si>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</si>
  <si>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</si>
  <si>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</si>
  <si>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</si>
  <si>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</si>
  <si>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</si>
  <si>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</si>
  <si>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</si>
  <si>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</si>
  <si>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</si>
  <si>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</si>
  <si>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</si>
  <si>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</si>
  <si>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</si>
  <si>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</si>
  <si>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</si>
  <si>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</si>
  <si>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</si>
  <si>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</si>
  <si>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</si>
  <si>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</si>
  <si>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</si>
  <si>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</si>
  <si>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</si>
  <si>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</si>
  <si>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</si>
  <si>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</si>
  <si>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</si>
  <si>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</si>
  <si>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</si>
  <si>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</si>
  <si>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</si>
  <si>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</si>
  <si>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</si>
  <si>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</si>
  <si>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</si>
  <si>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</si>
  <si>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</si>
  <si>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</si>
  <si>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</si>
  <si>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</si>
  <si>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</si>
  <si>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</si>
  <si>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</si>
  <si>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</si>
  <si>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</si>
  <si>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</si>
  <si>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</si>
  <si>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</si>
  <si>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</si>
  <si>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</si>
  <si>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</si>
  <si>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</si>
  <si>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</si>
  <si>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</si>
  <si>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</si>
  <si>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</si>
  <si>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</si>
  <si>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</si>
  <si>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</si>
  <si>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</si>
  <si>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</si>
  <si>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</si>
  <si>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</si>
  <si>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</si>
  <si>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</si>
  <si>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</si>
  <si>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</si>
  <si>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</si>
  <si>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</si>
  <si>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</si>
  <si>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</si>
  <si>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</si>
  <si>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</si>
  <si>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</si>
  <si>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</si>
  <si>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</si>
  <si>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</si>
  <si>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</si>
  <si>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</si>
  <si>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</si>
  <si>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</si>
  <si>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</si>
  <si>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</si>
  <si>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</si>
  <si>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</si>
  <si>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</si>
  <si>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</si>
  <si>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</si>
  <si>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</si>
  <si>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</si>
  <si>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</si>
  <si>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</si>
  <si>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</si>
  <si>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</si>
  <si>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</si>
  <si>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</si>
  <si>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</si>
  <si>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</si>
  <si>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</si>
  <si>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</si>
  <si>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</si>
  <si>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</si>
  <si>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</si>
  <si>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</si>
  <si>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</si>
  <si>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</si>
  <si>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</si>
  <si>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</si>
  <si>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</si>
  <si>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</si>
  <si>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</si>
  <si>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</si>
  <si>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</si>
  <si>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</si>
  <si>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</si>
  <si>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</si>
  <si>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</si>
  <si>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</si>
  <si>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</si>
  <si>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</si>
  <si>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</si>
  <si>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</si>
  <si>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</si>
  <si>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</si>
  <si>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</si>
  <si>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</si>
  <si>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</si>
  <si>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</si>
  <si>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</si>
  <si>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</si>
  <si>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</si>
  <si>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</si>
  <si>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</si>
  <si>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</si>
  <si>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</si>
  <si>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</si>
  <si>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</si>
  <si>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</si>
  <si>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</si>
  <si>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</si>
  <si>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</si>
  <si>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</si>
  <si>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</si>
  <si>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</si>
  <si>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</si>
  <si>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</si>
  <si>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</si>
  <si>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</si>
  <si>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</si>
  <si>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</si>
  <si>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</si>
  <si>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</si>
  <si>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</si>
  <si>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</si>
  <si>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</si>
  <si>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</si>
  <si>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</si>
  <si>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</si>
  <si>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</si>
  <si>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</si>
  <si>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</si>
  <si>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</si>
  <si>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</si>
  <si>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</si>
  <si>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</si>
  <si>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</si>
  <si>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</si>
  <si>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</si>
  <si>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</si>
  <si>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</si>
  <si>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</si>
  <si>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</si>
  <si>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</si>
  <si>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</si>
  <si>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</si>
  <si>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</si>
  <si>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</si>
  <si>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</si>
  <si>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</si>
  <si>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</si>
  <si>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</si>
  <si>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</si>
  <si>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</si>
  <si>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</si>
  <si>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</si>
  <si>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</si>
  <si>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</si>
  <si>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</si>
  <si>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</si>
  <si>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</si>
  <si>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</si>
  <si>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</si>
  <si>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</si>
  <si>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</si>
  <si>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</si>
  <si>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</si>
  <si>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</si>
  <si>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</si>
  <si>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</si>
  <si>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</si>
  <si>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</si>
  <si>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</si>
  <si>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</si>
  <si>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</si>
  <si>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</si>
  <si>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</si>
  <si>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</si>
  <si>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</si>
  <si>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</si>
  <si>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</si>
  <si>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</si>
  <si>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</si>
  <si>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</si>
  <si>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</si>
  <si>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</si>
  <si>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</si>
  <si>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</si>
  <si>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</si>
  <si>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</si>
  <si>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</si>
  <si>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</si>
  <si>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</si>
  <si>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</si>
  <si>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</si>
  <si>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</si>
  <si>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</si>
  <si>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</si>
  <si>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</si>
  <si>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</si>
  <si>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</si>
  <si>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</si>
  <si>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</si>
  <si>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</si>
  <si>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</si>
  <si>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</si>
  <si>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</si>
  <si>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</si>
  <si>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</si>
  <si>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</si>
  <si>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</si>
  <si>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</si>
  <si>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</si>
  <si>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</si>
  <si>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</si>
  <si>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</si>
  <si>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</si>
  <si>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</si>
  <si>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</si>
  <si>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</si>
  <si>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</si>
  <si>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</si>
  <si>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</si>
  <si>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</si>
  <si>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</si>
  <si>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</si>
  <si>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</si>
  <si>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</si>
  <si>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</si>
  <si>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</si>
  <si>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</si>
  <si>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</si>
  <si>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</si>
  <si>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</si>
  <si>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</si>
  <si>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</si>
  <si>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</si>
  <si>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</si>
  <si>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</si>
  <si>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</si>
  <si>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</si>
  <si>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</si>
  <si>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</si>
  <si>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</si>
  <si>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</si>
  <si>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</si>
  <si>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</si>
  <si>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</si>
  <si>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</si>
  <si>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</si>
  <si>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</si>
  <si>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</si>
  <si>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</si>
  <si>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</si>
  <si>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</si>
  <si>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</si>
  <si>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</si>
  <si>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Major</t>
  </si>
  <si>
    <t>Not requested</t>
  </si>
  <si>
    <t xml:space="preserve">  ***</t>
  </si>
  <si>
    <t xml:space="preserve">   **</t>
  </si>
  <si>
    <t xml:space="preserve"> ****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</si>
  <si>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</si>
  <si>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</si>
  <si>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</si>
  <si>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</si>
  <si>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</si>
  <si>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160306113314</t>
  </si>
  <si>
    <t>??????(??)08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</si>
</sst>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7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??????(??)08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??????(??)08</v>
      </c>
    </row>
    <row r="5" spans="2:25" ht="18">
      <c r="B5">
        <f>W!A863</f>
        <v>0</v>
      </c>
      <c r="J5" s="17" t="s">
        <v>17</v>
      </c>
      <c r="K5" s="18"/>
      <c r="L5" s="19">
        <f>W!$A1</f>
        <v>16</v>
      </c>
      <c r="N5" s="17" t="s">
        <v>16</v>
      </c>
      <c r="O5" s="19">
        <f>W!$A2</f>
        <v>7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2015</v>
      </c>
      <c r="Q9" s="21"/>
      <c r="R9" s="28" t="s">
        <v>10</v>
      </c>
      <c r="S9" s="27">
        <f>W!$A5</f>
        <v>3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900</v>
      </c>
      <c r="F14" s="59">
        <f>W!A11*10</f>
        <v>750</v>
      </c>
      <c r="G14" s="60"/>
      <c r="H14" s="59">
        <f>W!A14*10</f>
        <v>500</v>
      </c>
      <c r="I14" s="61"/>
      <c r="J14" s="59">
        <f>W!A17*10</f>
        <v>400</v>
      </c>
      <c r="K14" s="61"/>
      <c r="L14" s="32"/>
      <c r="M14" s="41"/>
      <c r="N14" s="57" t="s">
        <v>30</v>
      </c>
      <c r="O14" s="41"/>
      <c r="P14" s="62">
        <f>W!A61</f>
        <v>12</v>
      </c>
      <c r="Q14" s="63" t="str">
        <f>W!B61</f>
        <v>*</v>
      </c>
      <c r="R14" s="53"/>
      <c r="S14" s="31"/>
      <c r="T14" s="62">
        <f>W!A62*10</f>
        <v>80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750</v>
      </c>
      <c r="F15" s="59">
        <f>W!A12*10</f>
        <v>600</v>
      </c>
      <c r="G15" s="66"/>
      <c r="H15" s="59">
        <f>W!A15*10</f>
        <v>440</v>
      </c>
      <c r="I15" s="67"/>
      <c r="J15" s="59">
        <f>W!A18*10</f>
        <v>250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900</v>
      </c>
      <c r="F16" s="73">
        <f>W!A13*10</f>
        <v>700</v>
      </c>
      <c r="G16" s="74"/>
      <c r="H16" s="73">
        <f>W!A16*10</f>
        <v>500</v>
      </c>
      <c r="I16" s="52"/>
      <c r="J16" s="73">
        <f>W!A19*10</f>
        <v>300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3050</v>
      </c>
      <c r="G19" s="70">
        <f>W!B21</f>
        <v>0</v>
      </c>
      <c r="H19" s="80">
        <f>W!A24*10</f>
        <v>4950</v>
      </c>
      <c r="I19" s="63">
        <f>W!B24</f>
        <v>0</v>
      </c>
      <c r="J19" s="80">
        <f>W!A27*10</f>
        <v>8400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3100</v>
      </c>
      <c r="G20" s="70">
        <f>W!B22</f>
        <v>0</v>
      </c>
      <c r="H20" s="59">
        <f>W!A25*10</f>
        <v>4950</v>
      </c>
      <c r="I20" s="70">
        <f>W!B25</f>
        <v>0</v>
      </c>
      <c r="J20" s="59">
        <f>W!A28*10</f>
        <v>8700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20</v>
      </c>
      <c r="Q20" s="91"/>
      <c r="R20" s="90"/>
      <c r="S20" s="81" t="s">
        <v>42</v>
      </c>
      <c r="T20" s="92"/>
      <c r="U20" s="93"/>
      <c r="V20" s="92"/>
      <c r="W20" s="69">
        <f>W!A76</f>
        <v>2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3000</v>
      </c>
      <c r="G21" s="75">
        <f>W!B23</f>
        <v>0</v>
      </c>
      <c r="H21" s="73">
        <f>W!A26*10</f>
        <v>4950</v>
      </c>
      <c r="I21" s="75">
        <f>W!B26</f>
        <v>0</v>
      </c>
      <c r="J21" s="73">
        <f>W!A29*10</f>
        <v>8180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14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2755</v>
      </c>
      <c r="G24" s="63">
        <f>W!B31</f>
        <v>0</v>
      </c>
      <c r="H24" s="80">
        <f>W!A34</f>
        <v>1608</v>
      </c>
      <c r="I24" s="63">
        <f>W!B34</f>
        <v>0</v>
      </c>
      <c r="J24" s="80">
        <f>W!A37</f>
        <v>507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1280</v>
      </c>
      <c r="G25" s="70">
        <f>W!B32</f>
        <v>0</v>
      </c>
      <c r="H25" s="59">
        <f>W!A35</f>
        <v>669</v>
      </c>
      <c r="I25" s="70">
        <f>W!B35</f>
        <v>0</v>
      </c>
      <c r="J25" s="59">
        <f>W!A38</f>
        <v>220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121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2193</v>
      </c>
      <c r="G26" s="75">
        <f>W!B33</f>
        <v>0</v>
      </c>
      <c r="H26" s="73">
        <f>W!A36</f>
        <v>912</v>
      </c>
      <c r="I26" s="75">
        <f>W!B36</f>
        <v>0</v>
      </c>
      <c r="J26" s="68">
        <f>W!A39</f>
        <v>370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2500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390</v>
      </c>
      <c r="G30" s="67"/>
      <c r="H30" s="59">
        <f>W!A45*10</f>
        <v>300</v>
      </c>
      <c r="I30" s="67"/>
      <c r="J30" s="59">
        <f>W!A46*10</f>
        <v>200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-1510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118</v>
      </c>
      <c r="G31" s="64"/>
      <c r="H31" s="69">
        <f>W!A48</f>
        <v>170</v>
      </c>
      <c r="I31" s="64"/>
      <c r="J31" s="69">
        <f>W!A49</f>
        <v>345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3500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1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16</v>
      </c>
      <c r="F1" s="111" t="s">
        <v>11</v>
      </c>
      <c r="H1" s="27">
        <f>W!A2</f>
        <v>7</v>
      </c>
      <c r="M1" s="112" t="s">
        <v>12</v>
      </c>
      <c r="T1" s="26" t="s">
        <v>20</v>
      </c>
      <c r="U1" s="27">
        <f>W!A4</f>
        <v>2015</v>
      </c>
      <c r="V1" s="21"/>
      <c r="W1" s="28" t="s">
        <v>10</v>
      </c>
      <c r="X1" s="27">
        <f>W!A5</f>
        <v>3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6228</v>
      </c>
      <c r="V6" s="124"/>
      <c r="W6" s="59">
        <f>W!A109</f>
        <v>3189</v>
      </c>
      <c r="X6" s="41"/>
      <c r="Y6" s="69">
        <f>W!A110</f>
        <v>1097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50</v>
      </c>
      <c r="O7" s="126">
        <f>W!A192</f>
        <v>39</v>
      </c>
      <c r="P7" s="37"/>
      <c r="R7" s="114"/>
      <c r="S7" s="90" t="s">
        <v>91</v>
      </c>
      <c r="T7" s="32"/>
      <c r="U7" s="69">
        <f>W!A111</f>
        <v>6370</v>
      </c>
      <c r="V7" s="124"/>
      <c r="W7" s="59">
        <f>W!A112</f>
        <v>3265</v>
      </c>
      <c r="X7" s="41"/>
      <c r="Y7" s="69">
        <f>W!A113</f>
        <v>1123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142</v>
      </c>
      <c r="V8" s="124"/>
      <c r="W8" s="59">
        <f>W!A115</f>
        <v>76</v>
      </c>
      <c r="X8" s="41"/>
      <c r="Y8" s="69">
        <f>W!A116</f>
        <v>26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3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5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50</v>
      </c>
      <c r="O12" s="130">
        <f>W!A198</f>
        <v>31</v>
      </c>
      <c r="P12" s="37"/>
      <c r="R12" s="114"/>
      <c r="S12" s="131" t="s">
        <v>47</v>
      </c>
      <c r="T12" s="32"/>
      <c r="U12" s="69">
        <f>W!A121</f>
        <v>2755</v>
      </c>
      <c r="V12" s="124"/>
      <c r="W12" s="69">
        <f>W!A124</f>
        <v>1608</v>
      </c>
      <c r="X12" s="41"/>
      <c r="Y12" s="69">
        <f>W!A127</f>
        <v>507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500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1280</v>
      </c>
      <c r="V13" s="124"/>
      <c r="W13" s="69">
        <f>W!A125</f>
        <v>669</v>
      </c>
      <c r="X13" s="41"/>
      <c r="Y13" s="69">
        <f>W!A128</f>
        <v>220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3643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2193</v>
      </c>
      <c r="V14" s="124"/>
      <c r="W14" s="69">
        <f>W!A126</f>
        <v>912</v>
      </c>
      <c r="X14" s="41"/>
      <c r="Y14" s="69">
        <f>W!A129</f>
        <v>370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-3643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28800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312</v>
      </c>
      <c r="P17" s="128">
        <f>W!B307</f>
        <v>0</v>
      </c>
      <c r="R17" s="114"/>
      <c r="S17" s="90" t="s">
        <v>115</v>
      </c>
      <c r="T17" s="32"/>
      <c r="U17" s="69">
        <f>W!A131</f>
        <v>2435</v>
      </c>
      <c r="V17" s="124"/>
      <c r="W17" s="69">
        <f>W!A134</f>
        <v>1084</v>
      </c>
      <c r="X17" s="41"/>
      <c r="Y17" s="69">
        <f>W!A137</f>
        <v>442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28234</v>
      </c>
      <c r="P18" s="37"/>
      <c r="R18" s="114"/>
      <c r="S18" s="90" t="s">
        <v>118</v>
      </c>
      <c r="T18" s="32"/>
      <c r="U18" s="69">
        <f>W!A132</f>
        <v>1243</v>
      </c>
      <c r="V18" s="124"/>
      <c r="W18" s="69">
        <f>W!A135</f>
        <v>589</v>
      </c>
      <c r="X18" s="41"/>
      <c r="Y18" s="69">
        <f>W!A138</f>
        <v>168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1780</v>
      </c>
      <c r="V19" s="124"/>
      <c r="W19" s="69">
        <f>W!A136</f>
        <v>802</v>
      </c>
      <c r="X19" s="41"/>
      <c r="Y19" s="69">
        <f>W!A139</f>
        <v>322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2480</v>
      </c>
      <c r="V22" s="124"/>
      <c r="W22" s="69">
        <f>W!A144</f>
        <v>1109</v>
      </c>
      <c r="X22" s="41"/>
      <c r="Y22" s="69">
        <f>W!A147</f>
        <v>455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4272</v>
      </c>
      <c r="H23" s="67"/>
      <c r="I23" s="32"/>
      <c r="R23" s="114"/>
      <c r="S23" s="90" t="s">
        <v>118</v>
      </c>
      <c r="T23" s="32"/>
      <c r="U23" s="69">
        <f>W!A142</f>
        <v>1243</v>
      </c>
      <c r="V23" s="124"/>
      <c r="W23" s="69">
        <f>W!A145</f>
        <v>593</v>
      </c>
      <c r="X23" s="41"/>
      <c r="Y23" s="69">
        <f>W!A148</f>
        <v>168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30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1780</v>
      </c>
      <c r="V24" s="124"/>
      <c r="W24" s="69">
        <f>W!A146</f>
        <v>802</v>
      </c>
      <c r="X24" s="41"/>
      <c r="Y24" s="69">
        <f>W!A149</f>
        <v>322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3530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50</v>
      </c>
      <c r="H26" s="37"/>
      <c r="I26" s="32"/>
      <c r="J26" s="114"/>
      <c r="K26" s="131" t="s">
        <v>131</v>
      </c>
      <c r="L26" s="32"/>
      <c r="M26" s="126">
        <f>W!A321</f>
        <v>10</v>
      </c>
      <c r="N26" s="126">
        <f>W!A322</f>
        <v>4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95.4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2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4303</v>
      </c>
      <c r="H30" s="37"/>
      <c r="I30" s="32"/>
      <c r="J30" s="114"/>
      <c r="K30" s="131" t="s">
        <v>139</v>
      </c>
      <c r="L30" s="32"/>
      <c r="M30" s="130">
        <f>W!A325</f>
        <v>10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275</v>
      </c>
      <c r="V31" s="124"/>
      <c r="W31" s="69">
        <f>W!A164</f>
        <v>499</v>
      </c>
      <c r="X31" s="41"/>
      <c r="Y31" s="69">
        <f>W!A167</f>
        <v>52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48</v>
      </c>
      <c r="V32" s="124"/>
      <c r="W32" s="69">
        <f>W!A165</f>
        <v>76</v>
      </c>
      <c r="X32" s="41"/>
      <c r="Y32" s="69">
        <f>W!A168</f>
        <v>52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587</v>
      </c>
      <c r="V33" s="124"/>
      <c r="W33" s="69">
        <f>W!A166</f>
        <v>123</v>
      </c>
      <c r="X33" s="41"/>
      <c r="Y33" s="69">
        <f>W!A169</f>
        <v>48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3370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933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1307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60</v>
      </c>
      <c r="V36" s="128">
        <f>W!B171</f>
        <v>0</v>
      </c>
      <c r="W36" s="59">
        <f>W!A172</f>
        <v>35</v>
      </c>
      <c r="X36" s="128">
        <f>W!B172</f>
        <v>0</v>
      </c>
      <c r="Y36" s="59">
        <f>W!A173</f>
        <v>10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16</v>
      </c>
      <c r="N37" s="130">
        <f>W!A298</f>
        <v>7</v>
      </c>
      <c r="O37" s="130">
        <f>W!A300</f>
        <v>11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3000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14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3000</v>
      </c>
      <c r="V42" s="124"/>
      <c r="W42" s="59">
        <f>W!A182</f>
        <v>3265</v>
      </c>
      <c r="X42" s="41"/>
      <c r="Y42" s="69">
        <f>W!A183</f>
        <v>1123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73106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3500</v>
      </c>
      <c r="V43" s="124"/>
      <c r="W43" s="69">
        <f>W!A55</f>
        <v>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25.695279999999997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3235</v>
      </c>
      <c r="X44" s="41"/>
      <c r="Y44" s="69">
        <f>W!A186</f>
        <v>1877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224</v>
      </c>
      <c r="H45" s="37"/>
      <c r="I45" s="32"/>
      <c r="J45" s="114"/>
      <c r="K45" s="106" t="s">
        <v>167</v>
      </c>
      <c r="N45" s="155">
        <f>N43+N44</f>
        <v>33.295279999999998</v>
      </c>
      <c r="P45" s="37"/>
      <c r="R45" s="114"/>
      <c r="S45" s="152" t="s">
        <v>168</v>
      </c>
      <c r="T45" s="32"/>
      <c r="U45" s="69">
        <f>W!A187</f>
        <v>3500</v>
      </c>
      <c r="V45" s="124"/>
      <c r="W45" s="59">
        <f>W!A188</f>
        <v>3235</v>
      </c>
      <c r="X45" s="41"/>
      <c r="Y45" s="69">
        <f>W!A189</f>
        <v>1877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16</v>
      </c>
      <c r="F1" s="111" t="s">
        <v>4</v>
      </c>
      <c r="G1" s="31"/>
      <c r="I1" s="27">
        <f>W!A2</f>
        <v>7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2015</v>
      </c>
      <c r="W1" s="28" t="s">
        <v>10</v>
      </c>
      <c r="X1" s="27">
        <f>W!A5</f>
        <v>3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6990000</v>
      </c>
      <c r="G8" s="170"/>
      <c r="H8" s="158"/>
      <c r="I8" s="97" t="s">
        <v>176</v>
      </c>
      <c r="J8" s="158"/>
      <c r="K8" s="158"/>
      <c r="L8" s="175">
        <f>W!A241*10</f>
        <v>37218460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847180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28027240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468300</v>
      </c>
      <c r="G10" s="170"/>
      <c r="H10" s="158"/>
      <c r="I10" s="32" t="s">
        <v>183</v>
      </c>
      <c r="J10" s="158"/>
      <c r="K10" s="158"/>
      <c r="L10" s="175">
        <f>W!A242*10</f>
        <v>24212170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4475700</v>
      </c>
      <c r="G11" s="170"/>
      <c r="H11" s="158"/>
      <c r="I11" s="153" t="s">
        <v>187</v>
      </c>
      <c r="L11" s="175">
        <f>W!A243*10</f>
        <v>3850000</v>
      </c>
      <c r="M11" s="170"/>
      <c r="N11" s="158"/>
      <c r="O11" s="32" t="s">
        <v>188</v>
      </c>
      <c r="P11" s="158"/>
      <c r="Q11" s="158"/>
      <c r="R11" s="177">
        <f>W!A263*10</f>
        <v>10179980</v>
      </c>
      <c r="S11" s="170"/>
      <c r="T11" s="158"/>
      <c r="U11" s="32" t="s">
        <v>189</v>
      </c>
      <c r="V11" s="158"/>
      <c r="W11" s="158"/>
      <c r="X11" s="175">
        <f>W!A223*10</f>
        <v>37018190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372180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14679980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113500</v>
      </c>
      <c r="G13" s="170"/>
      <c r="H13" s="158"/>
      <c r="I13" s="32" t="s">
        <v>195</v>
      </c>
      <c r="J13" s="158"/>
      <c r="K13" s="158"/>
      <c r="L13" s="175">
        <f>W!A245*10</f>
        <v>777540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-8990950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890000</v>
      </c>
      <c r="G14" s="170"/>
      <c r="H14" s="158"/>
      <c r="I14" s="97" t="s">
        <v>198</v>
      </c>
      <c r="J14" s="158"/>
      <c r="K14" s="158"/>
      <c r="L14" s="175">
        <f>W!A246*10</f>
        <v>1727240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4037520</v>
      </c>
      <c r="M15" s="170"/>
      <c r="N15" s="158"/>
      <c r="O15" s="32" t="s">
        <v>202</v>
      </c>
      <c r="P15" s="158"/>
      <c r="Q15" s="158"/>
      <c r="R15" s="175">
        <f>W!A265*10</f>
        <v>2844180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260000</v>
      </c>
      <c r="G16" s="170"/>
      <c r="H16" s="158"/>
      <c r="I16" s="32" t="s">
        <v>205</v>
      </c>
      <c r="J16" s="158"/>
      <c r="K16" s="158"/>
      <c r="L16" s="175">
        <f>W!A248*10</f>
        <v>107580</v>
      </c>
      <c r="M16" s="170"/>
      <c r="N16" s="158"/>
      <c r="O16" s="153" t="s">
        <v>206</v>
      </c>
      <c r="R16" s="175">
        <f>W!A266*10</f>
        <v>13732080</v>
      </c>
      <c r="S16" s="170"/>
      <c r="T16" s="158"/>
      <c r="U16" s="32" t="s">
        <v>207</v>
      </c>
      <c r="V16" s="158"/>
      <c r="W16" s="158"/>
      <c r="X16" s="175">
        <f>W!A225*10</f>
        <v>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68000</v>
      </c>
      <c r="G17" s="170"/>
      <c r="H17" s="158"/>
      <c r="I17" s="32" t="s">
        <v>209</v>
      </c>
      <c r="L17" s="175">
        <f>W!A249*10</f>
        <v>1138500</v>
      </c>
      <c r="M17" s="170"/>
      <c r="N17" s="158"/>
      <c r="O17" s="32" t="s">
        <v>210</v>
      </c>
      <c r="P17" s="158"/>
      <c r="Q17" s="158"/>
      <c r="R17" s="175">
        <f>W!A267*10</f>
        <v>1470130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196740</v>
      </c>
      <c r="G18" s="170"/>
      <c r="H18" s="158"/>
      <c r="I18" s="41" t="s">
        <v>213</v>
      </c>
      <c r="J18" s="158"/>
      <c r="K18" s="158"/>
      <c r="L18" s="178">
        <f>W!A250*10</f>
        <v>18046390</v>
      </c>
      <c r="M18" s="170"/>
      <c r="N18" s="158"/>
      <c r="O18" s="32" t="s">
        <v>214</v>
      </c>
      <c r="P18" s="158"/>
      <c r="Q18" s="158"/>
      <c r="R18" s="175">
        <f>W!A268*10</f>
        <v>19162180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75000</v>
      </c>
      <c r="G19" s="170"/>
      <c r="H19" s="158"/>
      <c r="I19" s="97" t="s">
        <v>217</v>
      </c>
      <c r="J19" s="158"/>
      <c r="K19" s="158"/>
      <c r="L19" s="179">
        <f>W!A251*10</f>
        <v>17804160</v>
      </c>
      <c r="M19" s="170"/>
      <c r="N19" s="158"/>
      <c r="O19" s="32" t="s">
        <v>218</v>
      </c>
      <c r="P19" s="158"/>
      <c r="Q19" s="158"/>
      <c r="R19" s="178">
        <f>W!A269*10</f>
        <v>0</v>
      </c>
      <c r="S19" s="170"/>
      <c r="T19" s="158"/>
      <c r="U19" s="152" t="s">
        <v>219</v>
      </c>
      <c r="X19" s="176">
        <f>X16+X17-X18</f>
        <v>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89520</v>
      </c>
      <c r="G20" s="170"/>
      <c r="H20" s="158"/>
      <c r="I20" s="97" t="s">
        <v>221</v>
      </c>
      <c r="J20" s="158"/>
      <c r="K20" s="158"/>
      <c r="L20" s="175">
        <f>W!A252*10</f>
        <v>19414300</v>
      </c>
      <c r="M20" s="170"/>
      <c r="N20" s="158"/>
      <c r="O20" s="152" t="s">
        <v>199</v>
      </c>
      <c r="R20" s="180">
        <f>SUM(R15:R19)</f>
        <v>37208570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17719430</v>
      </c>
      <c r="M21" s="170"/>
      <c r="N21" s="158"/>
      <c r="O21" s="97" t="s">
        <v>224</v>
      </c>
      <c r="P21" s="158"/>
      <c r="Q21" s="158"/>
      <c r="R21" s="175">
        <f>R12+R20</f>
        <v>51888550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173310</v>
      </c>
      <c r="G23" s="170"/>
      <c r="H23" s="158"/>
      <c r="I23" s="32" t="s">
        <v>230</v>
      </c>
      <c r="J23" s="158"/>
      <c r="K23" s="158"/>
      <c r="L23" s="177">
        <f>W!A254*10</f>
        <v>261020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17719430</v>
      </c>
      <c r="G24" s="170"/>
      <c r="H24" s="158"/>
      <c r="I24" s="152" t="s">
        <v>234</v>
      </c>
      <c r="L24" s="175">
        <f>L20-L21+L22-L23</f>
        <v>1433850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0</v>
      </c>
      <c r="M25" s="170"/>
      <c r="N25" s="158"/>
      <c r="O25" s="32" t="s">
        <v>238</v>
      </c>
      <c r="P25" s="158"/>
      <c r="Q25" s="158"/>
      <c r="R25" s="175">
        <f>W!A272*10</f>
        <v>10631740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99000</v>
      </c>
      <c r="M26" s="170"/>
      <c r="N26" s="158"/>
      <c r="O26" s="32" t="s">
        <v>242</v>
      </c>
      <c r="P26" s="158"/>
      <c r="Q26" s="158"/>
      <c r="R26" s="178">
        <f>W!A273*10</f>
        <v>6986570</v>
      </c>
      <c r="S26" s="170"/>
      <c r="T26" s="158"/>
      <c r="U26" s="32" t="s">
        <v>243</v>
      </c>
      <c r="V26" s="158"/>
      <c r="W26" s="158"/>
      <c r="X26" s="178">
        <f>W!A232*10</f>
        <v>99000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1334850</v>
      </c>
      <c r="G27" s="170"/>
      <c r="H27" s="158"/>
      <c r="I27" s="152" t="s">
        <v>245</v>
      </c>
      <c r="J27" s="158"/>
      <c r="K27" s="158"/>
      <c r="L27" s="176">
        <f>L24+L25-L26</f>
        <v>1334850</v>
      </c>
      <c r="M27" s="170"/>
      <c r="N27" s="158"/>
      <c r="O27" s="81" t="s">
        <v>246</v>
      </c>
      <c r="P27" s="158"/>
      <c r="Q27" s="158"/>
      <c r="R27" s="175">
        <f>SUM(R24:R26)</f>
        <v>17618310</v>
      </c>
      <c r="S27" s="170"/>
      <c r="T27" s="158"/>
      <c r="U27" s="152" t="s">
        <v>247</v>
      </c>
      <c r="X27" s="176">
        <f>X22-X23-X24+X25-X26</f>
        <v>-99000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-104200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1230650</v>
      </c>
      <c r="G29" s="170"/>
      <c r="H29" s="158"/>
      <c r="I29" s="97" t="s">
        <v>252</v>
      </c>
      <c r="J29" s="158"/>
      <c r="K29" s="158"/>
      <c r="L29" s="175">
        <f>W!A256*10</f>
        <v>1334850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-9089950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4.0449999999999999</v>
      </c>
      <c r="M30" s="170"/>
      <c r="N30" s="158"/>
      <c r="O30" s="97" t="s">
        <v>255</v>
      </c>
      <c r="P30" s="158"/>
      <c r="Q30" s="158"/>
      <c r="R30" s="175">
        <f>R21-R27-R28</f>
        <v>34270240</v>
      </c>
      <c r="S30" s="170"/>
      <c r="U30" s="152" t="s">
        <v>256</v>
      </c>
      <c r="V30" s="158"/>
      <c r="W30" s="158"/>
      <c r="X30" s="177">
        <f>W!A234*10</f>
        <v>2103380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-6986570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1334850</v>
      </c>
      <c r="M33" s="170"/>
      <c r="O33" s="41" t="s">
        <v>263</v>
      </c>
      <c r="P33" s="158"/>
      <c r="Q33" s="158"/>
      <c r="R33" s="175">
        <f>W!A275*10</f>
        <v>33000000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39153170</v>
      </c>
      <c r="G34" s="170"/>
      <c r="H34" s="158"/>
      <c r="I34" s="106" t="s">
        <v>265</v>
      </c>
      <c r="J34" s="158"/>
      <c r="K34" s="158"/>
      <c r="L34" s="178">
        <f>W!A260*10</f>
        <v>-404200</v>
      </c>
      <c r="M34" s="170"/>
      <c r="O34" s="31" t="s">
        <v>266</v>
      </c>
      <c r="R34" s="175">
        <f>W!A276*10</f>
        <v>339590</v>
      </c>
      <c r="S34" s="170"/>
      <c r="U34" s="97" t="s">
        <v>267</v>
      </c>
      <c r="V34" s="158"/>
      <c r="W34" s="158"/>
      <c r="X34" s="176">
        <f>W!A238*10</f>
        <v>17890000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930650</v>
      </c>
      <c r="M35" s="170"/>
      <c r="O35" s="32" t="s">
        <v>269</v>
      </c>
      <c r="P35" s="158"/>
      <c r="Q35" s="158"/>
      <c r="R35" s="178">
        <f>R36-R33-R34</f>
        <v>930650</v>
      </c>
      <c r="S35" s="170"/>
      <c r="U35" s="97" t="s">
        <v>270</v>
      </c>
      <c r="V35" s="158"/>
      <c r="W35" s="158"/>
      <c r="X35" s="176">
        <f>W!A239*10</f>
        <v>1840000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34270240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2015</v>
      </c>
      <c r="K1" s="193" t="s">
        <v>275</v>
      </c>
      <c r="L1" s="27">
        <f>W!A5</f>
        <v>3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3947</v>
      </c>
      <c r="H5" s="48">
        <f>W!A506</f>
        <v>4170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1641</v>
      </c>
      <c r="H7" s="48">
        <f>W!A510</f>
        <v>-725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8.5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1040</v>
      </c>
      <c r="H16" s="202">
        <f>(INT((L10/10)*2*G20/1000)+75)*10</f>
        <v>1630</v>
      </c>
      <c r="I16" s="202">
        <f>(INT((L10/10)*3*G20/1000)+120)*10</f>
        <v>2530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1260</v>
      </c>
      <c r="H17" s="202">
        <f>(INT((L10/10)*1.5*2*G20/1000)+75)*10</f>
        <v>2080</v>
      </c>
      <c r="I17" s="202">
        <f>(INT((L10/10)*1.5*3*G20/1000)+120)*10</f>
        <v>3190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52240</v>
      </c>
      <c r="H20" s="204">
        <f>W!A516</f>
        <v>50445</v>
      </c>
      <c r="I20" s="204">
        <f>W!A517</f>
        <v>48862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Crude oil prices are predicted to stay low. Low demand and over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supply are the culprits. This may be welcome for some countries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but it suggests financial problems for others.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939.4</v>
      </c>
      <c r="G35" s="211">
        <f>W!A542/100*10</f>
        <v>879.80000000000007</v>
      </c>
      <c r="H35" s="211">
        <f>W!A562/100*10</f>
        <v>1273.7</v>
      </c>
      <c r="I35" s="211">
        <f>W!A582/100*10</f>
        <v>840.8</v>
      </c>
      <c r="J35" s="211">
        <f>W!A602/100*10</f>
        <v>773.19999999999993</v>
      </c>
      <c r="K35" s="211">
        <f>W!A622/100*10</f>
        <v>1208.5</v>
      </c>
      <c r="L35" s="211">
        <f>W!A642/100*10</f>
        <v>1195.5999999999999</v>
      </c>
      <c r="M35" s="211">
        <f>W!A662/100*10</f>
        <v>641.1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31000200</v>
      </c>
      <c r="G36" s="211">
        <f>W!A543*10</f>
        <v>29033400</v>
      </c>
      <c r="H36" s="211">
        <f>W!A563*10</f>
        <v>42032100</v>
      </c>
      <c r="I36" s="211">
        <f>W!A583*10</f>
        <v>25224000</v>
      </c>
      <c r="J36" s="211">
        <f>W!A603*10</f>
        <v>25515600</v>
      </c>
      <c r="K36" s="211">
        <f>W!A623*10</f>
        <v>39880500</v>
      </c>
      <c r="L36" s="211">
        <f>W!A643*10</f>
        <v>39454800</v>
      </c>
      <c r="M36" s="211">
        <f>W!A663*10</f>
        <v>17309700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27631340</v>
      </c>
      <c r="G39" s="211">
        <f>W!A545*10</f>
        <v>25664540</v>
      </c>
      <c r="H39" s="211">
        <f>W!A565*10</f>
        <v>38663240</v>
      </c>
      <c r="I39" s="211">
        <f>W!A585*10</f>
        <v>25224000</v>
      </c>
      <c r="J39" s="211">
        <f>W!A605*10</f>
        <v>22146740</v>
      </c>
      <c r="K39" s="211">
        <f>W!A625*10</f>
        <v>36511640</v>
      </c>
      <c r="L39" s="211">
        <f>W!A645*10</f>
        <v>36388570</v>
      </c>
      <c r="M39" s="211">
        <f>W!A665*10</f>
        <v>20678560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3300</v>
      </c>
      <c r="G43" s="211">
        <f>W!A546*10</f>
        <v>3000</v>
      </c>
      <c r="H43" s="211">
        <f>W!A566*10</f>
        <v>3000</v>
      </c>
      <c r="I43" s="211">
        <f>W!A586*10</f>
        <v>3400</v>
      </c>
      <c r="J43" s="211">
        <f>W!A606*10</f>
        <v>4000</v>
      </c>
      <c r="K43" s="211">
        <f>W!A626*10</f>
        <v>3500</v>
      </c>
      <c r="L43" s="211">
        <f>W!A646*10</f>
        <v>3050</v>
      </c>
      <c r="M43" s="211">
        <f>W!A666*10</f>
        <v>3400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3300</v>
      </c>
      <c r="G44" s="211">
        <f>W!A547*10</f>
        <v>3500</v>
      </c>
      <c r="H44" s="211">
        <f>W!A567*10</f>
        <v>3130</v>
      </c>
      <c r="I44" s="211">
        <f>W!A587*10</f>
        <v>3500</v>
      </c>
      <c r="J44" s="211">
        <f>W!A607*10</f>
        <v>4100</v>
      </c>
      <c r="K44" s="211">
        <f>W!A627*10</f>
        <v>2990</v>
      </c>
      <c r="L44" s="211">
        <f>W!A647*10</f>
        <v>3100</v>
      </c>
      <c r="M44" s="211">
        <f>W!A667*10</f>
        <v>3600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3350</v>
      </c>
      <c r="G45" s="211">
        <f>W!A548*10</f>
        <v>3200</v>
      </c>
      <c r="H45" s="211">
        <f>W!A568*10</f>
        <v>3140</v>
      </c>
      <c r="I45" s="211">
        <f>W!A588*10</f>
        <v>3850</v>
      </c>
      <c r="J45" s="211">
        <f>W!A608*10</f>
        <v>4500</v>
      </c>
      <c r="K45" s="211">
        <f>W!A628*10</f>
        <v>3050</v>
      </c>
      <c r="L45" s="211">
        <f>W!A648*10</f>
        <v>3000</v>
      </c>
      <c r="M45" s="211">
        <f>W!A668*10</f>
        <v>3300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5400</v>
      </c>
      <c r="G46" s="211">
        <f>W!A549*10</f>
        <v>4400</v>
      </c>
      <c r="H46" s="211">
        <f>W!A569*10</f>
        <v>4460</v>
      </c>
      <c r="I46" s="211">
        <f>W!A589*10</f>
        <v>4950</v>
      </c>
      <c r="J46" s="211">
        <f>W!A609*10</f>
        <v>6000</v>
      </c>
      <c r="K46" s="211">
        <f>W!A629*10</f>
        <v>5300</v>
      </c>
      <c r="L46" s="211">
        <f>W!A649*10</f>
        <v>4950</v>
      </c>
      <c r="M46" s="211">
        <f>W!A669*10</f>
        <v>5500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5400</v>
      </c>
      <c r="G47" s="211">
        <f>W!A550*10</f>
        <v>5100</v>
      </c>
      <c r="H47" s="211">
        <f>W!A570*10</f>
        <v>4540</v>
      </c>
      <c r="I47" s="211">
        <f>W!A590*10</f>
        <v>5100</v>
      </c>
      <c r="J47" s="211">
        <f>W!A610*10</f>
        <v>6000</v>
      </c>
      <c r="K47" s="211">
        <f>W!A630*10</f>
        <v>4990</v>
      </c>
      <c r="L47" s="211">
        <f>W!A650*10</f>
        <v>4950</v>
      </c>
      <c r="M47" s="211">
        <f>W!A670*10</f>
        <v>5700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5550</v>
      </c>
      <c r="G48" s="211">
        <f>W!A551*10</f>
        <v>4700</v>
      </c>
      <c r="H48" s="211">
        <f>W!A571*10</f>
        <v>4570</v>
      </c>
      <c r="I48" s="211">
        <f>W!A591*10</f>
        <v>5800</v>
      </c>
      <c r="J48" s="211">
        <f>W!A611*10</f>
        <v>7000</v>
      </c>
      <c r="K48" s="211">
        <f>W!A631*10</f>
        <v>4990</v>
      </c>
      <c r="L48" s="211">
        <f>W!A651*10</f>
        <v>4950</v>
      </c>
      <c r="M48" s="211">
        <f>W!A671*10</f>
        <v>5400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9500</v>
      </c>
      <c r="G49" s="211">
        <f>W!A552*10</f>
        <v>7500</v>
      </c>
      <c r="H49" s="211">
        <f>W!A572*10</f>
        <v>7800</v>
      </c>
      <c r="I49" s="211">
        <f>W!A592*10</f>
        <v>7700</v>
      </c>
      <c r="J49" s="211">
        <f>W!A612*10</f>
        <v>8500</v>
      </c>
      <c r="K49" s="211">
        <f>W!A632*10</f>
        <v>8590</v>
      </c>
      <c r="L49" s="211">
        <f>W!A652*10</f>
        <v>8400</v>
      </c>
      <c r="M49" s="211">
        <f>W!A672*10</f>
        <v>8600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8000</v>
      </c>
      <c r="G50" s="211">
        <f>W!A553*10</f>
        <v>8300</v>
      </c>
      <c r="H50" s="211">
        <f>W!A573*10</f>
        <v>7870</v>
      </c>
      <c r="I50" s="211">
        <f>W!A593*10</f>
        <v>7800</v>
      </c>
      <c r="J50" s="211">
        <f>W!A613*10</f>
        <v>8500</v>
      </c>
      <c r="K50" s="211">
        <f>W!A633*10</f>
        <v>7990</v>
      </c>
      <c r="L50" s="211">
        <f>W!A653*10</f>
        <v>8700</v>
      </c>
      <c r="M50" s="211">
        <f>W!A673*10</f>
        <v>8800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9800</v>
      </c>
      <c r="G51" s="211">
        <f>W!A554*10</f>
        <v>8050</v>
      </c>
      <c r="H51" s="211">
        <f>W!A574*10</f>
        <v>8070</v>
      </c>
      <c r="I51" s="211">
        <f>W!A594*10</f>
        <v>8600</v>
      </c>
      <c r="J51" s="211">
        <f>W!A614*10</f>
        <v>9300</v>
      </c>
      <c r="K51" s="211">
        <f>W!A634*10</f>
        <v>8090</v>
      </c>
      <c r="L51" s="211">
        <f>W!A654*10</f>
        <v>8180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68</v>
      </c>
      <c r="G53" s="211">
        <f>W!A555</f>
        <v>54</v>
      </c>
      <c r="H53" s="211">
        <f>W!A575</f>
        <v>85</v>
      </c>
      <c r="I53" s="211">
        <f>W!A595</f>
        <v>45</v>
      </c>
      <c r="J53" s="211">
        <f>W!A615</f>
        <v>32</v>
      </c>
      <c r="K53" s="211">
        <f>W!A635</f>
        <v>81</v>
      </c>
      <c r="L53" s="211">
        <f>W!A655</f>
        <v>86</v>
      </c>
      <c r="M53" s="211">
        <f>W!A675</f>
        <v>42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12100</v>
      </c>
      <c r="G54" s="211">
        <f>W!A556*10</f>
        <v>12500</v>
      </c>
      <c r="H54" s="211">
        <f>W!A576*10</f>
        <v>12000</v>
      </c>
      <c r="I54" s="211">
        <f>W!A596*10</f>
        <v>12100</v>
      </c>
      <c r="J54" s="211">
        <f>W!A616*10</f>
        <v>12000</v>
      </c>
      <c r="K54" s="211">
        <f>W!A636*10</f>
        <v>12000</v>
      </c>
      <c r="L54" s="211">
        <f>W!A656*10</f>
        <v>12100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15</v>
      </c>
      <c r="H55" s="211">
        <f>W!A577</f>
        <v>13</v>
      </c>
      <c r="I55" s="211">
        <f>W!A597</f>
        <v>13</v>
      </c>
      <c r="J55" s="211">
        <f>W!A617</f>
        <v>9</v>
      </c>
      <c r="K55" s="211">
        <f>W!A637</f>
        <v>11</v>
      </c>
      <c r="L55" s="211">
        <f>W!A657</f>
        <v>14</v>
      </c>
      <c r="M55" s="211">
        <f>W!A677</f>
        <v>9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8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19383740</v>
      </c>
      <c r="G67" s="211">
        <f>W!A722*10</f>
        <v>14679980</v>
      </c>
      <c r="H67" s="211">
        <f>W!A742*10</f>
        <v>14679980</v>
      </c>
      <c r="I67" s="211">
        <f>W!A762*10</f>
        <v>3250000</v>
      </c>
      <c r="J67" s="211">
        <f>W!A782*10</f>
        <v>4500000</v>
      </c>
      <c r="K67" s="211">
        <f>W!A802*10</f>
        <v>14679980</v>
      </c>
      <c r="L67" s="211">
        <f>W!A822*10</f>
        <v>14679980</v>
      </c>
      <c r="M67" s="211">
        <f>W!A842*10</f>
        <v>14679980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7210740</v>
      </c>
      <c r="G68" s="211">
        <f>W!A723*10</f>
        <v>20082100</v>
      </c>
      <c r="H68" s="211">
        <f>W!A743*10</f>
        <v>13826960</v>
      </c>
      <c r="I68" s="211">
        <f>W!A763*10</f>
        <v>21212830</v>
      </c>
      <c r="J68" s="211">
        <f>W!A783*10</f>
        <v>32550870</v>
      </c>
      <c r="K68" s="211">
        <f>W!A803*10</f>
        <v>15572100</v>
      </c>
      <c r="L68" s="211">
        <f>W!A823*10</f>
        <v>18046390</v>
      </c>
      <c r="M68" s="211">
        <f>W!A843*10</f>
        <v>18001760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9481290</v>
      </c>
      <c r="G69" s="211">
        <f>W!A724*10</f>
        <v>13429940</v>
      </c>
      <c r="H69" s="211">
        <f>W!A744*10</f>
        <v>20519310</v>
      </c>
      <c r="I69" s="211">
        <f>W!A764*10</f>
        <v>11747820</v>
      </c>
      <c r="J69" s="211">
        <f>W!A784*10</f>
        <v>6430160</v>
      </c>
      <c r="K69" s="211">
        <f>W!A804*10</f>
        <v>15683940</v>
      </c>
      <c r="L69" s="211">
        <f>W!A824*10</f>
        <v>19162180</v>
      </c>
      <c r="M69" s="211">
        <f>W!A844*10</f>
        <v>8201950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11701810</v>
      </c>
      <c r="G70" s="211">
        <f>W!A725*10</f>
        <v>0</v>
      </c>
      <c r="H70" s="211">
        <f>W!A745*10</f>
        <v>0</v>
      </c>
      <c r="I70" s="211">
        <f>W!A765*10</f>
        <v>11500000</v>
      </c>
      <c r="J70" s="211">
        <f>W!A785*10</f>
        <v>0</v>
      </c>
      <c r="K70" s="211">
        <f>W!A805*10</f>
        <v>0</v>
      </c>
      <c r="L70" s="211">
        <f>W!A825*10</f>
        <v>0</v>
      </c>
      <c r="M70" s="211">
        <f>W!A845*10</f>
        <v>1510000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4120890</v>
      </c>
      <c r="G74" s="211">
        <f>W!A729*10</f>
        <v>14550210</v>
      </c>
      <c r="H74" s="211">
        <f>W!A749*10</f>
        <v>8707780</v>
      </c>
      <c r="I74" s="211">
        <f>W!A769*10</f>
        <v>13593870</v>
      </c>
      <c r="J74" s="211">
        <f>W!A789*10</f>
        <v>14750160</v>
      </c>
      <c r="K74" s="211">
        <f>W!A809*10</f>
        <v>8240580</v>
      </c>
      <c r="L74" s="211">
        <f>W!A829*10</f>
        <v>10631740</v>
      </c>
      <c r="M74" s="211">
        <f>W!A849*10</f>
        <v>10798150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4843500</v>
      </c>
      <c r="H75" s="211">
        <f>W!A750*10</f>
        <v>3622830</v>
      </c>
      <c r="I75" s="211">
        <f>W!A770*10</f>
        <v>7460490</v>
      </c>
      <c r="J75" s="211">
        <f>W!A790*10</f>
        <v>843150</v>
      </c>
      <c r="K75" s="211">
        <f>W!A810*10</f>
        <v>2467000</v>
      </c>
      <c r="L75" s="211">
        <f>W!A830*10</f>
        <v>6986570</v>
      </c>
      <c r="M75" s="211">
        <f>W!A850*10</f>
        <v>11792590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11510000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33000000</v>
      </c>
      <c r="I80" s="211">
        <f>W!A774*10</f>
        <v>30000000</v>
      </c>
      <c r="J80" s="211">
        <f>W!A794*10</f>
        <v>33000000</v>
      </c>
      <c r="K80" s="211">
        <f>W!A814*10</f>
        <v>33000000</v>
      </c>
      <c r="L80" s="211">
        <f>W!A834*10</f>
        <v>33000000</v>
      </c>
      <c r="M80" s="211">
        <f>W!A854*10</f>
        <v>27000000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339590</v>
      </c>
      <c r="I81" s="211">
        <f>W!A775*10</f>
        <v>0</v>
      </c>
      <c r="J81" s="211">
        <f>W!A795*10</f>
        <v>339590</v>
      </c>
      <c r="K81" s="211">
        <f>W!A815*10</f>
        <v>339590</v>
      </c>
      <c r="L81" s="211">
        <f>W!A835*10</f>
        <v>339590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-1192900</v>
      </c>
      <c r="G82" s="211">
        <f>W!A736*10</f>
        <v>-4541280</v>
      </c>
      <c r="H82" s="211">
        <f>W!A756*10</f>
        <v>3356050</v>
      </c>
      <c r="I82" s="211">
        <f>W!A776*10</f>
        <v>-3343710</v>
      </c>
      <c r="J82" s="211">
        <f>W!A796*10</f>
        <v>-5451870</v>
      </c>
      <c r="K82" s="211">
        <f>W!A816*10</f>
        <v>1888850</v>
      </c>
      <c r="L82" s="211">
        <f>W!A836*10</f>
        <v>930650</v>
      </c>
      <c r="M82" s="211">
        <f>W!A856*10</f>
        <v>-7197050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32146690</v>
      </c>
      <c r="G83" s="211">
        <f t="shared" si="0"/>
        <v>28798310</v>
      </c>
      <c r="H83" s="211">
        <f t="shared" si="0"/>
        <v>36695640</v>
      </c>
      <c r="I83" s="211">
        <f t="shared" si="0"/>
        <v>26656290</v>
      </c>
      <c r="J83" s="211">
        <f t="shared" si="0"/>
        <v>27887720</v>
      </c>
      <c r="K83" s="211">
        <f t="shared" si="0"/>
        <v>35228440</v>
      </c>
      <c r="L83" s="211">
        <f t="shared" si="0"/>
        <v>34270240</v>
      </c>
      <c r="M83" s="211">
        <f t="shared" si="0"/>
        <v>19802950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 xml:space="preserve"> 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>
        <f>W!A421</f>
        <v>1</v>
      </c>
      <c r="G103" s="210">
        <f>W!A428</f>
        <v>2</v>
      </c>
      <c r="H103" s="210">
        <f>W!A435</f>
        <v>3</v>
      </c>
      <c r="I103" s="210">
        <f>W!A442</f>
        <v>4</v>
      </c>
      <c r="J103" s="210">
        <f>W!A449</f>
        <v>5</v>
      </c>
      <c r="K103" s="210">
        <f>W!A456</f>
        <v>6</v>
      </c>
      <c r="L103" s="210">
        <f>W!A463</f>
        <v>7</v>
      </c>
      <c r="M103" s="210">
        <f>W!A470</f>
        <v>8</v>
      </c>
      <c r="N103" s="37"/>
    </row>
    <row r="104" spans="2:14">
      <c r="B104" s="114"/>
      <c r="C104" s="97" t="s">
        <v>328</v>
      </c>
      <c r="D104" s="32"/>
      <c r="E104" s="32"/>
      <c r="F104" s="211">
        <f>W!A422*10</f>
        <v>3030000</v>
      </c>
      <c r="G104" s="211">
        <f>W!A429*10</f>
        <v>5470000</v>
      </c>
      <c r="H104" s="211">
        <f>W!A436*10</f>
        <v>5390000</v>
      </c>
      <c r="I104" s="211">
        <f>W!A443*10</f>
        <v>4120000</v>
      </c>
      <c r="J104" s="211">
        <f>W!A450*10</f>
        <v>3120000</v>
      </c>
      <c r="K104" s="211">
        <f>W!A457*10</f>
        <v>5530000</v>
      </c>
      <c r="L104" s="211">
        <f>W!A464*10</f>
        <v>6990000</v>
      </c>
      <c r="M104" s="211">
        <f>W!A471*10</f>
        <v>4720000</v>
      </c>
      <c r="N104" s="37"/>
    </row>
    <row r="105" spans="2:14">
      <c r="B105" s="114"/>
      <c r="C105" s="97" t="s">
        <v>329</v>
      </c>
      <c r="D105" s="32"/>
      <c r="E105" s="32"/>
      <c r="F105" s="211">
        <f>W!A423*10</f>
        <v>150000</v>
      </c>
      <c r="G105" s="211">
        <f>W!A430*10</f>
        <v>600000</v>
      </c>
      <c r="H105" s="211">
        <f>W!A437*10</f>
        <v>900000</v>
      </c>
      <c r="I105" s="211">
        <f>W!A444*10</f>
        <v>650000</v>
      </c>
      <c r="J105" s="211">
        <f>W!A451*10</f>
        <v>1000000</v>
      </c>
      <c r="K105" s="211">
        <f>W!A458*10</f>
        <v>800000</v>
      </c>
      <c r="L105" s="211">
        <f>W!A465*10</f>
        <v>890000</v>
      </c>
      <c r="M105" s="211">
        <f>W!A472*10</f>
        <v>800000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 ***</v>
      </c>
      <c r="G107" s="227" t="str">
        <f>W!A431</f>
        <v xml:space="preserve">  ***</v>
      </c>
      <c r="H107" s="227" t="str">
        <f>W!A438</f>
        <v xml:space="preserve">  ***</v>
      </c>
      <c r="I107" s="227" t="str">
        <f>W!A445</f>
        <v xml:space="preserve">  ***</v>
      </c>
      <c r="J107" s="227" t="str">
        <f>W!A452</f>
        <v xml:space="preserve">  ***</v>
      </c>
      <c r="K107" s="227" t="str">
        <f>W!A459</f>
        <v xml:space="preserve">  ***</v>
      </c>
      <c r="L107" s="227" t="str">
        <f>W!A466</f>
        <v xml:space="preserve">  ***</v>
      </c>
      <c r="M107" s="227" t="str">
        <f>W!A473</f>
        <v xml:space="preserve">  ***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 ***</v>
      </c>
      <c r="G108" s="227" t="str">
        <f>W!A432</f>
        <v xml:space="preserve">  ***</v>
      </c>
      <c r="H108" s="227" t="str">
        <f>W!A439</f>
        <v xml:space="preserve">  ***</v>
      </c>
      <c r="I108" s="227" t="str">
        <f>W!A446</f>
        <v xml:space="preserve">  ***</v>
      </c>
      <c r="J108" s="227" t="str">
        <f>W!A453</f>
        <v xml:space="preserve">  ***</v>
      </c>
      <c r="K108" s="227" t="str">
        <f>W!A460</f>
        <v xml:space="preserve">  ***</v>
      </c>
      <c r="L108" s="227" t="str">
        <f>W!A467</f>
        <v xml:space="preserve">  ***</v>
      </c>
      <c r="M108" s="227" t="str">
        <f>W!A474</f>
        <v xml:space="preserve">  ***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  **</v>
      </c>
      <c r="G109" s="227" t="str">
        <f>W!A433</f>
        <v xml:space="preserve">   **</v>
      </c>
      <c r="H109" s="227" t="str">
        <f>W!A440</f>
        <v xml:space="preserve">   **</v>
      </c>
      <c r="I109" s="227" t="str">
        <f>W!A447</f>
        <v xml:space="preserve">   **</v>
      </c>
      <c r="J109" s="227" t="str">
        <f>W!A454</f>
        <v xml:space="preserve">   **</v>
      </c>
      <c r="K109" s="227" t="str">
        <f>W!A461</f>
        <v xml:space="preserve">   **</v>
      </c>
      <c r="L109" s="227" t="str">
        <f>W!A468</f>
        <v xml:space="preserve">   **</v>
      </c>
      <c r="M109" s="227" t="str">
        <f>W!A475</f>
        <v xml:space="preserve">   **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****</v>
      </c>
      <c r="G110" s="227" t="str">
        <f>W!A434</f>
        <v xml:space="preserve"> ****</v>
      </c>
      <c r="H110" s="227" t="str">
        <f>W!A441</f>
        <v xml:space="preserve">  ***</v>
      </c>
      <c r="I110" s="227" t="str">
        <f>W!A448</f>
        <v xml:space="preserve">  ***</v>
      </c>
      <c r="J110" s="227" t="str">
        <f>W!A455</f>
        <v xml:space="preserve">  ***</v>
      </c>
      <c r="K110" s="227" t="str">
        <f>W!A462</f>
        <v xml:space="preserve">  ***</v>
      </c>
      <c r="L110" s="227" t="str">
        <f>W!A469</f>
        <v xml:space="preserve">  ***</v>
      </c>
      <c r="M110" s="227" t="str">
        <f>W!A476</f>
        <v xml:space="preserve"> ****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1" bestFit="1" customWidth="1"/>
  </cols>
  <sheetData>
    <row r="1" spans="1:1">
      <c r="A1">
        <v>16</v>
      </c>
    </row>
    <row r="2" spans="1:1">
      <c r="A2">
        <v>7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336</v>
      </c>
    </row>
    <row r="7" spans="1:1">
      <c r="A7">
        <v>90</v>
      </c>
    </row>
    <row r="8" spans="1:1">
      <c r="A8">
        <v>75</v>
      </c>
    </row>
    <row r="9" spans="1:1">
      <c r="A9">
        <v>90</v>
      </c>
    </row>
    <row r="10" spans="1:1">
      <c r="A10">
        <v>0</v>
      </c>
    </row>
    <row r="11" spans="1:1">
      <c r="A11">
        <v>75</v>
      </c>
    </row>
    <row r="12" spans="1:1">
      <c r="A12">
        <v>60</v>
      </c>
    </row>
    <row r="13" spans="1:1">
      <c r="A13">
        <v>70</v>
      </c>
    </row>
    <row r="14" spans="1:1">
      <c r="A14">
        <v>50</v>
      </c>
    </row>
    <row r="15" spans="1:1">
      <c r="A15">
        <v>44</v>
      </c>
    </row>
    <row r="16" spans="1:1">
      <c r="A16">
        <v>50</v>
      </c>
    </row>
    <row r="17" spans="1:1">
      <c r="A17">
        <v>40</v>
      </c>
    </row>
    <row r="18" spans="1:1">
      <c r="A18">
        <v>25</v>
      </c>
    </row>
    <row r="19" spans="1:1">
      <c r="A19">
        <v>30</v>
      </c>
    </row>
    <row r="20" spans="1:1">
      <c r="A20">
        <v>0</v>
      </c>
    </row>
    <row r="21" spans="1:1">
      <c r="A21">
        <v>305</v>
      </c>
    </row>
    <row r="22" spans="1:1">
      <c r="A22">
        <v>310</v>
      </c>
    </row>
    <row r="23" spans="1:1">
      <c r="A23">
        <v>300</v>
      </c>
    </row>
    <row r="24" spans="1:1">
      <c r="A24">
        <v>495</v>
      </c>
    </row>
    <row r="25" spans="1:1">
      <c r="A25">
        <v>495</v>
      </c>
    </row>
    <row r="26" spans="1:1">
      <c r="A26">
        <v>495</v>
      </c>
    </row>
    <row r="27" spans="1:1">
      <c r="A27">
        <v>840</v>
      </c>
    </row>
    <row r="28" spans="1:1">
      <c r="A28">
        <v>870</v>
      </c>
    </row>
    <row r="29" spans="1:1">
      <c r="A29">
        <v>818</v>
      </c>
    </row>
    <row r="30" spans="1:1">
      <c r="A30">
        <v>0</v>
      </c>
    </row>
    <row r="31" spans="1:1">
      <c r="A31">
        <v>2755</v>
      </c>
    </row>
    <row r="32" spans="1:1">
      <c r="A32">
        <v>1280</v>
      </c>
    </row>
    <row r="33" spans="1:1">
      <c r="A33">
        <v>2193</v>
      </c>
    </row>
    <row r="34" spans="1:1">
      <c r="A34">
        <v>1608</v>
      </c>
    </row>
    <row r="35" spans="1:1">
      <c r="A35">
        <v>669</v>
      </c>
    </row>
    <row r="36" spans="1:1">
      <c r="A36">
        <v>912</v>
      </c>
    </row>
    <row r="37" spans="1:1">
      <c r="A37">
        <v>507</v>
      </c>
    </row>
    <row r="38" spans="1:1">
      <c r="A38">
        <v>220</v>
      </c>
    </row>
    <row r="39" spans="1:1">
      <c r="A39">
        <v>370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30</v>
      </c>
    </row>
    <row r="46" spans="1:1">
      <c r="A46">
        <v>20</v>
      </c>
    </row>
    <row r="47" spans="1:1">
      <c r="A47">
        <v>118</v>
      </c>
    </row>
    <row r="48" spans="1:1">
      <c r="A48">
        <v>170</v>
      </c>
    </row>
    <row r="49" spans="1:2">
      <c r="A49">
        <v>345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3500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12</v>
      </c>
      <c r="B61" s="11" t="s">
        <v>337</v>
      </c>
    </row>
    <row r="62" spans="1:2">
      <c r="A62">
        <v>8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14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250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-151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>
        <v>2.81</v>
      </c>
    </row>
    <row r="106" spans="1:1">
      <c r="A106">
        <v>2.64</v>
      </c>
    </row>
    <row r="107" spans="1:1">
      <c r="A107">
        <v>1.8</v>
      </c>
    </row>
    <row r="108" spans="1:1">
      <c r="A108">
        <v>6228</v>
      </c>
    </row>
    <row r="109" spans="1:1">
      <c r="A109">
        <v>3189</v>
      </c>
    </row>
    <row r="110" spans="1:1">
      <c r="A110">
        <v>1097</v>
      </c>
    </row>
    <row r="111" spans="1:1">
      <c r="A111">
        <v>6370</v>
      </c>
    </row>
    <row r="112" spans="1:1">
      <c r="A112">
        <v>3265</v>
      </c>
    </row>
    <row r="113" spans="1:1">
      <c r="A113">
        <v>1123</v>
      </c>
    </row>
    <row r="114" spans="1:1">
      <c r="A114">
        <v>142</v>
      </c>
    </row>
    <row r="115" spans="1:1">
      <c r="A115">
        <v>76</v>
      </c>
    </row>
    <row r="116" spans="1:1">
      <c r="A116">
        <v>26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2755</v>
      </c>
    </row>
    <row r="122" spans="1:1">
      <c r="A122">
        <v>1280</v>
      </c>
    </row>
    <row r="123" spans="1:1">
      <c r="A123">
        <v>2193</v>
      </c>
    </row>
    <row r="124" spans="1:1">
      <c r="A124">
        <v>1608</v>
      </c>
    </row>
    <row r="125" spans="1:1">
      <c r="A125">
        <v>669</v>
      </c>
    </row>
    <row r="126" spans="1:1">
      <c r="A126">
        <v>912</v>
      </c>
    </row>
    <row r="127" spans="1:1">
      <c r="A127">
        <v>507</v>
      </c>
    </row>
    <row r="128" spans="1:1">
      <c r="A128">
        <v>220</v>
      </c>
    </row>
    <row r="129" spans="1:1">
      <c r="A129">
        <v>370</v>
      </c>
    </row>
    <row r="130" spans="1:1">
      <c r="A130">
        <v>999</v>
      </c>
    </row>
    <row r="131" spans="1:1">
      <c r="A131">
        <v>2435</v>
      </c>
    </row>
    <row r="132" spans="1:1">
      <c r="A132">
        <v>1243</v>
      </c>
    </row>
    <row r="133" spans="1:1">
      <c r="A133">
        <v>1780</v>
      </c>
    </row>
    <row r="134" spans="1:1">
      <c r="A134">
        <v>1084</v>
      </c>
    </row>
    <row r="135" spans="1:1">
      <c r="A135">
        <v>589</v>
      </c>
    </row>
    <row r="136" spans="1:1">
      <c r="A136">
        <v>802</v>
      </c>
    </row>
    <row r="137" spans="1:1">
      <c r="A137">
        <v>442</v>
      </c>
    </row>
    <row r="138" spans="1:1">
      <c r="A138">
        <v>168</v>
      </c>
    </row>
    <row r="139" spans="1:1">
      <c r="A139">
        <v>322</v>
      </c>
    </row>
    <row r="140" spans="1:1">
      <c r="A140">
        <v>999</v>
      </c>
    </row>
    <row r="141" spans="1:1">
      <c r="A141">
        <v>2480</v>
      </c>
    </row>
    <row r="142" spans="1:1">
      <c r="A142">
        <v>1243</v>
      </c>
    </row>
    <row r="143" spans="1:1">
      <c r="A143">
        <v>1780</v>
      </c>
    </row>
    <row r="144" spans="1:1">
      <c r="A144">
        <v>1109</v>
      </c>
    </row>
    <row r="145" spans="1:1">
      <c r="A145">
        <v>593</v>
      </c>
    </row>
    <row r="146" spans="1:1">
      <c r="A146">
        <v>802</v>
      </c>
    </row>
    <row r="147" spans="1:1">
      <c r="A147">
        <v>455</v>
      </c>
    </row>
    <row r="148" spans="1:1">
      <c r="A148">
        <v>168</v>
      </c>
    </row>
    <row r="149" spans="1:1">
      <c r="A149">
        <v>322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275</v>
      </c>
    </row>
    <row r="162" spans="1:1">
      <c r="A162">
        <v>48</v>
      </c>
    </row>
    <row r="163" spans="1:1">
      <c r="A163">
        <v>587</v>
      </c>
    </row>
    <row r="164" spans="1:1">
      <c r="A164">
        <v>499</v>
      </c>
    </row>
    <row r="165" spans="1:1">
      <c r="A165">
        <v>76</v>
      </c>
    </row>
    <row r="166" spans="1:1">
      <c r="A166">
        <v>123</v>
      </c>
    </row>
    <row r="167" spans="1:1">
      <c r="A167">
        <v>52</v>
      </c>
    </row>
    <row r="168" spans="1:1">
      <c r="A168">
        <v>52</v>
      </c>
    </row>
    <row r="169" spans="1:1">
      <c r="A169">
        <v>48</v>
      </c>
    </row>
    <row r="170" spans="1:1">
      <c r="A170">
        <v>999</v>
      </c>
    </row>
    <row r="171" spans="1:1">
      <c r="A171">
        <v>60</v>
      </c>
    </row>
    <row r="172" spans="1:1">
      <c r="A172">
        <v>35</v>
      </c>
    </row>
    <row r="173" spans="1:1">
      <c r="A173">
        <v>10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3000</v>
      </c>
    </row>
    <row r="182" spans="1:1">
      <c r="A182">
        <v>3265</v>
      </c>
    </row>
    <row r="183" spans="1:1">
      <c r="A183">
        <v>1123</v>
      </c>
    </row>
    <row r="184" spans="1:1">
      <c r="A184">
        <v>0</v>
      </c>
    </row>
    <row r="185" spans="1:1">
      <c r="A185">
        <v>3235</v>
      </c>
    </row>
    <row r="186" spans="1:1">
      <c r="A186">
        <v>1877</v>
      </c>
    </row>
    <row r="187" spans="1:1">
      <c r="A187">
        <v>3500</v>
      </c>
    </row>
    <row r="188" spans="1:1">
      <c r="A188">
        <v>3235</v>
      </c>
    </row>
    <row r="189" spans="1:1">
      <c r="A189">
        <v>1877</v>
      </c>
    </row>
    <row r="190" spans="1:1">
      <c r="A190">
        <v>999</v>
      </c>
    </row>
    <row r="191" spans="1:1">
      <c r="A191">
        <v>50</v>
      </c>
    </row>
    <row r="192" spans="1:1">
      <c r="A192">
        <v>39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3</v>
      </c>
    </row>
    <row r="197" spans="1:1">
      <c r="A197">
        <v>50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699000</v>
      </c>
    </row>
    <row r="202" spans="1:1">
      <c r="A202">
        <v>84718</v>
      </c>
    </row>
    <row r="203" spans="1:1">
      <c r="A203">
        <v>46830</v>
      </c>
    </row>
    <row r="204" spans="1:1">
      <c r="A204">
        <v>447570</v>
      </c>
    </row>
    <row r="205" spans="1:1">
      <c r="A205">
        <v>37218</v>
      </c>
    </row>
    <row r="206" spans="1:1">
      <c r="A206">
        <v>11350</v>
      </c>
    </row>
    <row r="207" spans="1:1">
      <c r="A207">
        <v>89000</v>
      </c>
    </row>
    <row r="208" spans="1:1">
      <c r="A208">
        <v>20000</v>
      </c>
    </row>
    <row r="209" spans="1:1">
      <c r="A209">
        <v>26000</v>
      </c>
    </row>
    <row r="210" spans="1:1">
      <c r="A210">
        <v>6800</v>
      </c>
    </row>
    <row r="211" spans="1:1">
      <c r="A211">
        <v>19674</v>
      </c>
    </row>
    <row r="212" spans="1:1">
      <c r="A212">
        <v>7500</v>
      </c>
    </row>
    <row r="213" spans="1:1">
      <c r="A213">
        <v>8952</v>
      </c>
    </row>
    <row r="214" spans="1:1">
      <c r="A214">
        <v>0</v>
      </c>
    </row>
    <row r="215" spans="1:1">
      <c r="A215">
        <v>250000</v>
      </c>
    </row>
    <row r="216" spans="1:1">
      <c r="A216">
        <v>17331</v>
      </c>
    </row>
    <row r="217" spans="1:1">
      <c r="A217">
        <v>1771943</v>
      </c>
    </row>
    <row r="218" spans="1:1">
      <c r="A218">
        <v>2802724</v>
      </c>
    </row>
    <row r="219" spans="1:1">
      <c r="A219">
        <v>0</v>
      </c>
    </row>
    <row r="220" spans="1:1">
      <c r="A220">
        <v>3915317</v>
      </c>
    </row>
    <row r="221" spans="1:1">
      <c r="A221">
        <v>2802724</v>
      </c>
    </row>
    <row r="222" spans="1:1">
      <c r="A222">
        <v>0</v>
      </c>
    </row>
    <row r="223" spans="1:1">
      <c r="A223">
        <v>3701819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9900</v>
      </c>
    </row>
    <row r="233" spans="1:1">
      <c r="A233">
        <v>-908995</v>
      </c>
    </row>
    <row r="234" spans="1:1">
      <c r="A234">
        <v>210338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1789000</v>
      </c>
    </row>
    <row r="239" spans="1:1">
      <c r="A239">
        <v>184000</v>
      </c>
    </row>
    <row r="240" spans="1:1">
      <c r="A240">
        <v>-10420</v>
      </c>
    </row>
    <row r="241" spans="1:1">
      <c r="A241">
        <v>3721846</v>
      </c>
    </row>
    <row r="242" spans="1:1">
      <c r="A242">
        <v>2421217</v>
      </c>
    </row>
    <row r="243" spans="1:1">
      <c r="A243">
        <v>385000</v>
      </c>
    </row>
    <row r="244" spans="1:1">
      <c r="A244">
        <v>0</v>
      </c>
    </row>
    <row r="245" spans="1:1">
      <c r="A245">
        <v>77754</v>
      </c>
    </row>
    <row r="246" spans="1:1">
      <c r="A246">
        <v>172724</v>
      </c>
    </row>
    <row r="247" spans="1:1">
      <c r="A247">
        <v>403752</v>
      </c>
    </row>
    <row r="248" spans="1:1">
      <c r="A248">
        <v>10758</v>
      </c>
    </row>
    <row r="249" spans="1:1">
      <c r="A249">
        <v>113850</v>
      </c>
    </row>
    <row r="250" spans="1:1">
      <c r="A250">
        <v>1804639</v>
      </c>
    </row>
    <row r="251" spans="1:1">
      <c r="A251">
        <v>1780416</v>
      </c>
    </row>
    <row r="252" spans="1:1">
      <c r="A252">
        <v>1941430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133485</v>
      </c>
    </row>
    <row r="257" spans="1:1">
      <c r="A257">
        <v>123065</v>
      </c>
    </row>
    <row r="258" spans="1:1">
      <c r="A258">
        <v>999</v>
      </c>
    </row>
    <row r="259" spans="1:1">
      <c r="A259">
        <v>999</v>
      </c>
    </row>
    <row r="260" spans="1:1">
      <c r="A260">
        <v>-40420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284418</v>
      </c>
    </row>
    <row r="266" spans="1:1">
      <c r="A266">
        <v>1373208</v>
      </c>
    </row>
    <row r="267" spans="1:1">
      <c r="A267">
        <v>147013</v>
      </c>
    </row>
    <row r="268" spans="1:1">
      <c r="A268">
        <v>1916218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1063174</v>
      </c>
    </row>
    <row r="273" spans="1:1">
      <c r="A273">
        <v>698657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3427024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3643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1307</v>
      </c>
    </row>
    <row r="296" spans="1:1">
      <c r="A296">
        <v>16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11</v>
      </c>
    </row>
    <row r="301" spans="1:1">
      <c r="A301">
        <v>4272</v>
      </c>
    </row>
    <row r="302" spans="1:1">
      <c r="A302">
        <v>30</v>
      </c>
    </row>
    <row r="303" spans="1:1">
      <c r="A303">
        <v>3530</v>
      </c>
    </row>
    <row r="304" spans="1:1">
      <c r="A304">
        <v>95.4</v>
      </c>
    </row>
    <row r="305" spans="1:1">
      <c r="A305">
        <v>28800</v>
      </c>
    </row>
    <row r="306" spans="1:1">
      <c r="A306">
        <v>312</v>
      </c>
    </row>
    <row r="307" spans="1:1">
      <c r="A307">
        <v>28234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4303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3370</v>
      </c>
    </row>
    <row r="316" spans="1:1">
      <c r="A316">
        <v>933</v>
      </c>
    </row>
    <row r="317" spans="1:1">
      <c r="A317">
        <v>3000</v>
      </c>
    </row>
    <row r="318" spans="1:1">
      <c r="A318">
        <v>14</v>
      </c>
    </row>
    <row r="319" spans="1:1">
      <c r="A319">
        <v>73106</v>
      </c>
    </row>
    <row r="320" spans="1:1">
      <c r="A320">
        <v>998</v>
      </c>
    </row>
    <row r="321" spans="1:1">
      <c r="A321">
        <v>10</v>
      </c>
    </row>
    <row r="322" spans="1:1">
      <c r="A322">
        <v>4</v>
      </c>
    </row>
    <row r="323" spans="1:1">
      <c r="A323">
        <v>2</v>
      </c>
    </row>
    <row r="324" spans="1:1">
      <c r="A324">
        <v>1</v>
      </c>
    </row>
    <row r="325" spans="1:1">
      <c r="A325">
        <v>10</v>
      </c>
    </row>
    <row r="326" spans="1:1">
      <c r="A326">
        <v>5</v>
      </c>
    </row>
    <row r="327" spans="1:1">
      <c r="A327">
        <v>11</v>
      </c>
    </row>
    <row r="328" spans="1:1">
      <c r="A328">
        <v>14</v>
      </c>
    </row>
    <row r="329" spans="1:1">
      <c r="A329">
        <v>224</v>
      </c>
    </row>
    <row r="330" spans="1:1">
      <c r="A330" s="11" t="s">
        <v>339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2</v>
      </c>
    </row>
    <row r="421" spans="1:1">
      <c r="A421">
        <v>1</v>
      </c>
    </row>
    <row r="422" spans="1:1">
      <c r="A422">
        <v>303000</v>
      </c>
    </row>
    <row r="423" spans="1:1">
      <c r="A423">
        <v>15000</v>
      </c>
    </row>
    <row r="424" spans="1:1">
      <c r="A424" s="12" t="s">
        <v>340</v>
      </c>
    </row>
    <row r="425" spans="1:1">
      <c r="A425" s="12" t="s">
        <v>340</v>
      </c>
    </row>
    <row r="426" spans="1:1">
      <c r="A426" s="12" t="s">
        <v>341</v>
      </c>
    </row>
    <row r="427" spans="1:1">
      <c r="A427" s="12" t="s">
        <v>342</v>
      </c>
    </row>
    <row r="428" spans="1:1">
      <c r="A428">
        <v>2</v>
      </c>
    </row>
    <row r="429" spans="1:1">
      <c r="A429">
        <v>547000</v>
      </c>
    </row>
    <row r="430" spans="1:1">
      <c r="A430">
        <v>60000</v>
      </c>
    </row>
    <row r="431" spans="1:1">
      <c r="A431" s="12" t="s">
        <v>340</v>
      </c>
    </row>
    <row r="432" spans="1:1">
      <c r="A432" s="12" t="s">
        <v>340</v>
      </c>
    </row>
    <row r="433" spans="1:1">
      <c r="A433" s="12" t="s">
        <v>341</v>
      </c>
    </row>
    <row r="434" spans="1:1">
      <c r="A434" s="12" t="s">
        <v>342</v>
      </c>
    </row>
    <row r="435" spans="1:1">
      <c r="A435">
        <v>3</v>
      </c>
    </row>
    <row r="436" spans="1:1">
      <c r="A436">
        <v>539000</v>
      </c>
    </row>
    <row r="437" spans="1:1">
      <c r="A437">
        <v>90000</v>
      </c>
    </row>
    <row r="438" spans="1:1">
      <c r="A438" s="12" t="s">
        <v>340</v>
      </c>
    </row>
    <row r="439" spans="1:1">
      <c r="A439" s="12" t="s">
        <v>340</v>
      </c>
    </row>
    <row r="440" spans="1:1">
      <c r="A440" s="12" t="s">
        <v>341</v>
      </c>
    </row>
    <row r="441" spans="1:1">
      <c r="A441" s="12" t="s">
        <v>340</v>
      </c>
    </row>
    <row r="442" spans="1:1">
      <c r="A442">
        <v>4</v>
      </c>
    </row>
    <row r="443" spans="1:1">
      <c r="A443">
        <v>412000</v>
      </c>
    </row>
    <row r="444" spans="1:1">
      <c r="A444">
        <v>65000</v>
      </c>
    </row>
    <row r="445" spans="1:1">
      <c r="A445" s="12" t="s">
        <v>340</v>
      </c>
    </row>
    <row r="446" spans="1:1">
      <c r="A446" s="12" t="s">
        <v>340</v>
      </c>
    </row>
    <row r="447" spans="1:1">
      <c r="A447" s="12" t="s">
        <v>341</v>
      </c>
    </row>
    <row r="448" spans="1:1">
      <c r="A448" s="12" t="s">
        <v>340</v>
      </c>
    </row>
    <row r="449" spans="1:1">
      <c r="A449">
        <v>5</v>
      </c>
    </row>
    <row r="450" spans="1:1">
      <c r="A450">
        <v>312000</v>
      </c>
    </row>
    <row r="451" spans="1:1">
      <c r="A451">
        <v>100000</v>
      </c>
    </row>
    <row r="452" spans="1:1">
      <c r="A452" s="12" t="s">
        <v>340</v>
      </c>
    </row>
    <row r="453" spans="1:1">
      <c r="A453" s="12" t="s">
        <v>340</v>
      </c>
    </row>
    <row r="454" spans="1:1">
      <c r="A454" s="12" t="s">
        <v>341</v>
      </c>
    </row>
    <row r="455" spans="1:1">
      <c r="A455" s="12" t="s">
        <v>340</v>
      </c>
    </row>
    <row r="456" spans="1:1">
      <c r="A456">
        <v>6</v>
      </c>
    </row>
    <row r="457" spans="1:1">
      <c r="A457">
        <v>553000</v>
      </c>
    </row>
    <row r="458" spans="1:1">
      <c r="A458">
        <v>80000</v>
      </c>
    </row>
    <row r="459" spans="1:1">
      <c r="A459" s="12" t="s">
        <v>340</v>
      </c>
    </row>
    <row r="460" spans="1:1">
      <c r="A460" s="12" t="s">
        <v>340</v>
      </c>
    </row>
    <row r="461" spans="1:1">
      <c r="A461" s="12" t="s">
        <v>341</v>
      </c>
    </row>
    <row r="462" spans="1:1">
      <c r="A462" s="12" t="s">
        <v>340</v>
      </c>
    </row>
    <row r="463" spans="1:1">
      <c r="A463">
        <v>7</v>
      </c>
    </row>
    <row r="464" spans="1:1">
      <c r="A464">
        <v>699000</v>
      </c>
    </row>
    <row r="465" spans="1:1">
      <c r="A465">
        <v>89000</v>
      </c>
    </row>
    <row r="466" spans="1:1">
      <c r="A466" s="12" t="s">
        <v>340</v>
      </c>
    </row>
    <row r="467" spans="1:1">
      <c r="A467" s="12" t="s">
        <v>340</v>
      </c>
    </row>
    <row r="468" spans="1:1">
      <c r="A468" s="12" t="s">
        <v>341</v>
      </c>
    </row>
    <row r="469" spans="1:1">
      <c r="A469" s="12" t="s">
        <v>340</v>
      </c>
    </row>
    <row r="470" spans="1:1">
      <c r="A470">
        <v>8</v>
      </c>
    </row>
    <row r="471" spans="1:1">
      <c r="A471">
        <v>472000</v>
      </c>
    </row>
    <row r="472" spans="1:1">
      <c r="A472">
        <v>80000</v>
      </c>
    </row>
    <row r="473" spans="1:1">
      <c r="A473" s="12" t="s">
        <v>340</v>
      </c>
    </row>
    <row r="474" spans="1:1">
      <c r="A474" s="12" t="s">
        <v>340</v>
      </c>
    </row>
    <row r="475" spans="1:1">
      <c r="A475" s="12" t="s">
        <v>341</v>
      </c>
    </row>
    <row r="476" spans="1:1">
      <c r="A476" s="12" t="s">
        <v>342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343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9394</v>
      </c>
    </row>
    <row r="523" spans="1:1">
      <c r="A523">
        <v>3100020</v>
      </c>
    </row>
    <row r="524" spans="1:1">
      <c r="A524">
        <v>0</v>
      </c>
    </row>
    <row r="525" spans="1:1">
      <c r="A525">
        <v>2763134</v>
      </c>
    </row>
    <row r="526" spans="1:1">
      <c r="A526">
        <v>330</v>
      </c>
    </row>
    <row r="527" spans="1:1">
      <c r="A527">
        <v>330</v>
      </c>
    </row>
    <row r="528" spans="1:1">
      <c r="A528">
        <v>335</v>
      </c>
    </row>
    <row r="529" spans="1:1">
      <c r="A529">
        <v>540</v>
      </c>
    </row>
    <row r="530" spans="1:1">
      <c r="A530">
        <v>540</v>
      </c>
    </row>
    <row r="531" spans="1:1">
      <c r="A531">
        <v>555</v>
      </c>
    </row>
    <row r="532" spans="1:1">
      <c r="A532">
        <v>950</v>
      </c>
    </row>
    <row r="533" spans="1:1">
      <c r="A533">
        <v>800</v>
      </c>
    </row>
    <row r="534" spans="1:1">
      <c r="A534">
        <v>980</v>
      </c>
    </row>
    <row r="535" spans="1:1">
      <c r="A535">
        <v>68</v>
      </c>
    </row>
    <row r="536" spans="1:1">
      <c r="A536">
        <v>1210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8798</v>
      </c>
    </row>
    <row r="543" spans="1:1">
      <c r="A543">
        <v>2903340</v>
      </c>
    </row>
    <row r="544" spans="1:1">
      <c r="A544">
        <v>0</v>
      </c>
    </row>
    <row r="545" spans="1:2">
      <c r="A545">
        <v>2566454</v>
      </c>
    </row>
    <row r="546" spans="1:2">
      <c r="A546">
        <v>300</v>
      </c>
    </row>
    <row r="547" spans="1:2">
      <c r="A547">
        <v>350</v>
      </c>
    </row>
    <row r="548" spans="1:2">
      <c r="A548">
        <v>320</v>
      </c>
    </row>
    <row r="549" spans="1:2">
      <c r="A549">
        <v>440</v>
      </c>
    </row>
    <row r="550" spans="1:2">
      <c r="A550">
        <v>510</v>
      </c>
    </row>
    <row r="551" spans="1:2">
      <c r="A551">
        <v>470</v>
      </c>
    </row>
    <row r="552" spans="1:2">
      <c r="A552">
        <v>750</v>
      </c>
    </row>
    <row r="553" spans="1:2">
      <c r="A553">
        <v>830</v>
      </c>
      <c r="B553"/>
    </row>
    <row r="554" spans="1:2">
      <c r="A554">
        <v>805</v>
      </c>
      <c r="B554"/>
    </row>
    <row r="555" spans="1:2">
      <c r="A555">
        <v>54</v>
      </c>
      <c r="B555"/>
    </row>
    <row r="556" spans="1:2">
      <c r="A556">
        <v>1250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12737</v>
      </c>
    </row>
    <row r="563" spans="1:1">
      <c r="A563">
        <v>4203210</v>
      </c>
    </row>
    <row r="564" spans="1:1">
      <c r="A564">
        <v>0</v>
      </c>
    </row>
    <row r="565" spans="1:1">
      <c r="A565">
        <v>3866324</v>
      </c>
    </row>
    <row r="566" spans="1:1">
      <c r="A566">
        <v>300</v>
      </c>
    </row>
    <row r="567" spans="1:1">
      <c r="A567">
        <v>313</v>
      </c>
    </row>
    <row r="568" spans="1:1">
      <c r="A568">
        <v>314</v>
      </c>
    </row>
    <row r="569" spans="1:1">
      <c r="A569">
        <v>446</v>
      </c>
    </row>
    <row r="570" spans="1:1">
      <c r="A570">
        <v>454</v>
      </c>
    </row>
    <row r="571" spans="1:1">
      <c r="A571">
        <v>457</v>
      </c>
    </row>
    <row r="572" spans="1:1">
      <c r="A572">
        <v>780</v>
      </c>
    </row>
    <row r="573" spans="1:1">
      <c r="A573">
        <v>787</v>
      </c>
    </row>
    <row r="574" spans="1:1">
      <c r="A574">
        <v>807</v>
      </c>
    </row>
    <row r="575" spans="1:1">
      <c r="A575">
        <v>85</v>
      </c>
    </row>
    <row r="576" spans="1:1">
      <c r="A576">
        <v>1200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8408</v>
      </c>
    </row>
    <row r="583" spans="1:1">
      <c r="A583">
        <v>2522400</v>
      </c>
    </row>
    <row r="584" spans="1:1">
      <c r="A584">
        <v>0</v>
      </c>
    </row>
    <row r="585" spans="1:1">
      <c r="A585">
        <v>2522400</v>
      </c>
    </row>
    <row r="586" spans="1:1">
      <c r="A586">
        <v>340</v>
      </c>
    </row>
    <row r="587" spans="1:1">
      <c r="A587">
        <v>350</v>
      </c>
    </row>
    <row r="588" spans="1:1">
      <c r="A588">
        <v>385</v>
      </c>
    </row>
    <row r="589" spans="1:1">
      <c r="A589">
        <v>495</v>
      </c>
    </row>
    <row r="590" spans="1:1">
      <c r="A590">
        <v>510</v>
      </c>
    </row>
    <row r="591" spans="1:1">
      <c r="A591">
        <v>580</v>
      </c>
    </row>
    <row r="592" spans="1:1">
      <c r="A592">
        <v>770</v>
      </c>
    </row>
    <row r="593" spans="1:1">
      <c r="A593">
        <v>780</v>
      </c>
    </row>
    <row r="594" spans="1:1">
      <c r="A594">
        <v>860</v>
      </c>
    </row>
    <row r="595" spans="1:1">
      <c r="A595">
        <v>45</v>
      </c>
    </row>
    <row r="596" spans="1:1">
      <c r="A596">
        <v>1210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7732</v>
      </c>
    </row>
    <row r="603" spans="1:1">
      <c r="A603">
        <v>2551560</v>
      </c>
    </row>
    <row r="604" spans="1:1">
      <c r="A604">
        <v>0</v>
      </c>
    </row>
    <row r="605" spans="1:1">
      <c r="A605">
        <v>2214674</v>
      </c>
    </row>
    <row r="606" spans="1:1">
      <c r="A606">
        <v>400</v>
      </c>
    </row>
    <row r="607" spans="1:1">
      <c r="A607">
        <v>410</v>
      </c>
    </row>
    <row r="608" spans="1:1">
      <c r="A608">
        <v>450</v>
      </c>
    </row>
    <row r="609" spans="1:1">
      <c r="A609">
        <v>600</v>
      </c>
    </row>
    <row r="610" spans="1:1">
      <c r="A610">
        <v>600</v>
      </c>
    </row>
    <row r="611" spans="1:1">
      <c r="A611">
        <v>700</v>
      </c>
    </row>
    <row r="612" spans="1:1">
      <c r="A612">
        <v>850</v>
      </c>
    </row>
    <row r="613" spans="1:1">
      <c r="A613">
        <v>850</v>
      </c>
    </row>
    <row r="614" spans="1:1">
      <c r="A614">
        <v>930</v>
      </c>
    </row>
    <row r="615" spans="1:1">
      <c r="A615">
        <v>32</v>
      </c>
    </row>
    <row r="616" spans="1:1">
      <c r="A616">
        <v>1200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12085</v>
      </c>
    </row>
    <row r="623" spans="1:1">
      <c r="A623">
        <v>3988050</v>
      </c>
    </row>
    <row r="624" spans="1:1">
      <c r="A624">
        <v>0</v>
      </c>
    </row>
    <row r="625" spans="1:1">
      <c r="A625">
        <v>3651164</v>
      </c>
    </row>
    <row r="626" spans="1:1">
      <c r="A626">
        <v>350</v>
      </c>
    </row>
    <row r="627" spans="1:1">
      <c r="A627">
        <v>299</v>
      </c>
    </row>
    <row r="628" spans="1:1">
      <c r="A628">
        <v>305</v>
      </c>
    </row>
    <row r="629" spans="1:1">
      <c r="A629">
        <v>530</v>
      </c>
    </row>
    <row r="630" spans="1:1">
      <c r="A630">
        <v>499</v>
      </c>
    </row>
    <row r="631" spans="1:1">
      <c r="A631">
        <v>499</v>
      </c>
    </row>
    <row r="632" spans="1:1">
      <c r="A632">
        <v>859</v>
      </c>
    </row>
    <row r="633" spans="1:1">
      <c r="A633">
        <v>799</v>
      </c>
    </row>
    <row r="634" spans="1:1">
      <c r="A634">
        <v>809</v>
      </c>
    </row>
    <row r="635" spans="1:1">
      <c r="A635">
        <v>81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11956</v>
      </c>
    </row>
    <row r="643" spans="1:1">
      <c r="A643">
        <v>3945480</v>
      </c>
    </row>
    <row r="644" spans="1:1">
      <c r="A644">
        <v>0</v>
      </c>
    </row>
    <row r="645" spans="1:1">
      <c r="A645">
        <v>3638857</v>
      </c>
    </row>
    <row r="646" spans="1:1">
      <c r="A646">
        <v>305</v>
      </c>
    </row>
    <row r="647" spans="1:1">
      <c r="A647">
        <v>310</v>
      </c>
    </row>
    <row r="648" spans="1:1">
      <c r="A648">
        <v>300</v>
      </c>
    </row>
    <row r="649" spans="1:1">
      <c r="A649">
        <v>495</v>
      </c>
    </row>
    <row r="650" spans="1:1">
      <c r="A650">
        <v>495</v>
      </c>
    </row>
    <row r="651" spans="1:1">
      <c r="A651">
        <v>495</v>
      </c>
    </row>
    <row r="652" spans="1:1">
      <c r="A652">
        <v>840</v>
      </c>
    </row>
    <row r="653" spans="1:1">
      <c r="A653">
        <v>870</v>
      </c>
    </row>
    <row r="654" spans="1:1">
      <c r="A654">
        <v>818</v>
      </c>
    </row>
    <row r="655" spans="1:1">
      <c r="A655">
        <v>86</v>
      </c>
    </row>
    <row r="656" spans="1:1">
      <c r="A656">
        <v>1210</v>
      </c>
    </row>
    <row r="657" spans="1:1">
      <c r="A657">
        <v>14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6411</v>
      </c>
    </row>
    <row r="663" spans="1:1">
      <c r="A663">
        <v>1730970</v>
      </c>
    </row>
    <row r="664" spans="1:1">
      <c r="A664">
        <v>0</v>
      </c>
    </row>
    <row r="665" spans="1:1">
      <c r="A665">
        <v>2067856</v>
      </c>
    </row>
    <row r="666" spans="1:1">
      <c r="A666">
        <v>340</v>
      </c>
    </row>
    <row r="667" spans="1:1">
      <c r="A667">
        <v>360</v>
      </c>
    </row>
    <row r="668" spans="1:1">
      <c r="A668">
        <v>330</v>
      </c>
    </row>
    <row r="669" spans="1:1">
      <c r="A669">
        <v>550</v>
      </c>
    </row>
    <row r="670" spans="1:1">
      <c r="A670">
        <v>570</v>
      </c>
    </row>
    <row r="671" spans="1:1">
      <c r="A671">
        <v>540</v>
      </c>
    </row>
    <row r="672" spans="1:1">
      <c r="A672">
        <v>860</v>
      </c>
    </row>
    <row r="673" spans="1:1">
      <c r="A673">
        <v>880</v>
      </c>
    </row>
    <row r="674" spans="1:1">
      <c r="A674">
        <v>850</v>
      </c>
    </row>
    <row r="675" spans="1:1">
      <c r="A675">
        <v>42</v>
      </c>
    </row>
    <row r="676" spans="1:1">
      <c r="A676">
        <v>1210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344</v>
      </c>
    </row>
    <row r="682" spans="1:1">
      <c r="A682" t="s">
        <v>345</v>
      </c>
    </row>
    <row r="683" spans="1:1">
      <c r="A683" t="s">
        <v>346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347</v>
      </c>
    </row>
    <row r="700" spans="1:1">
      <c r="A700" t="s">
        <v>348</v>
      </c>
    </row>
    <row r="701" spans="1:1">
      <c r="A701">
        <v>1</v>
      </c>
    </row>
    <row r="702" spans="1:1">
      <c r="A702">
        <v>1938374</v>
      </c>
    </row>
    <row r="703" spans="1:1">
      <c r="A703">
        <v>721074</v>
      </c>
    </row>
    <row r="704" spans="1:1">
      <c r="A704">
        <v>948129</v>
      </c>
    </row>
    <row r="705" spans="1:1">
      <c r="A705">
        <v>1170181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412089</v>
      </c>
    </row>
    <row r="710" spans="1:1">
      <c r="A710">
        <v>0</v>
      </c>
    </row>
    <row r="711" spans="1:1">
      <c r="A711">
        <v>999</v>
      </c>
    </row>
    <row r="712" spans="1:1">
      <c r="A712">
        <v>1151000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-119290</v>
      </c>
    </row>
    <row r="717" spans="1:1">
      <c r="A717">
        <v>3214669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2008210</v>
      </c>
    </row>
    <row r="724" spans="1:1">
      <c r="A724">
        <v>1342994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1455021</v>
      </c>
    </row>
    <row r="730" spans="1:1">
      <c r="A730">
        <v>484350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-454128</v>
      </c>
    </row>
    <row r="737" spans="1:1">
      <c r="A737">
        <v>2879831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1382696</v>
      </c>
    </row>
    <row r="744" spans="1:1">
      <c r="A744">
        <v>2051931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870778</v>
      </c>
    </row>
    <row r="750" spans="1:1">
      <c r="A750">
        <v>362283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335605</v>
      </c>
    </row>
    <row r="757" spans="1:1">
      <c r="A757">
        <v>3669564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325000</v>
      </c>
    </row>
    <row r="763" spans="1:1">
      <c r="A763">
        <v>2121283</v>
      </c>
    </row>
    <row r="764" spans="1:1">
      <c r="A764">
        <v>1174782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1359387</v>
      </c>
    </row>
    <row r="770" spans="1:1">
      <c r="A770">
        <v>746049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-334371</v>
      </c>
    </row>
    <row r="777" spans="1:1">
      <c r="A777">
        <v>2665629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3255087</v>
      </c>
    </row>
    <row r="784" spans="1:1">
      <c r="A784">
        <v>643016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1475016</v>
      </c>
    </row>
    <row r="790" spans="1:1">
      <c r="A790">
        <v>84315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-545187</v>
      </c>
    </row>
    <row r="797" spans="1:1">
      <c r="A797">
        <v>2788772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1557210</v>
      </c>
    </row>
    <row r="804" spans="1:1">
      <c r="A804">
        <v>1568394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824058</v>
      </c>
    </row>
    <row r="810" spans="1:1">
      <c r="A810">
        <v>246700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188885</v>
      </c>
    </row>
    <row r="817" spans="1:1">
      <c r="A817">
        <v>3522844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1804639</v>
      </c>
    </row>
    <row r="824" spans="1:1">
      <c r="A824">
        <v>1916218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1063174</v>
      </c>
    </row>
    <row r="830" spans="1:1">
      <c r="A830">
        <v>698657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93065</v>
      </c>
    </row>
    <row r="837" spans="1:1">
      <c r="A837">
        <v>3427024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1467998</v>
      </c>
    </row>
    <row r="843" spans="1:1">
      <c r="A843">
        <v>1800176</v>
      </c>
    </row>
    <row r="844" spans="1:1">
      <c r="A844">
        <v>820195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1079815</v>
      </c>
    </row>
    <row r="850" spans="1:1">
      <c r="A850">
        <v>1179259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2700000</v>
      </c>
    </row>
    <row r="855" spans="1:1">
      <c r="A855">
        <v>0</v>
      </c>
    </row>
    <row r="856" spans="1:1">
      <c r="A856">
        <v>-719705</v>
      </c>
    </row>
    <row r="857" spans="1:1">
      <c r="A857">
        <v>1980295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349</v>
      </c>
    </row>
    <row r="862" spans="1:1">
      <c r="A862" t="s">
        <v>349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'W'!W167153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2020-10-04T07:23:16Z</dcterms:modified>
</cp:coreProperties>
</file>