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CC31271C-AFF7-488A-8984-A28F054BBE8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12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R20" i="3"/>
  <c r="R21" i="3" s="1"/>
  <c r="R30" i="3" s="1"/>
  <c r="F20" i="3"/>
  <c r="L20" i="3"/>
  <c r="F21" i="3"/>
  <c r="L21" i="3"/>
  <c r="F22" i="3"/>
  <c r="L22" i="3"/>
  <c r="L24" i="3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J83" i="4" s="1"/>
  <c r="K80" i="4"/>
  <c r="K83" i="4" s="1"/>
  <c r="L80" i="4"/>
  <c r="M80" i="4"/>
  <c r="F81" i="4"/>
  <c r="G81" i="4"/>
  <c r="G83" i="4"/>
  <c r="H81" i="4"/>
  <c r="I81" i="4"/>
  <c r="J81" i="4"/>
  <c r="K81" i="4"/>
  <c r="L81" i="4"/>
  <c r="M81" i="4"/>
  <c r="F82" i="4"/>
  <c r="F83" i="4"/>
  <c r="G82" i="4"/>
  <c r="H82" i="4"/>
  <c r="I82" i="4"/>
  <c r="I83" i="4" s="1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O7" i="2"/>
  <c r="U7" i="2"/>
  <c r="W7" i="2"/>
  <c r="Y7" i="2"/>
  <c r="N8" i="2"/>
  <c r="O8" i="2"/>
  <c r="U8" i="2"/>
  <c r="W8" i="2"/>
  <c r="Y8" i="2"/>
  <c r="G10" i="2"/>
  <c r="N43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N26" i="2"/>
  <c r="N28" i="2" s="1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12" i="3"/>
  <c r="N29" i="2"/>
  <c r="L30" i="3"/>
  <c r="G16" i="4"/>
  <c r="I16" i="4"/>
  <c r="G17" i="4"/>
  <c r="H16" i="4"/>
  <c r="H17" i="4"/>
  <c r="L83" i="4"/>
  <c r="H83" i="4"/>
  <c r="N11" i="2"/>
  <c r="O11" i="2"/>
  <c r="M83" i="4"/>
  <c r="O28" i="2"/>
  <c r="M29" i="2"/>
  <c r="M28" i="2"/>
  <c r="G26" i="2"/>
  <c r="L33" i="3"/>
  <c r="L35" i="3" s="1"/>
  <c r="L27" i="3"/>
  <c r="F27" i="3" s="1"/>
  <c r="G11" i="2"/>
  <c r="G15" i="2" s="1"/>
  <c r="X31" i="3"/>
  <c r="N45" i="2" l="1"/>
</calcChain>
</file>

<file path=xl/connections.xml><?xml version="1.0" encoding="utf-8"?>
<connections xmlns="http://schemas.openxmlformats.org/spreadsheetml/2006/main">
  <connection id="1" name="W212162" type="6" refreshedVersion="3" background="1" saveData="1">
    <textPr prompt="0" codePage="1148" sourceFile="C:\GMC\ES1ER_15C1\RUN_15C1\Wfiles\162\W212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<sst xmlns="http://schemas.openxmlformats.org/spreadsheetml/2006/main" count="553" uniqueCount="402">
  <si>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</si>
  <si>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</si>
  <si>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</si>
  <si>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</si>
  <si>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</si>
  <si>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</si>
  <si>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</si>
  <si>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</si>
  <si>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</si>
  <si>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</si>
  <si>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</si>
  <si>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</si>
  <si>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</si>
  <si>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</si>
  <si>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</si>
  <si>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</si>
  <si>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</si>
  <si>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</si>
  <si>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</si>
  <si>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</si>
  <si>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</si>
  <si>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</si>
  <si>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</si>
  <si>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</si>
  <si>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</si>
  <si>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</si>
  <si>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</si>
  <si>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</si>
  <si>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</si>
  <si>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</si>
  <si>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</si>
  <si>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</si>
  <si>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</si>
  <si>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</si>
  <si>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</si>
  <si>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</si>
  <si>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</si>
  <si>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</si>
  <si>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</si>
  <si>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</si>
  <si>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</si>
  <si>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</si>
  <si>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</si>
  <si>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</si>
  <si>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</si>
  <si>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</si>
  <si>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</si>
  <si>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</si>
  <si>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</si>
  <si>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</si>
  <si>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</si>
  <si>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</si>
  <si>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</si>
  <si>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</si>
  <si>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</si>
  <si>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</si>
  <si>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</si>
  <si>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</si>
  <si>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</si>
  <si>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</si>
  <si>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</si>
  <si>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</si>
  <si>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</si>
  <si>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</si>
  <si>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</si>
  <si>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</si>
  <si>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</si>
  <si>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</si>
  <si>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</si>
  <si>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</si>
  <si>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</si>
  <si>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</si>
  <si>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</si>
  <si>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</si>
  <si>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</si>
  <si>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</si>
  <si>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</si>
  <si>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</si>
  <si>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</si>
  <si>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</si>
  <si>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</si>
  <si>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</si>
  <si>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</si>
  <si>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</si>
  <si>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</si>
  <si>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</si>
  <si>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</si>
  <si>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</si>
  <si>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</si>
  <si>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</si>
  <si>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</si>
  <si>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</si>
  <si>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</si>
  <si>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</si>
  <si>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</si>
  <si>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</si>
  <si>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</si>
  <si>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</si>
  <si>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</si>
  <si>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</si>
  <si>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</si>
  <si>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</si>
  <si>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</si>
  <si>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</si>
  <si>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</si>
  <si>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</si>
  <si>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</si>
  <si>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</si>
  <si>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</si>
  <si>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</si>
  <si>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</si>
  <si>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</si>
  <si>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</si>
  <si>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</si>
  <si>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</si>
  <si>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</si>
  <si>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</si>
  <si>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</si>
  <si>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</si>
  <si>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</si>
  <si>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</si>
  <si>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</si>
  <si>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</si>
  <si>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</si>
  <si>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</si>
  <si>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</si>
  <si>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</si>
  <si>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</si>
  <si>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</si>
  <si>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</si>
  <si>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</si>
  <si>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</si>
  <si>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</si>
  <si>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</si>
  <si>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</si>
  <si>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</si>
  <si>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</si>
  <si>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</si>
  <si>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</si>
  <si>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</si>
  <si>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</si>
  <si>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</si>
  <si>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</si>
  <si>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</si>
  <si>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</si>
  <si>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</si>
  <si>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</si>
  <si>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</si>
  <si>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</si>
  <si>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</si>
  <si>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</si>
  <si>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</si>
  <si>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</si>
  <si>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</si>
  <si>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</si>
  <si>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</si>
  <si>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</si>
  <si>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</si>
  <si>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</si>
  <si>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</si>
  <si>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</si>
  <si>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</si>
  <si>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</si>
  <si>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</si>
  <si>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</si>
  <si>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</si>
  <si>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</si>
  <si>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</si>
  <si>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</si>
  <si>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</si>
  <si>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</si>
  <si>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</si>
  <si>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</si>
  <si>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</si>
  <si>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</si>
  <si>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</si>
  <si>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</si>
  <si>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</si>
  <si>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</si>
  <si>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</si>
  <si>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</si>
  <si>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</si>
  <si>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</si>
  <si>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</si>
  <si>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</si>
  <si>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</si>
  <si>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</si>
  <si>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</si>
  <si>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</si>
  <si>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</si>
  <si>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</si>
  <si>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</si>
  <si>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</si>
  <si>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</si>
  <si>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</si>
  <si>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</si>
  <si>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</si>
  <si>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</si>
  <si>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</si>
  <si>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</si>
  <si>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</si>
  <si>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</si>
  <si>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</si>
  <si>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</si>
  <si>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</si>
  <si>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</si>
  <si>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</si>
  <si>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</si>
  <si>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</si>
  <si>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</si>
  <si>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</si>
  <si>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</si>
  <si>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</si>
  <si>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</si>
  <si>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</si>
  <si>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</si>
  <si>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</si>
  <si>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</si>
  <si>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</si>
  <si>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</si>
  <si>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</si>
  <si>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</si>
  <si>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</si>
  <si>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</si>
  <si>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</si>
  <si>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</si>
  <si>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</si>
  <si>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</si>
  <si>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</si>
  <si>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</si>
  <si>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</si>
  <si>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</si>
  <si>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</si>
  <si>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</si>
  <si>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</si>
  <si>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</si>
  <si>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</si>
  <si>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</si>
  <si>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</si>
  <si>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</si>
  <si>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</si>
  <si>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</si>
  <si>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</si>
  <si>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</si>
  <si>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</si>
  <si>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</si>
  <si>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</si>
  <si>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</si>
  <si>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</si>
  <si>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</si>
  <si>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</si>
  <si>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</si>
  <si>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</si>
  <si>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</si>
  <si>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</si>
  <si>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</si>
  <si>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</si>
  <si>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</si>
  <si>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</si>
  <si>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</si>
  <si>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</si>
  <si>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</si>
  <si>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</si>
  <si>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</si>
  <si>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</si>
  <si>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</si>
  <si>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</si>
  <si>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</si>
  <si>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</si>
  <si>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</si>
  <si>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</si>
  <si>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</si>
  <si>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</si>
  <si>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</si>
  <si>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</si>
  <si>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</si>
  <si>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</si>
  <si>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</si>
  <si>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</si>
  <si>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</si>
  <si>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</si>
  <si>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</si>
  <si>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</si>
  <si>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</si>
  <si>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</si>
  <si>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</si>
  <si>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</si>
  <si>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</si>
  <si>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</si>
  <si>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</si>
  <si>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</si>
  <si>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</si>
  <si>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</si>
  <si>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</si>
  <si>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</si>
  <si>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</si>
  <si>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</si>
  <si>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</si>
  <si>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</si>
  <si>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</si>
  <si>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</si>
  <si>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</si>
  <si>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</si>
  <si>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</si>
  <si>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</si>
  <si>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</si>
  <si>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</si>
  <si>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</si>
  <si>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</si>
  <si>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</si>
  <si>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</si>
  <si>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</si>
  <si>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</si>
  <si>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</si>
  <si>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</si>
  <si>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</si>
  <si>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</si>
  <si>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</si>
  <si>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</si>
  <si>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</si>
  <si>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</si>
  <si>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</si>
  <si>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</si>
  <si>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</si>
  <si>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</si>
  <si>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</si>
  <si>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2.60</t>
  </si>
  <si>
    <t xml:space="preserve">   2.89</t>
  </si>
  <si>
    <t xml:space="preserve">   3.43</t>
  </si>
  <si>
    <t>Major</t>
  </si>
  <si>
    <t>Minor</t>
  </si>
  <si>
    <t xml:space="preserve"> 95.5</t>
  </si>
  <si>
    <t xml:space="preserve">  5.1</t>
  </si>
  <si>
    <t xml:space="preserve">  1.9</t>
  </si>
  <si>
    <t xml:space="preserve">  7.2</t>
  </si>
  <si>
    <t xml:space="preserve">  7.1</t>
  </si>
  <si>
    <t xml:space="preserve">  4.1</t>
  </si>
  <si>
    <t xml:space="preserve"> 10.3</t>
  </si>
  <si>
    <t xml:space="preserve">  5.8</t>
  </si>
  <si>
    <t xml:space="preserve">  3.1</t>
  </si>
  <si>
    <t xml:space="preserve">  9.6</t>
  </si>
  <si>
    <t xml:space="preserve"> 11.7</t>
  </si>
  <si>
    <t xml:space="preserve">  8.4</t>
  </si>
  <si>
    <t xml:space="preserve"> 23.5</t>
  </si>
  <si>
    <t xml:space="preserve">  9.2</t>
  </si>
  <si>
    <t xml:space="preserve">  7.6</t>
  </si>
  <si>
    <t xml:space="preserve"> 18.2</t>
  </si>
  <si>
    <t xml:space="preserve"> 10.0</t>
  </si>
  <si>
    <t xml:space="preserve">  8.1</t>
  </si>
  <si>
    <t xml:space="preserve"> 13.9</t>
  </si>
  <si>
    <t xml:space="preserve">  4.9</t>
  </si>
  <si>
    <t xml:space="preserve">  7.4</t>
  </si>
  <si>
    <t xml:space="preserve">  6.5</t>
  </si>
  <si>
    <t xml:space="preserve">  7.5</t>
  </si>
  <si>
    <t xml:space="preserve">  9.7</t>
  </si>
  <si>
    <t xml:space="preserve">  8.5</t>
  </si>
  <si>
    <t xml:space="preserve"> 11.4</t>
  </si>
  <si>
    <t xml:space="preserve">  3.0</t>
  </si>
  <si>
    <t xml:space="preserve">  0.8</t>
  </si>
  <si>
    <t xml:space="preserve">  5.9</t>
  </si>
  <si>
    <t xml:space="preserve">  4.0</t>
  </si>
  <si>
    <t xml:space="preserve">  9.3</t>
  </si>
  <si>
    <t xml:space="preserve">  2.7</t>
  </si>
  <si>
    <t xml:space="preserve">  8.0</t>
  </si>
  <si>
    <t xml:space="preserve">  5.3</t>
  </si>
  <si>
    <t xml:space="preserve">  2.0</t>
  </si>
  <si>
    <t xml:space="preserve">  4.7</t>
  </si>
  <si>
    <t xml:space="preserve">  6.1</t>
  </si>
  <si>
    <t xml:space="preserve">  3.8</t>
  </si>
  <si>
    <t xml:space="preserve">  6.0</t>
  </si>
  <si>
    <t xml:space="preserve">  4.3</t>
  </si>
  <si>
    <t xml:space="preserve">  2.8</t>
  </si>
  <si>
    <t xml:space="preserve">  3.3</t>
  </si>
  <si>
    <t xml:space="preserve">  6.8</t>
  </si>
  <si>
    <t xml:space="preserve">  6.2</t>
  </si>
  <si>
    <t xml:space="preserve">  7.7</t>
  </si>
  <si>
    <t xml:space="preserve"> 10.9</t>
  </si>
  <si>
    <t xml:space="preserve">  6.9</t>
  </si>
  <si>
    <t xml:space="preserve">  3.7</t>
  </si>
  <si>
    <t xml:space="preserve">  0.5</t>
  </si>
  <si>
    <t xml:space="preserve">  3.9</t>
  </si>
  <si>
    <t xml:space="preserve">  5.2</t>
  </si>
  <si>
    <t xml:space="preserve">  1.0</t>
  </si>
  <si>
    <t xml:space="preserve">  6.7</t>
  </si>
  <si>
    <t xml:space="preserve">  1.5</t>
  </si>
  <si>
    <t xml:space="preserve">  6.6</t>
  </si>
  <si>
    <t xml:space="preserve">  0.6</t>
  </si>
  <si>
    <t xml:space="preserve">  5.0</t>
  </si>
  <si>
    <t xml:space="preserve">  1.1</t>
  </si>
  <si>
    <t xml:space="preserve">  2.2</t>
  </si>
  <si>
    <t xml:space="preserve">  3.4</t>
  </si>
  <si>
    <t xml:space="preserve">  ***</t>
  </si>
  <si>
    <t xml:space="preserve">   **</t>
  </si>
  <si>
    <t xml:space="preserve"> ****</t>
  </si>
  <si>
    <t xml:space="preserve">    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</si>
  <si>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</si>
  <si>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</si>
  <si>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</si>
  <si>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</si>
  <si>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151217131446</t>
  </si>
  <si>
    <t>Alejandro Lobato Del cura</t>
  </si>
  <si>
    <t>Ahrtal-Ucm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</si>
</sst>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12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Alejandro Lobato Del cura</v>
      </c>
      <c r="V3" s="2" t="s">
        <v>26</v>
      </c>
      <c r="W3" s="3" t="str">
        <f>W!A6</f>
        <v xml:space="preserve">  15C1</v>
      </c>
    </row>
    <row r="4" spans="2:25">
      <c r="B4" t="str">
        <f>W!A862</f>
        <v>Ahrtal-Ucm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21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0</v>
      </c>
      <c r="F14" s="44">
        <f>W!A11</f>
        <v>40</v>
      </c>
      <c r="G14" s="45"/>
      <c r="H14" s="44">
        <f>W!A14</f>
        <v>30</v>
      </c>
      <c r="I14" s="46"/>
      <c r="J14" s="44">
        <f>W!A17</f>
        <v>15</v>
      </c>
      <c r="K14" s="46"/>
      <c r="L14" s="19"/>
      <c r="M14" s="28"/>
      <c r="N14" s="19" t="s">
        <v>31</v>
      </c>
      <c r="O14" s="28"/>
      <c r="P14" s="47">
        <f>W!A61</f>
        <v>10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3</v>
      </c>
      <c r="E15" s="50">
        <f>W!A8</f>
        <v>0</v>
      </c>
      <c r="F15" s="44">
        <f>W!A12</f>
        <v>15</v>
      </c>
      <c r="G15" s="51"/>
      <c r="H15" s="44">
        <f>W!A15</f>
        <v>10</v>
      </c>
      <c r="I15" s="52"/>
      <c r="J15" s="44">
        <f>W!A18</f>
        <v>5</v>
      </c>
      <c r="K15" s="52"/>
      <c r="L15" s="19"/>
      <c r="M15" s="28"/>
      <c r="N15" s="19" t="s">
        <v>42</v>
      </c>
      <c r="O15" s="28"/>
      <c r="P15" s="41">
        <f>W!A64</f>
        <v>10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4</v>
      </c>
      <c r="E16" s="56">
        <f>W!A9</f>
        <v>0</v>
      </c>
      <c r="F16" s="57">
        <f>W!A13</f>
        <v>40</v>
      </c>
      <c r="G16" s="58"/>
      <c r="H16" s="57">
        <f>W!A16</f>
        <v>30</v>
      </c>
      <c r="I16" s="38"/>
      <c r="J16" s="57">
        <f>W!A19</f>
        <v>15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300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535</v>
      </c>
      <c r="I20" s="54">
        <f>W!B25</f>
        <v>0</v>
      </c>
      <c r="J20" s="44">
        <f>W!A28</f>
        <v>830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5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280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30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2400</v>
      </c>
      <c r="G24" s="48">
        <f>W!B31</f>
        <v>0</v>
      </c>
      <c r="H24" s="63">
        <f>W!A34</f>
        <v>800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940</v>
      </c>
      <c r="G25" s="54">
        <f>W!B32</f>
        <v>0</v>
      </c>
      <c r="H25" s="44">
        <f>W!A35</f>
        <v>380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3000</v>
      </c>
      <c r="G26" s="59">
        <f>W!B33</f>
        <v>0</v>
      </c>
      <c r="H26" s="57">
        <f>W!A36</f>
        <v>1200</v>
      </c>
      <c r="I26" s="59">
        <f>W!B36</f>
        <v>0</v>
      </c>
      <c r="J26" s="41">
        <f>W!A39</f>
        <v>400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62</v>
      </c>
      <c r="N29" s="28"/>
      <c r="O29" s="28"/>
      <c r="P29" s="47">
        <f>W!A91</f>
        <v>330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21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6340</v>
      </c>
      <c r="V6" s="115"/>
      <c r="W6" s="116">
        <f>W!A109</f>
        <v>2380</v>
      </c>
      <c r="X6" s="108"/>
      <c r="Y6" s="114">
        <f>W!A110</f>
        <v>1100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48</v>
      </c>
      <c r="O7" s="118">
        <f>W!A192</f>
        <v>24</v>
      </c>
      <c r="P7" s="102"/>
      <c r="R7" s="101"/>
      <c r="S7" s="19" t="s">
        <v>145</v>
      </c>
      <c r="T7" s="97"/>
      <c r="U7" s="114">
        <f>W!A111</f>
        <v>6489</v>
      </c>
      <c r="V7" s="115"/>
      <c r="W7" s="116">
        <f>W!A112</f>
        <v>2437</v>
      </c>
      <c r="X7" s="108"/>
      <c r="Y7" s="114">
        <f>W!A113</f>
        <v>1127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8</v>
      </c>
      <c r="P8" s="102"/>
      <c r="R8" s="101"/>
      <c r="S8" s="19" t="s">
        <v>146</v>
      </c>
      <c r="T8" s="97"/>
      <c r="U8" s="114">
        <f>W!A114</f>
        <v>149</v>
      </c>
      <c r="V8" s="115"/>
      <c r="W8" s="116">
        <f>W!A115</f>
        <v>57</v>
      </c>
      <c r="X8" s="108"/>
      <c r="Y8" s="114">
        <f>W!A116</f>
        <v>27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12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48</v>
      </c>
      <c r="O12" s="122">
        <f>W!A198</f>
        <v>20</v>
      </c>
      <c r="P12" s="102"/>
      <c r="R12" s="101"/>
      <c r="S12" s="28" t="s">
        <v>149</v>
      </c>
      <c r="T12" s="97"/>
      <c r="U12" s="114">
        <f>W!A121</f>
        <v>2400</v>
      </c>
      <c r="V12" s="115"/>
      <c r="W12" s="114">
        <f>W!A124</f>
        <v>800</v>
      </c>
      <c r="X12" s="108"/>
      <c r="Y12" s="114">
        <f>W!A127</f>
        <v>500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480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940</v>
      </c>
      <c r="V13" s="115"/>
      <c r="W13" s="114">
        <f>W!A125</f>
        <v>380</v>
      </c>
      <c r="X13" s="108"/>
      <c r="Y13" s="114">
        <f>W!A128</f>
        <v>200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3000</v>
      </c>
      <c r="V14" s="115"/>
      <c r="W14" s="114">
        <f>W!A126</f>
        <v>1200</v>
      </c>
      <c r="X14" s="108"/>
      <c r="Y14" s="114">
        <f>W!A129</f>
        <v>400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18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27648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719</v>
      </c>
      <c r="P17" s="119">
        <f>W!B307</f>
        <v>0</v>
      </c>
      <c r="R17" s="101"/>
      <c r="S17" s="28" t="s">
        <v>156</v>
      </c>
      <c r="T17" s="97"/>
      <c r="U17" s="114">
        <f>W!A131</f>
        <v>2941</v>
      </c>
      <c r="V17" s="115"/>
      <c r="W17" s="114">
        <f>W!A134</f>
        <v>1096</v>
      </c>
      <c r="X17" s="108"/>
      <c r="Y17" s="114">
        <f>W!A137</f>
        <v>580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25539</v>
      </c>
      <c r="P18" s="102"/>
      <c r="R18" s="101"/>
      <c r="S18" s="123" t="s">
        <v>157</v>
      </c>
      <c r="T18" s="97"/>
      <c r="U18" s="114">
        <f>W!A132</f>
        <v>1378</v>
      </c>
      <c r="V18" s="115"/>
      <c r="W18" s="114">
        <f>W!A135</f>
        <v>473</v>
      </c>
      <c r="X18" s="108"/>
      <c r="Y18" s="114">
        <f>W!A138</f>
        <v>223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3031</v>
      </c>
      <c r="V19" s="115"/>
      <c r="W19" s="114">
        <f>W!A136</f>
        <v>1247</v>
      </c>
      <c r="X19" s="108"/>
      <c r="Y19" s="114">
        <f>W!A139</f>
        <v>443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2559</v>
      </c>
      <c r="V22" s="115"/>
      <c r="W22" s="114">
        <f>W!A144</f>
        <v>1027</v>
      </c>
      <c r="X22" s="108"/>
      <c r="Y22" s="114">
        <f>W!A147</f>
        <v>500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4272</v>
      </c>
      <c r="H23" s="128"/>
      <c r="I23" s="97"/>
      <c r="R23" s="101"/>
      <c r="S23" s="123" t="s">
        <v>157</v>
      </c>
      <c r="T23" s="97"/>
      <c r="U23" s="114">
        <f>W!A142</f>
        <v>988</v>
      </c>
      <c r="V23" s="115"/>
      <c r="W23" s="114">
        <f>W!A145</f>
        <v>460</v>
      </c>
      <c r="X23" s="108"/>
      <c r="Y23" s="114">
        <f>W!A148</f>
        <v>200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15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3000</v>
      </c>
      <c r="V24" s="115"/>
      <c r="W24" s="114">
        <f>W!A146</f>
        <v>1207</v>
      </c>
      <c r="X24" s="108"/>
      <c r="Y24" s="114">
        <f>W!A149</f>
        <v>400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2918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5</v>
      </c>
      <c r="H26" s="102"/>
      <c r="I26" s="97"/>
      <c r="J26" s="101"/>
      <c r="K26" s="19" t="s">
        <v>129</v>
      </c>
      <c r="L26" s="19"/>
      <c r="M26" s="118">
        <f>W!A321</f>
        <v>5</v>
      </c>
      <c r="N26" s="118">
        <f>W!A322</f>
        <v>4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95.5</v>
      </c>
      <c r="H27" s="102"/>
      <c r="I27" s="97"/>
      <c r="J27" s="101"/>
      <c r="K27" s="19" t="s">
        <v>125</v>
      </c>
      <c r="L27" s="19"/>
      <c r="M27" s="118">
        <f>W!A323</f>
        <v>1</v>
      </c>
      <c r="N27" s="118">
        <f>W!A324</f>
        <v>1</v>
      </c>
      <c r="O27" s="116"/>
      <c r="P27" s="131"/>
      <c r="R27" s="101"/>
      <c r="S27" s="28" t="s">
        <v>156</v>
      </c>
      <c r="T27" s="97"/>
      <c r="U27" s="114">
        <f>W!A151</f>
        <v>191</v>
      </c>
      <c r="V27" s="115"/>
      <c r="W27" s="114">
        <f>W!A154</f>
        <v>34</v>
      </c>
      <c r="X27" s="108"/>
      <c r="Y27" s="114">
        <f>W!A157</f>
        <v>40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195</v>
      </c>
      <c r="V28" s="115"/>
      <c r="W28" s="114">
        <f>W!A155</f>
        <v>6</v>
      </c>
      <c r="X28" s="108"/>
      <c r="Y28" s="114">
        <f>W!A158</f>
        <v>17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4</v>
      </c>
      <c r="N29" s="118">
        <f>MAX(N30-N26+N27,0)</f>
        <v>5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830</v>
      </c>
      <c r="H30" s="102"/>
      <c r="I30" s="97"/>
      <c r="J30" s="101"/>
      <c r="K30" s="19" t="s">
        <v>128</v>
      </c>
      <c r="L30" s="19"/>
      <c r="M30" s="122">
        <f>W!A325</f>
        <v>8</v>
      </c>
      <c r="N30" s="122">
        <f>W!A326</f>
        <v>8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3000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3367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463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126</v>
      </c>
      <c r="V36" s="119">
        <f>W!B171</f>
        <v>0</v>
      </c>
      <c r="W36" s="116">
        <f>W!A172</f>
        <v>74</v>
      </c>
      <c r="X36" s="119">
        <f>W!B172</f>
        <v>0</v>
      </c>
      <c r="Y36" s="116">
        <f>W!A173</f>
        <v>31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12</v>
      </c>
      <c r="N37" s="122">
        <f>W!A298</f>
        <v>5</v>
      </c>
      <c r="O37" s="122">
        <f>W!A300</f>
        <v>14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Major</v>
      </c>
      <c r="V39" s="115"/>
      <c r="W39" s="233" t="str">
        <f>W!A178</f>
        <v>Major</v>
      </c>
      <c r="X39" s="108"/>
      <c r="Y39" s="233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30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4777</v>
      </c>
      <c r="V42" s="115"/>
      <c r="W42" s="116">
        <f>W!A182</f>
        <v>2100</v>
      </c>
      <c r="X42" s="108"/>
      <c r="Y42" s="114">
        <f>W!A183</f>
        <v>800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80852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0</v>
      </c>
      <c r="H44" s="102"/>
      <c r="I44" s="97"/>
      <c r="J44" s="101"/>
      <c r="K44" s="18" t="s">
        <v>135</v>
      </c>
      <c r="N44" s="142">
        <f>0.00052*(6*G25+O18)</f>
        <v>22.384439999999998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283</v>
      </c>
      <c r="H45" s="102"/>
      <c r="I45" s="97"/>
      <c r="J45" s="101"/>
      <c r="K45" s="18" t="s">
        <v>136</v>
      </c>
      <c r="N45" s="141">
        <f>N43+N44</f>
        <v>29.984439999999999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21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200000</v>
      </c>
      <c r="G8" s="155"/>
      <c r="H8" s="144"/>
      <c r="I8" s="158" t="s">
        <v>193</v>
      </c>
      <c r="J8" s="144"/>
      <c r="K8" s="144"/>
      <c r="L8" s="160">
        <f>W!A241</f>
        <v>4195117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112971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4163770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70782</v>
      </c>
      <c r="G10" s="155"/>
      <c r="H10" s="144"/>
      <c r="I10" s="158" t="s">
        <v>194</v>
      </c>
      <c r="J10" s="144"/>
      <c r="K10" s="144"/>
      <c r="L10" s="160">
        <f>W!A242</f>
        <v>1145628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398240</v>
      </c>
      <c r="G11" s="155"/>
      <c r="H11" s="144"/>
      <c r="I11" s="231" t="s">
        <v>195</v>
      </c>
      <c r="L11" s="160">
        <f>W!A243</f>
        <v>0</v>
      </c>
      <c r="M11" s="155"/>
      <c r="N11" s="144"/>
      <c r="O11" s="158" t="s">
        <v>221</v>
      </c>
      <c r="P11" s="144"/>
      <c r="Q11" s="144"/>
      <c r="R11" s="165">
        <f>W!A263</f>
        <v>943540</v>
      </c>
      <c r="S11" s="155"/>
      <c r="T11" s="144"/>
      <c r="U11" s="158" t="s">
        <v>262</v>
      </c>
      <c r="V11" s="144"/>
      <c r="W11" s="144"/>
      <c r="X11" s="160">
        <f>W!A223</f>
        <v>2813628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45809</v>
      </c>
      <c r="G12" s="155"/>
      <c r="H12" s="144"/>
      <c r="I12" s="158" t="s">
        <v>196</v>
      </c>
      <c r="J12" s="144"/>
      <c r="K12" s="144"/>
      <c r="L12" s="160">
        <f>W!A244</f>
        <v>125238</v>
      </c>
      <c r="M12" s="155"/>
      <c r="N12" s="144"/>
      <c r="O12" s="158" t="s">
        <v>222</v>
      </c>
      <c r="P12" s="144"/>
      <c r="Q12" s="144"/>
      <c r="R12" s="160">
        <f>SUM(R9:R11)</f>
        <v>1393540</v>
      </c>
      <c r="S12" s="155"/>
      <c r="T12" s="144"/>
      <c r="U12" s="158" t="s">
        <v>247</v>
      </c>
      <c r="V12" s="144"/>
      <c r="W12" s="144"/>
      <c r="X12" s="166">
        <f>W!A224</f>
        <v>249810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26410</v>
      </c>
      <c r="G13" s="155"/>
      <c r="H13" s="144"/>
      <c r="I13" s="158" t="s">
        <v>198</v>
      </c>
      <c r="J13" s="144"/>
      <c r="K13" s="144"/>
      <c r="L13" s="160">
        <f>W!A245</f>
        <v>72164</v>
      </c>
      <c r="M13" s="155"/>
      <c r="N13" s="144"/>
      <c r="S13" s="155"/>
      <c r="T13" s="144"/>
      <c r="U13" s="231" t="s">
        <v>319</v>
      </c>
      <c r="X13" s="163">
        <f>X9+X10-X11-X12</f>
        <v>1100332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124083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352604</v>
      </c>
      <c r="M15" s="155"/>
      <c r="N15" s="144"/>
      <c r="O15" s="158" t="s">
        <v>225</v>
      </c>
      <c r="P15" s="144"/>
      <c r="Q15" s="144"/>
      <c r="R15" s="160">
        <f>W!A265</f>
        <v>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23000</v>
      </c>
      <c r="G16" s="155"/>
      <c r="H16" s="144"/>
      <c r="I16" s="158" t="s">
        <v>200</v>
      </c>
      <c r="J16" s="144"/>
      <c r="K16" s="144"/>
      <c r="L16" s="160">
        <f>W!A248</f>
        <v>10053</v>
      </c>
      <c r="M16" s="155"/>
      <c r="N16" s="144"/>
      <c r="O16" s="231" t="s">
        <v>226</v>
      </c>
      <c r="R16" s="160">
        <f>W!A266</f>
        <v>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1700</v>
      </c>
      <c r="G17" s="155"/>
      <c r="H17" s="144"/>
      <c r="I17" s="158" t="s">
        <v>199</v>
      </c>
      <c r="L17" s="160">
        <f>W!A249</f>
        <v>86800</v>
      </c>
      <c r="M17" s="155"/>
      <c r="N17" s="144"/>
      <c r="O17" s="158" t="s">
        <v>227</v>
      </c>
      <c r="P17" s="144"/>
      <c r="Q17" s="144"/>
      <c r="R17" s="160">
        <f>W!A267</f>
        <v>16271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10376</v>
      </c>
      <c r="G18" s="155"/>
      <c r="H18" s="144"/>
      <c r="I18" s="171" t="s">
        <v>201</v>
      </c>
      <c r="J18" s="144"/>
      <c r="K18" s="144"/>
      <c r="L18" s="166">
        <f>W!A250</f>
        <v>16271</v>
      </c>
      <c r="M18" s="155"/>
      <c r="N18" s="144"/>
      <c r="O18" s="158" t="s">
        <v>228</v>
      </c>
      <c r="P18" s="144"/>
      <c r="Q18" s="144"/>
      <c r="R18" s="160">
        <f>W!A268</f>
        <v>1909867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1900299</v>
      </c>
      <c r="M19" s="155"/>
      <c r="N19" s="144"/>
      <c r="O19" s="158" t="s">
        <v>230</v>
      </c>
      <c r="P19" s="144"/>
      <c r="Q19" s="144"/>
      <c r="R19" s="166">
        <f>W!A269</f>
        <v>2990123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10341</v>
      </c>
      <c r="G20" s="155"/>
      <c r="H20" s="144"/>
      <c r="I20" s="158" t="s">
        <v>203</v>
      </c>
      <c r="J20" s="144"/>
      <c r="K20" s="144"/>
      <c r="L20" s="160">
        <f>W!A252</f>
        <v>2294818</v>
      </c>
      <c r="M20" s="155"/>
      <c r="N20" s="144"/>
      <c r="O20" s="231" t="s">
        <v>231</v>
      </c>
      <c r="R20" s="168">
        <f>SUM(R15:R19)</f>
        <v>4916261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2563</v>
      </c>
      <c r="G21" s="155"/>
      <c r="H21" s="144"/>
      <c r="I21" s="158" t="s">
        <v>204</v>
      </c>
      <c r="J21" s="144"/>
      <c r="K21" s="144"/>
      <c r="L21" s="160">
        <f>W!A217</f>
        <v>1226891</v>
      </c>
      <c r="M21" s="155"/>
      <c r="N21" s="144"/>
      <c r="O21" s="158" t="s">
        <v>223</v>
      </c>
      <c r="P21" s="144"/>
      <c r="Q21" s="144"/>
      <c r="R21" s="160">
        <f>R12+R20</f>
        <v>6309801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200000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528990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17199</v>
      </c>
      <c r="G23" s="155"/>
      <c r="H23" s="144"/>
      <c r="I23" s="158" t="s">
        <v>206</v>
      </c>
      <c r="J23" s="144"/>
      <c r="K23" s="144"/>
      <c r="L23" s="165">
        <f>W!A254</f>
        <v>24194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1226891</v>
      </c>
      <c r="G24" s="155"/>
      <c r="H24" s="144"/>
      <c r="I24" s="231" t="s">
        <v>207</v>
      </c>
      <c r="L24" s="160">
        <f>L20-L21+L22-L23</f>
        <v>1043733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330000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412905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1043733</v>
      </c>
      <c r="G27" s="155"/>
      <c r="H27" s="144"/>
      <c r="I27" s="231" t="s">
        <v>210</v>
      </c>
      <c r="J27" s="144"/>
      <c r="K27" s="144"/>
      <c r="L27" s="163">
        <f>L24+L25-L26</f>
        <v>1043733</v>
      </c>
      <c r="M27" s="155"/>
      <c r="N27" s="144"/>
      <c r="O27" s="171" t="s">
        <v>241</v>
      </c>
      <c r="P27" s="144"/>
      <c r="Q27" s="144"/>
      <c r="R27" s="160">
        <f>SUM(R24:R26)</f>
        <v>412905</v>
      </c>
      <c r="S27" s="155"/>
      <c r="T27" s="144"/>
      <c r="U27" s="231" t="s">
        <v>257</v>
      </c>
      <c r="X27" s="163">
        <f>X22-X23-X24+X25-X26</f>
        <v>198990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848474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1892207</v>
      </c>
      <c r="G29" s="155"/>
      <c r="H29" s="144"/>
      <c r="I29" s="158" t="s">
        <v>212</v>
      </c>
      <c r="J29" s="144"/>
      <c r="K29" s="144"/>
      <c r="L29" s="160">
        <f>W!A256</f>
        <v>1043733</v>
      </c>
      <c r="M29" s="155"/>
      <c r="N29" s="144"/>
      <c r="S29" s="155"/>
      <c r="U29" s="158" t="s">
        <v>258</v>
      </c>
      <c r="V29" s="144"/>
      <c r="W29" s="144"/>
      <c r="X29" s="163">
        <f>W!A233</f>
        <v>1299322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28.75297520661157</v>
      </c>
      <c r="M30" s="155"/>
      <c r="N30" s="144"/>
      <c r="O30" s="158" t="s">
        <v>242</v>
      </c>
      <c r="P30" s="144"/>
      <c r="Q30" s="144"/>
      <c r="R30" s="160">
        <f>R21-R27-R28</f>
        <v>5896896</v>
      </c>
      <c r="S30" s="155"/>
      <c r="U30" s="231" t="s">
        <v>259</v>
      </c>
      <c r="V30" s="144"/>
      <c r="W30" s="144"/>
      <c r="X30" s="165">
        <f>W!A234</f>
        <v>1690801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2990123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330000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713733</v>
      </c>
      <c r="M33" s="155"/>
      <c r="O33" s="171" t="s">
        <v>238</v>
      </c>
      <c r="P33" s="144"/>
      <c r="Q33" s="144"/>
      <c r="R33" s="160">
        <f>W!A275</f>
        <v>3630000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10253</v>
      </c>
      <c r="G34" s="155"/>
      <c r="H34" s="144"/>
      <c r="I34" s="91" t="s">
        <v>217</v>
      </c>
      <c r="J34" s="144"/>
      <c r="K34" s="144"/>
      <c r="L34" s="166">
        <f>W!A260</f>
        <v>1302057</v>
      </c>
      <c r="M34" s="155"/>
      <c r="O34" s="91" t="s">
        <v>240</v>
      </c>
      <c r="R34" s="160">
        <f>W!A276</f>
        <v>251106</v>
      </c>
      <c r="S34" s="155"/>
      <c r="U34" s="158" t="s">
        <v>260</v>
      </c>
      <c r="V34" s="144"/>
      <c r="W34" s="144"/>
      <c r="X34" s="163">
        <f>W!A238</f>
        <v>1539000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2015790</v>
      </c>
      <c r="M35" s="155"/>
      <c r="O35" s="158" t="s">
        <v>239</v>
      </c>
      <c r="P35" s="144"/>
      <c r="Q35" s="144"/>
      <c r="R35" s="166">
        <f>R36-R33-R34</f>
        <v>2015790</v>
      </c>
      <c r="S35" s="155"/>
      <c r="U35" s="158" t="s">
        <v>261</v>
      </c>
      <c r="V35" s="144"/>
      <c r="W35" s="144"/>
      <c r="X35" s="163">
        <f>W!A239</f>
        <v>1774000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5896896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21</v>
      </c>
      <c r="K1" s="14" t="s">
        <v>22</v>
      </c>
      <c r="L1" s="15">
        <f>W!$A4</f>
        <v>2016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4074</v>
      </c>
      <c r="H5" s="182">
        <f>W!A506</f>
        <v>4277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7.1</v>
      </c>
      <c r="H6" s="183">
        <f>W!A508/10</f>
        <v>5.0999999999999996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1767</v>
      </c>
      <c r="H7" s="182">
        <f>W!A510</f>
        <v>1840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100</v>
      </c>
      <c r="H16" s="227">
        <f>INT(L10*2*G20/1000) + 75</f>
        <v>156</v>
      </c>
      <c r="I16" s="227">
        <f>INT(L10*3*G20/1000) + 120</f>
        <v>241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120</v>
      </c>
      <c r="H17" s="227">
        <f>INT(L10*1.5*2*G20/1000) + 75</f>
        <v>196</v>
      </c>
      <c r="I17" s="227">
        <f>INT(L10*1.5*3*G20/1000) + 120</f>
        <v>302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47738</v>
      </c>
      <c r="H20" s="187">
        <f>W!A516</f>
        <v>47285</v>
      </c>
      <c r="I20" s="187">
        <f>W!A517</f>
        <v>45938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Emerging economies are vulnerable to any world wide financial slowdown.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They may not have the flexibility to fend off such a downturn.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109.51</v>
      </c>
      <c r="G35" s="196">
        <f>W!A542/100</f>
        <v>182.52</v>
      </c>
      <c r="H35" s="196">
        <f>W!A562/100</f>
        <v>150.38999999999999</v>
      </c>
      <c r="I35" s="196">
        <f>W!A582/100</f>
        <v>116.65</v>
      </c>
      <c r="J35" s="196">
        <f>W!A602/100</f>
        <v>124.02</v>
      </c>
      <c r="K35" s="196">
        <f>W!A622/100</f>
        <v>121.39</v>
      </c>
      <c r="L35" s="196">
        <f>W!A642/100</f>
        <v>119.31</v>
      </c>
      <c r="M35" s="196">
        <f>W!A662/100</f>
        <v>114.31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3285300</v>
      </c>
      <c r="G36" s="196">
        <f>W!A543</f>
        <v>6625476</v>
      </c>
      <c r="H36" s="196">
        <f>W!A563</f>
        <v>4511700</v>
      </c>
      <c r="I36" s="196">
        <f>W!A583</f>
        <v>3499500</v>
      </c>
      <c r="J36" s="196">
        <f>W!A603</f>
        <v>3720600</v>
      </c>
      <c r="K36" s="196">
        <f>W!A623</f>
        <v>3641700</v>
      </c>
      <c r="L36" s="196">
        <f>W!A643</f>
        <v>3579300</v>
      </c>
      <c r="M36" s="196">
        <f>W!A663</f>
        <v>3429300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2</v>
      </c>
      <c r="G38" s="196">
        <f>W!A544</f>
        <v>10</v>
      </c>
      <c r="H38" s="196">
        <f>W!A564</f>
        <v>0</v>
      </c>
      <c r="I38" s="196">
        <f>W!A584</f>
        <v>0</v>
      </c>
      <c r="J38" s="196">
        <f>W!A604</f>
        <v>2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3466765</v>
      </c>
      <c r="G39" s="196">
        <f>W!A545</f>
        <v>6198965</v>
      </c>
      <c r="H39" s="196">
        <f>W!A565</f>
        <v>4511700</v>
      </c>
      <c r="I39" s="196">
        <f>W!A585</f>
        <v>3590553</v>
      </c>
      <c r="J39" s="196">
        <f>W!A605</f>
        <v>3901951</v>
      </c>
      <c r="K39" s="196">
        <f>W!A625</f>
        <v>3641700</v>
      </c>
      <c r="L39" s="196">
        <f>W!A645</f>
        <v>3579300</v>
      </c>
      <c r="M39" s="196">
        <f>W!A665</f>
        <v>3429300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343</v>
      </c>
      <c r="G43" s="196">
        <f>W!A546</f>
        <v>300</v>
      </c>
      <c r="H43" s="196">
        <f>W!A566</f>
        <v>325</v>
      </c>
      <c r="I43" s="196">
        <f>W!A586</f>
        <v>350</v>
      </c>
      <c r="J43" s="196">
        <f>W!A606</f>
        <v>325</v>
      </c>
      <c r="K43" s="196">
        <f>W!A626</f>
        <v>323</v>
      </c>
      <c r="L43" s="196">
        <f>W!A646</f>
        <v>380</v>
      </c>
      <c r="M43" s="196">
        <f>W!A666</f>
        <v>325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387</v>
      </c>
      <c r="G44" s="196">
        <f>W!A547</f>
        <v>310</v>
      </c>
      <c r="H44" s="196">
        <f>W!A567</f>
        <v>325</v>
      </c>
      <c r="I44" s="196">
        <f>W!A587</f>
        <v>375</v>
      </c>
      <c r="J44" s="196">
        <f>W!A607</f>
        <v>335</v>
      </c>
      <c r="K44" s="196">
        <f>W!A627</f>
        <v>369</v>
      </c>
      <c r="L44" s="196">
        <f>W!A647</f>
        <v>390</v>
      </c>
      <c r="M44" s="196">
        <f>W!A667</f>
        <v>335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384</v>
      </c>
      <c r="G45" s="196">
        <f>W!A548</f>
        <v>280</v>
      </c>
      <c r="H45" s="196">
        <f>W!A568</f>
        <v>340</v>
      </c>
      <c r="I45" s="196">
        <f>W!A588</f>
        <v>320</v>
      </c>
      <c r="J45" s="196">
        <f>W!A608</f>
        <v>375</v>
      </c>
      <c r="K45" s="196">
        <f>W!A628</f>
        <v>413</v>
      </c>
      <c r="L45" s="196">
        <f>W!A648</f>
        <v>390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508</v>
      </c>
      <c r="G46" s="196">
        <f>W!A549</f>
        <v>525</v>
      </c>
      <c r="H46" s="196">
        <f>W!A569</f>
        <v>490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560</v>
      </c>
      <c r="M46" s="196">
        <f>W!A669</f>
        <v>490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568</v>
      </c>
      <c r="G47" s="196">
        <f>W!A550</f>
        <v>535</v>
      </c>
      <c r="H47" s="196">
        <f>W!A570</f>
        <v>490</v>
      </c>
      <c r="I47" s="196">
        <f>W!A590</f>
        <v>490</v>
      </c>
      <c r="J47" s="196">
        <f>W!A610</f>
        <v>490</v>
      </c>
      <c r="K47" s="196">
        <f>W!A630</f>
        <v>490</v>
      </c>
      <c r="L47" s="196">
        <f>W!A650</f>
        <v>560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564</v>
      </c>
      <c r="G48" s="196">
        <f>W!A551</f>
        <v>490</v>
      </c>
      <c r="H48" s="196">
        <f>W!A571</f>
        <v>540</v>
      </c>
      <c r="I48" s="196">
        <f>W!A591</f>
        <v>585</v>
      </c>
      <c r="J48" s="196">
        <f>W!A611</f>
        <v>575</v>
      </c>
      <c r="K48" s="196">
        <f>W!A631</f>
        <v>585</v>
      </c>
      <c r="L48" s="196">
        <f>W!A651</f>
        <v>575</v>
      </c>
      <c r="M48" s="196">
        <f>W!A671</f>
        <v>585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827</v>
      </c>
      <c r="G49" s="196">
        <f>W!A552</f>
        <v>750</v>
      </c>
      <c r="H49" s="196">
        <f>W!A572</f>
        <v>700</v>
      </c>
      <c r="I49" s="196">
        <f>W!A592</f>
        <v>650</v>
      </c>
      <c r="J49" s="196">
        <f>W!A612</f>
        <v>700</v>
      </c>
      <c r="K49" s="196">
        <f>W!A632</f>
        <v>705</v>
      </c>
      <c r="L49" s="196">
        <f>W!A652</f>
        <v>780</v>
      </c>
      <c r="M49" s="196">
        <f>W!A672</f>
        <v>690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922</v>
      </c>
      <c r="G50" s="196">
        <f>W!A553</f>
        <v>830</v>
      </c>
      <c r="H50" s="196">
        <f>W!A573</f>
        <v>720</v>
      </c>
      <c r="I50" s="196">
        <f>W!A593</f>
        <v>705</v>
      </c>
      <c r="J50" s="196">
        <f>W!A613</f>
        <v>730</v>
      </c>
      <c r="K50" s="196">
        <f>W!A633</f>
        <v>740</v>
      </c>
      <c r="L50" s="196">
        <f>W!A653</f>
        <v>820</v>
      </c>
      <c r="M50" s="196">
        <f>W!A673</f>
        <v>725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914</v>
      </c>
      <c r="G51" s="196">
        <f>W!A554</f>
        <v>820</v>
      </c>
      <c r="H51" s="196">
        <f>W!A574</f>
        <v>820</v>
      </c>
      <c r="I51" s="196">
        <f>W!A594</f>
        <v>800</v>
      </c>
      <c r="J51" s="196">
        <f>W!A614</f>
        <v>840</v>
      </c>
      <c r="K51" s="196">
        <f>W!A634</f>
        <v>870</v>
      </c>
      <c r="L51" s="196">
        <f>W!A654</f>
        <v>820</v>
      </c>
      <c r="M51" s="196">
        <f>W!A674</f>
        <v>855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135</v>
      </c>
      <c r="G53" s="196">
        <f>W!A555</f>
        <v>80</v>
      </c>
      <c r="H53" s="196">
        <f>W!A575</f>
        <v>104</v>
      </c>
      <c r="I53" s="196">
        <f>W!A595</f>
        <v>84</v>
      </c>
      <c r="J53" s="196">
        <f>W!A615</f>
        <v>77</v>
      </c>
      <c r="K53" s="196">
        <f>W!A635</f>
        <v>70</v>
      </c>
      <c r="L53" s="196">
        <f>W!A655</f>
        <v>62</v>
      </c>
      <c r="M53" s="196">
        <f>W!A675</f>
        <v>49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1260</v>
      </c>
      <c r="G54" s="196">
        <f>W!A556</f>
        <v>1220</v>
      </c>
      <c r="H54" s="196">
        <f>W!A576</f>
        <v>1250</v>
      </c>
      <c r="I54" s="196">
        <f>W!A596</f>
        <v>1400</v>
      </c>
      <c r="J54" s="196">
        <f>W!A616</f>
        <v>1300</v>
      </c>
      <c r="K54" s="196">
        <f>W!A636</f>
        <v>1230</v>
      </c>
      <c r="L54" s="196">
        <f>W!A656</f>
        <v>1220</v>
      </c>
      <c r="M54" s="196">
        <f>W!A676</f>
        <v>1200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11</v>
      </c>
      <c r="G55" s="196">
        <f>W!A557</f>
        <v>9</v>
      </c>
      <c r="H55" s="196">
        <f>W!A577</f>
        <v>7</v>
      </c>
      <c r="I55" s="196">
        <f>W!A597</f>
        <v>7</v>
      </c>
      <c r="J55" s="196">
        <f>W!A617</f>
        <v>9</v>
      </c>
      <c r="K55" s="196">
        <f>W!A637</f>
        <v>7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9</v>
      </c>
      <c r="M61" s="14" t="s">
        <v>27</v>
      </c>
      <c r="N61" s="226">
        <f>W!$A63</f>
        <v>10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2499173</v>
      </c>
      <c r="G67" s="196">
        <f>W!A722</f>
        <v>1393540</v>
      </c>
      <c r="H67" s="196">
        <f>W!A742</f>
        <v>1847198</v>
      </c>
      <c r="I67" s="196">
        <f>W!A762</f>
        <v>1510369</v>
      </c>
      <c r="J67" s="196">
        <f>W!A782</f>
        <v>1639646</v>
      </c>
      <c r="K67" s="196">
        <f>W!A802</f>
        <v>1799656</v>
      </c>
      <c r="L67" s="196">
        <f>W!A822</f>
        <v>1293540</v>
      </c>
      <c r="M67" s="196">
        <f>W!A842</f>
        <v>1243540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892626</v>
      </c>
      <c r="G68" s="196">
        <f>W!A723</f>
        <v>16271</v>
      </c>
      <c r="H68" s="196">
        <f>W!A743</f>
        <v>196918</v>
      </c>
      <c r="I68" s="196">
        <f>W!A763</f>
        <v>697989</v>
      </c>
      <c r="J68" s="196">
        <f>W!A783</f>
        <v>84032</v>
      </c>
      <c r="K68" s="196">
        <f>W!A803</f>
        <v>205006</v>
      </c>
      <c r="L68" s="196">
        <f>W!A823</f>
        <v>131616</v>
      </c>
      <c r="M68" s="196">
        <f>W!A843</f>
        <v>245134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1078622</v>
      </c>
      <c r="G69" s="196">
        <f>W!A724</f>
        <v>1909867</v>
      </c>
      <c r="H69" s="196">
        <f>W!A744</f>
        <v>1331761</v>
      </c>
      <c r="I69" s="196">
        <f>W!A764</f>
        <v>761612</v>
      </c>
      <c r="J69" s="196">
        <f>W!A784</f>
        <v>1011522</v>
      </c>
      <c r="K69" s="196">
        <f>W!A804</f>
        <v>1195587</v>
      </c>
      <c r="L69" s="196">
        <f>W!A824</f>
        <v>739449</v>
      </c>
      <c r="M69" s="196">
        <f>W!A844</f>
        <v>630371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2990123</v>
      </c>
      <c r="H70" s="196">
        <f>W!A745</f>
        <v>1249726</v>
      </c>
      <c r="I70" s="196">
        <f>W!A765</f>
        <v>1152000</v>
      </c>
      <c r="J70" s="196">
        <f>W!A785</f>
        <v>1150000</v>
      </c>
      <c r="K70" s="196">
        <f>W!A805</f>
        <v>950782</v>
      </c>
      <c r="L70" s="196">
        <f>W!A825</f>
        <v>1931257</v>
      </c>
      <c r="M70" s="196">
        <f>W!A845</f>
        <v>1531999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915339</v>
      </c>
      <c r="G74" s="196">
        <f>W!A729</f>
        <v>412905</v>
      </c>
      <c r="H74" s="196">
        <f>W!A749</f>
        <v>418160</v>
      </c>
      <c r="I74" s="196">
        <f>W!A769</f>
        <v>271932</v>
      </c>
      <c r="J74" s="196">
        <f>W!A789</f>
        <v>331718</v>
      </c>
      <c r="K74" s="196">
        <f>W!A809</f>
        <v>523753</v>
      </c>
      <c r="L74" s="196">
        <f>W!A829</f>
        <v>289772</v>
      </c>
      <c r="M74" s="196">
        <f>W!A849</f>
        <v>287462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556370</v>
      </c>
      <c r="G75" s="196">
        <f>W!A730</f>
        <v>0</v>
      </c>
      <c r="H75" s="196">
        <f>W!A750</f>
        <v>0</v>
      </c>
      <c r="I75" s="196">
        <f>W!A770</f>
        <v>534996</v>
      </c>
      <c r="J75" s="196">
        <f>W!A790</f>
        <v>184868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900000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290000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3630000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3000000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251106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248712</v>
      </c>
      <c r="G82" s="196">
        <f>W!A736</f>
        <v>2015790</v>
      </c>
      <c r="H82" s="196">
        <f>W!A756</f>
        <v>1207443</v>
      </c>
      <c r="I82" s="196">
        <f>W!A776</f>
        <v>315042</v>
      </c>
      <c r="J82" s="196">
        <f>W!A796</f>
        <v>368614</v>
      </c>
      <c r="K82" s="196">
        <f>W!A816</f>
        <v>627278</v>
      </c>
      <c r="L82" s="196">
        <f>W!A836</f>
        <v>516090</v>
      </c>
      <c r="M82" s="196">
        <f>W!A856</f>
        <v>363582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3248712</v>
      </c>
      <c r="G83" s="196">
        <f t="shared" si="0"/>
        <v>5896896</v>
      </c>
      <c r="H83" s="196">
        <f t="shared" si="0"/>
        <v>4207443</v>
      </c>
      <c r="I83" s="196">
        <f t="shared" si="0"/>
        <v>3315042</v>
      </c>
      <c r="J83" s="196">
        <f t="shared" si="0"/>
        <v>3368614</v>
      </c>
      <c r="K83" s="196">
        <f t="shared" si="0"/>
        <v>3627278</v>
      </c>
      <c r="L83" s="196">
        <f t="shared" si="0"/>
        <v>3516090</v>
      </c>
      <c r="M83" s="196">
        <f t="shared" si="0"/>
        <v>3363582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5.1</v>
      </c>
      <c r="G91" s="61" t="str">
        <f>W!A342</f>
        <v xml:space="preserve"> 11.7</v>
      </c>
      <c r="H91" s="61" t="str">
        <f>W!A352</f>
        <v xml:space="preserve">  4.9</v>
      </c>
      <c r="I91" s="61" t="str">
        <f>W!A362</f>
        <v xml:space="preserve">  3.0</v>
      </c>
      <c r="J91" s="61" t="str">
        <f>W!A372</f>
        <v xml:space="preserve">  5.3</v>
      </c>
      <c r="K91" s="61" t="str">
        <f>W!A382</f>
        <v xml:space="preserve">  4.3</v>
      </c>
      <c r="L91" s="61" t="str">
        <f>W!A392</f>
        <v xml:space="preserve">  3.7</v>
      </c>
      <c r="M91" s="61" t="str">
        <f>W!A402</f>
        <v xml:space="preserve">  3.7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1.9</v>
      </c>
      <c r="G92" s="61" t="str">
        <f>W!A343</f>
        <v xml:space="preserve">  8.4</v>
      </c>
      <c r="H92" s="61" t="str">
        <f>W!A353</f>
        <v xml:space="preserve">  5.1</v>
      </c>
      <c r="I92" s="61" t="str">
        <f>W!A363</f>
        <v xml:space="preserve">  0.8</v>
      </c>
      <c r="J92" s="61" t="str">
        <f>W!A373</f>
        <v xml:space="preserve">  2.0</v>
      </c>
      <c r="K92" s="61" t="str">
        <f>W!A383</f>
        <v xml:space="preserve">  2.8</v>
      </c>
      <c r="L92" s="61" t="str">
        <f>W!A393</f>
        <v xml:space="preserve">  0.5</v>
      </c>
      <c r="M92" s="61" t="str">
        <f>W!A403</f>
        <v xml:space="preserve">  0.6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7.2</v>
      </c>
      <c r="G93" s="61" t="str">
        <f>W!A344</f>
        <v xml:space="preserve"> 23.5</v>
      </c>
      <c r="H93" s="61" t="str">
        <f>W!A354</f>
        <v xml:space="preserve">  7.4</v>
      </c>
      <c r="I93" s="61" t="str">
        <f>W!A364</f>
        <v xml:space="preserve">  5.9</v>
      </c>
      <c r="J93" s="61" t="str">
        <f>W!A374</f>
        <v xml:space="preserve">  4.7</v>
      </c>
      <c r="K93" s="61" t="str">
        <f>W!A384</f>
        <v xml:space="preserve">  3.3</v>
      </c>
      <c r="L93" s="61" t="str">
        <f>W!A394</f>
        <v xml:space="preserve">  3.9</v>
      </c>
      <c r="M93" s="61" t="str">
        <f>W!A404</f>
        <v xml:space="preserve">  1.5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7.1</v>
      </c>
      <c r="G94" s="61" t="str">
        <f>W!A345</f>
        <v xml:space="preserve">  9.2</v>
      </c>
      <c r="H94" s="61" t="str">
        <f>W!A355</f>
        <v xml:space="preserve">  6.5</v>
      </c>
      <c r="I94" s="61" t="str">
        <f>W!A365</f>
        <v xml:space="preserve">  4.9</v>
      </c>
      <c r="J94" s="61" t="str">
        <f>W!A375</f>
        <v xml:space="preserve">  6.1</v>
      </c>
      <c r="K94" s="61" t="str">
        <f>W!A385</f>
        <v xml:space="preserve">  6.8</v>
      </c>
      <c r="L94" s="61" t="str">
        <f>W!A395</f>
        <v xml:space="preserve">  5.2</v>
      </c>
      <c r="M94" s="61" t="str">
        <f>W!A405</f>
        <v xml:space="preserve">  5.0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4.1</v>
      </c>
      <c r="G95" s="61" t="str">
        <f>W!A346</f>
        <v xml:space="preserve">  7.6</v>
      </c>
      <c r="H95" s="61" t="str">
        <f>W!A356</f>
        <v xml:space="preserve">  7.5</v>
      </c>
      <c r="I95" s="61" t="str">
        <f>W!A366</f>
        <v xml:space="preserve">  3.0</v>
      </c>
      <c r="J95" s="61" t="str">
        <f>W!A376</f>
        <v xml:space="preserve">  3.8</v>
      </c>
      <c r="K95" s="61" t="str">
        <f>W!A386</f>
        <v xml:space="preserve">  6.2</v>
      </c>
      <c r="L95" s="61" t="str">
        <f>W!A396</f>
        <v xml:space="preserve">  1.0</v>
      </c>
      <c r="M95" s="61" t="str">
        <f>W!A406</f>
        <v xml:space="preserve">  1.1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10.3</v>
      </c>
      <c r="G96" s="61" t="str">
        <f>W!A347</f>
        <v xml:space="preserve"> 18.2</v>
      </c>
      <c r="H96" s="61" t="str">
        <f>W!A357</f>
        <v xml:space="preserve">  9.7</v>
      </c>
      <c r="I96" s="61" t="str">
        <f>W!A367</f>
        <v xml:space="preserve">  4.0</v>
      </c>
      <c r="J96" s="61" t="str">
        <f>W!A377</f>
        <v xml:space="preserve">  6.0</v>
      </c>
      <c r="K96" s="61" t="str">
        <f>W!A387</f>
        <v xml:space="preserve">  4.7</v>
      </c>
      <c r="L96" s="61" t="str">
        <f>W!A397</f>
        <v xml:space="preserve">  6.0</v>
      </c>
      <c r="M96" s="61" t="str">
        <f>W!A407</f>
        <v xml:space="preserve">  2.2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5.8</v>
      </c>
      <c r="G97" s="61" t="str">
        <f>W!A348</f>
        <v xml:space="preserve"> 10.0</v>
      </c>
      <c r="H97" s="61" t="str">
        <f>W!A358</f>
        <v xml:space="preserve">  8.5</v>
      </c>
      <c r="I97" s="61" t="str">
        <f>W!A368</f>
        <v xml:space="preserve">  9.3</v>
      </c>
      <c r="J97" s="61" t="str">
        <f>W!A378</f>
        <v xml:space="preserve">  7.5</v>
      </c>
      <c r="K97" s="61" t="str">
        <f>W!A388</f>
        <v xml:space="preserve">  7.7</v>
      </c>
      <c r="L97" s="61" t="str">
        <f>W!A398</f>
        <v xml:space="preserve">  6.7</v>
      </c>
      <c r="M97" s="61" t="str">
        <f>W!A408</f>
        <v xml:space="preserve">  6.7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3.1</v>
      </c>
      <c r="G98" s="61" t="str">
        <f>W!A349</f>
        <v xml:space="preserve">  8.1</v>
      </c>
      <c r="H98" s="61" t="str">
        <f>W!A359</f>
        <v xml:space="preserve">  9.6</v>
      </c>
      <c r="I98" s="61" t="str">
        <f>W!A369</f>
        <v xml:space="preserve">  2.7</v>
      </c>
      <c r="J98" s="61" t="str">
        <f>W!A379</f>
        <v xml:space="preserve">  6.1</v>
      </c>
      <c r="K98" s="61" t="str">
        <f>W!A389</f>
        <v xml:space="preserve"> 10.9</v>
      </c>
      <c r="L98" s="61" t="str">
        <f>W!A399</f>
        <v xml:space="preserve">  1.5</v>
      </c>
      <c r="M98" s="61" t="str">
        <f>W!A409</f>
        <v xml:space="preserve">  1.5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9.6</v>
      </c>
      <c r="G99" s="61" t="str">
        <f>W!A350</f>
        <v xml:space="preserve"> 13.9</v>
      </c>
      <c r="H99" s="61" t="str">
        <f>W!A360</f>
        <v xml:space="preserve"> 11.4</v>
      </c>
      <c r="I99" s="61" t="str">
        <f>W!A370</f>
        <v xml:space="preserve">  8.0</v>
      </c>
      <c r="J99" s="61" t="str">
        <f>W!A380</f>
        <v xml:space="preserve">  8.0</v>
      </c>
      <c r="K99" s="61" t="str">
        <f>W!A390</f>
        <v xml:space="preserve">  6.9</v>
      </c>
      <c r="L99" s="61" t="str">
        <f>W!A400</f>
        <v xml:space="preserve">  6.6</v>
      </c>
      <c r="M99" s="61" t="str">
        <f>W!A410</f>
        <v xml:space="preserve">  3.4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425000</v>
      </c>
      <c r="G104" s="217">
        <f>W!A429</f>
        <v>200000</v>
      </c>
      <c r="H104" s="217">
        <f>W!A436</f>
        <v>210000</v>
      </c>
      <c r="I104" s="217">
        <f>W!A443</f>
        <v>75000</v>
      </c>
      <c r="J104" s="217">
        <f>W!A450</f>
        <v>162000</v>
      </c>
      <c r="K104" s="217">
        <f>W!A457</f>
        <v>154000</v>
      </c>
      <c r="L104" s="217">
        <f>W!A464</f>
        <v>136000</v>
      </c>
      <c r="M104" s="217">
        <f>W!A471</f>
        <v>90000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15000</v>
      </c>
      <c r="G105" s="217">
        <f>W!A430</f>
        <v>75000</v>
      </c>
      <c r="H105" s="217">
        <f>W!A437</f>
        <v>60000</v>
      </c>
      <c r="I105" s="217">
        <f>W!A444</f>
        <v>55000</v>
      </c>
      <c r="J105" s="217">
        <f>W!A451</f>
        <v>56000</v>
      </c>
      <c r="K105" s="217">
        <f>W!A458</f>
        <v>30000</v>
      </c>
      <c r="L105" s="217">
        <f>W!A465</f>
        <v>60000</v>
      </c>
      <c r="M105" s="217">
        <f>W!A472</f>
        <v>55000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***</v>
      </c>
      <c r="K107" s="197" t="str">
        <f>W!A459</f>
        <v xml:space="preserve">  ***</v>
      </c>
      <c r="L107" s="197" t="str">
        <f>W!A466</f>
        <v xml:space="preserve">  ***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***</v>
      </c>
      <c r="L108" s="197" t="str">
        <f>W!A467</f>
        <v xml:space="preserve">  ***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***</v>
      </c>
      <c r="H109" s="197" t="str">
        <f>W!A440</f>
        <v xml:space="preserve">  ***</v>
      </c>
      <c r="I109" s="197" t="str">
        <f>W!A447</f>
        <v xml:space="preserve">  ***</v>
      </c>
      <c r="J109" s="197" t="str">
        <f>W!A454</f>
        <v xml:space="preserve">    *</v>
      </c>
      <c r="K109" s="197" t="str">
        <f>W!A461</f>
        <v xml:space="preserve">  ***</v>
      </c>
      <c r="L109" s="197" t="str">
        <f>W!A468</f>
        <v xml:space="preserve">  ***</v>
      </c>
      <c r="M109" s="197" t="str">
        <f>W!A475</f>
        <v xml:space="preserve">    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 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63" bestFit="1" customWidth="1"/>
    <col min="2" max="2" width="1.6640625" style="205" bestFit="1" customWidth="1"/>
  </cols>
  <sheetData>
    <row r="1" spans="1:1">
      <c r="A1">
        <v>21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324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40</v>
      </c>
    </row>
    <row r="12" spans="1:1">
      <c r="A12">
        <v>15</v>
      </c>
    </row>
    <row r="13" spans="1:1">
      <c r="A13">
        <v>40</v>
      </c>
    </row>
    <row r="14" spans="1:1">
      <c r="A14">
        <v>30</v>
      </c>
    </row>
    <row r="15" spans="1:1">
      <c r="A15">
        <v>10</v>
      </c>
    </row>
    <row r="16" spans="1:1">
      <c r="A16">
        <v>30</v>
      </c>
    </row>
    <row r="17" spans="1:1">
      <c r="A17">
        <v>15</v>
      </c>
    </row>
    <row r="18" spans="1:1">
      <c r="A18">
        <v>5</v>
      </c>
    </row>
    <row r="19" spans="1:1">
      <c r="A19">
        <v>15</v>
      </c>
    </row>
    <row r="20" spans="1:1">
      <c r="A20">
        <v>0</v>
      </c>
    </row>
    <row r="21" spans="1:1">
      <c r="A21">
        <v>300</v>
      </c>
    </row>
    <row r="22" spans="1:1">
      <c r="A22">
        <v>310</v>
      </c>
    </row>
    <row r="23" spans="1:1">
      <c r="A23">
        <v>280</v>
      </c>
    </row>
    <row r="24" spans="1:1">
      <c r="A24">
        <v>525</v>
      </c>
    </row>
    <row r="25" spans="1:1">
      <c r="A25">
        <v>535</v>
      </c>
    </row>
    <row r="26" spans="1:1">
      <c r="A26">
        <v>490</v>
      </c>
    </row>
    <row r="27" spans="1:1">
      <c r="A27">
        <v>750</v>
      </c>
    </row>
    <row r="28" spans="1:1">
      <c r="A28">
        <v>830</v>
      </c>
    </row>
    <row r="29" spans="1:1">
      <c r="A29">
        <v>820</v>
      </c>
    </row>
    <row r="30" spans="1:1">
      <c r="A30">
        <v>0</v>
      </c>
    </row>
    <row r="31" spans="1:1">
      <c r="A31">
        <v>2400</v>
      </c>
    </row>
    <row r="32" spans="1:1">
      <c r="A32">
        <v>940</v>
      </c>
    </row>
    <row r="33" spans="1:1">
      <c r="A33">
        <v>3000</v>
      </c>
    </row>
    <row r="34" spans="1:1">
      <c r="A34">
        <v>800</v>
      </c>
    </row>
    <row r="35" spans="1:1">
      <c r="A35">
        <v>380</v>
      </c>
    </row>
    <row r="36" spans="1:1">
      <c r="A36">
        <v>1200</v>
      </c>
    </row>
    <row r="37" spans="1:1">
      <c r="A37">
        <v>500</v>
      </c>
    </row>
    <row r="38" spans="1:1">
      <c r="A38">
        <v>200</v>
      </c>
    </row>
    <row r="39" spans="1:1">
      <c r="A39">
        <v>400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1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115</v>
      </c>
    </row>
    <row r="48" spans="1:1">
      <c r="A48">
        <v>170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3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205" t="s">
        <v>325</v>
      </c>
    </row>
    <row r="62" spans="1:2">
      <c r="A62">
        <v>9</v>
      </c>
    </row>
    <row r="63" spans="1:2">
      <c r="A63">
        <v>10</v>
      </c>
    </row>
    <row r="64" spans="1:2">
      <c r="A64">
        <v>10</v>
      </c>
      <c r="B64" s="205" t="s">
        <v>325</v>
      </c>
    </row>
    <row r="65" spans="1:1">
      <c r="A65">
        <v>6</v>
      </c>
    </row>
    <row r="66" spans="1:1">
      <c r="A66">
        <v>8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2</v>
      </c>
    </row>
    <row r="77" spans="1:1">
      <c r="A77">
        <v>30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200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330</v>
      </c>
    </row>
    <row r="92" spans="1:1">
      <c r="A92">
        <v>10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117</v>
      </c>
    </row>
    <row r="104" spans="1:1">
      <c r="A104">
        <v>128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6340</v>
      </c>
    </row>
    <row r="109" spans="1:1">
      <c r="A109">
        <v>2380</v>
      </c>
    </row>
    <row r="110" spans="1:1">
      <c r="A110">
        <v>1100</v>
      </c>
    </row>
    <row r="111" spans="1:1">
      <c r="A111">
        <v>6489</v>
      </c>
    </row>
    <row r="112" spans="1:1">
      <c r="A112">
        <v>2437</v>
      </c>
    </row>
    <row r="113" spans="1:1">
      <c r="A113">
        <v>1127</v>
      </c>
    </row>
    <row r="114" spans="1:1">
      <c r="A114">
        <v>149</v>
      </c>
    </row>
    <row r="115" spans="1:1">
      <c r="A115">
        <v>57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2400</v>
      </c>
    </row>
    <row r="122" spans="1:1">
      <c r="A122">
        <v>940</v>
      </c>
    </row>
    <row r="123" spans="1:1">
      <c r="A123">
        <v>3000</v>
      </c>
    </row>
    <row r="124" spans="1:1">
      <c r="A124">
        <v>800</v>
      </c>
    </row>
    <row r="125" spans="1:1">
      <c r="A125">
        <v>380</v>
      </c>
    </row>
    <row r="126" spans="1:1">
      <c r="A126">
        <v>1200</v>
      </c>
    </row>
    <row r="127" spans="1:1">
      <c r="A127">
        <v>500</v>
      </c>
    </row>
    <row r="128" spans="1:1">
      <c r="A128">
        <v>200</v>
      </c>
    </row>
    <row r="129" spans="1:1">
      <c r="A129">
        <v>400</v>
      </c>
    </row>
    <row r="130" spans="1:1">
      <c r="A130">
        <v>999</v>
      </c>
    </row>
    <row r="131" spans="1:1">
      <c r="A131">
        <v>2941</v>
      </c>
    </row>
    <row r="132" spans="1:1">
      <c r="A132">
        <v>1378</v>
      </c>
    </row>
    <row r="133" spans="1:1">
      <c r="A133">
        <v>3031</v>
      </c>
    </row>
    <row r="134" spans="1:1">
      <c r="A134">
        <v>1096</v>
      </c>
    </row>
    <row r="135" spans="1:1">
      <c r="A135">
        <v>473</v>
      </c>
    </row>
    <row r="136" spans="1:1">
      <c r="A136">
        <v>1247</v>
      </c>
    </row>
    <row r="137" spans="1:1">
      <c r="A137">
        <v>580</v>
      </c>
    </row>
    <row r="138" spans="1:1">
      <c r="A138">
        <v>223</v>
      </c>
    </row>
    <row r="139" spans="1:1">
      <c r="A139">
        <v>443</v>
      </c>
    </row>
    <row r="140" spans="1:1">
      <c r="A140">
        <v>999</v>
      </c>
    </row>
    <row r="141" spans="1:1">
      <c r="A141">
        <v>2559</v>
      </c>
    </row>
    <row r="142" spans="1:1">
      <c r="A142">
        <v>988</v>
      </c>
    </row>
    <row r="143" spans="1:1">
      <c r="A143">
        <v>3000</v>
      </c>
    </row>
    <row r="144" spans="1:1">
      <c r="A144">
        <v>1027</v>
      </c>
    </row>
    <row r="145" spans="1:1">
      <c r="A145">
        <v>460</v>
      </c>
    </row>
    <row r="146" spans="1:1">
      <c r="A146">
        <v>1207</v>
      </c>
    </row>
    <row r="147" spans="1:1">
      <c r="A147">
        <v>500</v>
      </c>
    </row>
    <row r="148" spans="1:1">
      <c r="A148">
        <v>200</v>
      </c>
    </row>
    <row r="149" spans="1:1">
      <c r="A149">
        <v>400</v>
      </c>
    </row>
    <row r="150" spans="1:1">
      <c r="A150">
        <v>999</v>
      </c>
    </row>
    <row r="151" spans="1:1">
      <c r="A151">
        <v>191</v>
      </c>
    </row>
    <row r="152" spans="1:1">
      <c r="A152">
        <v>195</v>
      </c>
    </row>
    <row r="153" spans="1:1">
      <c r="A153">
        <v>0</v>
      </c>
    </row>
    <row r="154" spans="1:1">
      <c r="A154">
        <v>34</v>
      </c>
    </row>
    <row r="155" spans="1:1">
      <c r="A155">
        <v>6</v>
      </c>
    </row>
    <row r="156" spans="1:1">
      <c r="A156">
        <v>0</v>
      </c>
    </row>
    <row r="157" spans="1:1">
      <c r="A157">
        <v>40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126</v>
      </c>
    </row>
    <row r="172" spans="1:1">
      <c r="A172">
        <v>74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330</v>
      </c>
    </row>
    <row r="180" spans="1:1">
      <c r="A180">
        <v>999</v>
      </c>
    </row>
    <row r="181" spans="1:1">
      <c r="A181">
        <v>4777</v>
      </c>
    </row>
    <row r="182" spans="1:1">
      <c r="A182">
        <v>2100</v>
      </c>
    </row>
    <row r="183" spans="1:1">
      <c r="A183">
        <v>800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24</v>
      </c>
    </row>
    <row r="193" spans="1:1">
      <c r="A193">
        <v>0</v>
      </c>
    </row>
    <row r="194" spans="1:1">
      <c r="A194">
        <v>8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20</v>
      </c>
    </row>
    <row r="199" spans="1:1">
      <c r="A199">
        <v>999</v>
      </c>
    </row>
    <row r="200" spans="1:1">
      <c r="A200">
        <v>999</v>
      </c>
    </row>
    <row r="201" spans="1:1">
      <c r="A201">
        <v>200000</v>
      </c>
    </row>
    <row r="202" spans="1:1">
      <c r="A202">
        <v>112971</v>
      </c>
    </row>
    <row r="203" spans="1:1">
      <c r="A203">
        <v>70782</v>
      </c>
    </row>
    <row r="204" spans="1:1">
      <c r="A204">
        <v>398240</v>
      </c>
    </row>
    <row r="205" spans="1:1">
      <c r="A205">
        <v>45809</v>
      </c>
    </row>
    <row r="206" spans="1:1">
      <c r="A206">
        <v>26410</v>
      </c>
    </row>
    <row r="207" spans="1:1">
      <c r="A207">
        <v>75000</v>
      </c>
    </row>
    <row r="208" spans="1:1">
      <c r="A208">
        <v>20000</v>
      </c>
    </row>
    <row r="209" spans="1:1">
      <c r="A209">
        <v>23000</v>
      </c>
    </row>
    <row r="210" spans="1:1">
      <c r="A210">
        <v>1700</v>
      </c>
    </row>
    <row r="211" spans="1:1">
      <c r="A211">
        <v>10376</v>
      </c>
    </row>
    <row r="212" spans="1:1">
      <c r="A212">
        <v>12500</v>
      </c>
    </row>
    <row r="213" spans="1:1">
      <c r="A213">
        <v>10341</v>
      </c>
    </row>
    <row r="214" spans="1:1">
      <c r="A214">
        <v>2563</v>
      </c>
    </row>
    <row r="215" spans="1:1">
      <c r="A215">
        <v>200000</v>
      </c>
    </row>
    <row r="216" spans="1:1">
      <c r="A216">
        <v>17199</v>
      </c>
    </row>
    <row r="217" spans="1:1">
      <c r="A217">
        <v>1226891</v>
      </c>
    </row>
    <row r="218" spans="1:1">
      <c r="A218">
        <v>4163770</v>
      </c>
    </row>
    <row r="219" spans="1:1">
      <c r="A219">
        <v>0</v>
      </c>
    </row>
    <row r="220" spans="1:1">
      <c r="A220" s="232">
        <v>10253</v>
      </c>
    </row>
    <row r="221" spans="1:1">
      <c r="A221">
        <v>4163770</v>
      </c>
    </row>
    <row r="222" spans="1:1">
      <c r="A222">
        <v>0</v>
      </c>
    </row>
    <row r="223" spans="1:1">
      <c r="A223">
        <v>2813628</v>
      </c>
    </row>
    <row r="224" spans="1:1">
      <c r="A224">
        <v>249810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528990</v>
      </c>
    </row>
    <row r="229" spans="1:1">
      <c r="A229">
        <v>0</v>
      </c>
    </row>
    <row r="230" spans="1:1">
      <c r="A230">
        <v>330000</v>
      </c>
    </row>
    <row r="231" spans="1:1">
      <c r="A231">
        <v>0</v>
      </c>
    </row>
    <row r="232" spans="1:1">
      <c r="A232">
        <v>0</v>
      </c>
    </row>
    <row r="233" spans="1:1">
      <c r="A233">
        <v>1299322</v>
      </c>
    </row>
    <row r="234" spans="1:1">
      <c r="A234">
        <v>1690801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1539000</v>
      </c>
    </row>
    <row r="239" spans="1:1">
      <c r="A239">
        <v>1774000</v>
      </c>
    </row>
    <row r="240" spans="1:1">
      <c r="A240">
        <v>848474</v>
      </c>
    </row>
    <row r="241" spans="1:1">
      <c r="A241">
        <v>4195117</v>
      </c>
    </row>
    <row r="242" spans="1:1">
      <c r="A242">
        <v>1145628</v>
      </c>
    </row>
    <row r="243" spans="1:1">
      <c r="A243">
        <v>0</v>
      </c>
    </row>
    <row r="244" spans="1:1">
      <c r="A244">
        <v>125238</v>
      </c>
    </row>
    <row r="245" spans="1:1">
      <c r="A245">
        <v>72164</v>
      </c>
    </row>
    <row r="246" spans="1:1">
      <c r="A246">
        <v>124083</v>
      </c>
    </row>
    <row r="247" spans="1:1">
      <c r="A247">
        <v>352604</v>
      </c>
    </row>
    <row r="248" spans="1:1">
      <c r="A248">
        <v>10053</v>
      </c>
    </row>
    <row r="249" spans="1:1">
      <c r="A249">
        <v>86800</v>
      </c>
    </row>
    <row r="250" spans="1:1">
      <c r="A250">
        <v>16271</v>
      </c>
    </row>
    <row r="251" spans="1:1">
      <c r="A251">
        <v>1900299</v>
      </c>
    </row>
    <row r="252" spans="1:1">
      <c r="A252">
        <v>2294818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1043733</v>
      </c>
    </row>
    <row r="257" spans="1:1">
      <c r="A257">
        <v>1892207</v>
      </c>
    </row>
    <row r="258" spans="1:1">
      <c r="A258">
        <v>999</v>
      </c>
    </row>
    <row r="259" spans="1:1">
      <c r="A259">
        <v>999</v>
      </c>
    </row>
    <row r="260" spans="1:1">
      <c r="A260">
        <v>1302057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16271</v>
      </c>
    </row>
    <row r="268" spans="1:1">
      <c r="A268">
        <v>1909867</v>
      </c>
    </row>
    <row r="269" spans="1:1">
      <c r="A269">
        <v>2990123</v>
      </c>
    </row>
    <row r="270" spans="1:1">
      <c r="A270">
        <v>0</v>
      </c>
    </row>
    <row r="271" spans="1:1">
      <c r="A271">
        <v>0</v>
      </c>
    </row>
    <row r="272" spans="1:1">
      <c r="A272">
        <v>412905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251106</v>
      </c>
    </row>
    <row r="277" spans="1:1">
      <c r="A277">
        <v>5896896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480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14</v>
      </c>
    </row>
    <row r="301" spans="1:1">
      <c r="A301">
        <v>4272</v>
      </c>
    </row>
    <row r="302" spans="1:1">
      <c r="A302">
        <v>15</v>
      </c>
    </row>
    <row r="303" spans="1:1">
      <c r="A303">
        <v>2918</v>
      </c>
    </row>
    <row r="304" spans="1:1">
      <c r="A304" t="s">
        <v>331</v>
      </c>
    </row>
    <row r="305" spans="1:1">
      <c r="A305">
        <v>27648</v>
      </c>
    </row>
    <row r="306" spans="1:1">
      <c r="A306">
        <v>719</v>
      </c>
    </row>
    <row r="307" spans="1:1">
      <c r="A307">
        <v>25539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830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3367</v>
      </c>
    </row>
    <row r="316" spans="1:1">
      <c r="A316">
        <v>463</v>
      </c>
    </row>
    <row r="317" spans="1:1">
      <c r="A317">
        <v>0</v>
      </c>
    </row>
    <row r="318" spans="1:1">
      <c r="A318">
        <v>30</v>
      </c>
    </row>
    <row r="319" spans="1:1">
      <c r="A319">
        <v>80852</v>
      </c>
    </row>
    <row r="320" spans="1:1">
      <c r="A320">
        <v>1000</v>
      </c>
    </row>
    <row r="321" spans="1:1">
      <c r="A321">
        <v>5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8</v>
      </c>
    </row>
    <row r="327" spans="1:1">
      <c r="A327">
        <v>18</v>
      </c>
    </row>
    <row r="328" spans="1:1">
      <c r="A328">
        <v>30</v>
      </c>
    </row>
    <row r="329" spans="1:1">
      <c r="A329">
        <v>283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>
        <v>3</v>
      </c>
    </row>
    <row r="352" spans="1:1">
      <c r="A352" t="s">
        <v>350</v>
      </c>
    </row>
    <row r="353" spans="1:1">
      <c r="A353" t="s">
        <v>332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340</v>
      </c>
    </row>
    <row r="360" spans="1:1">
      <c r="A360" t="s">
        <v>356</v>
      </c>
    </row>
    <row r="361" spans="1:1">
      <c r="A361">
        <v>4</v>
      </c>
    </row>
    <row r="362" spans="1:1">
      <c r="A362" t="s">
        <v>357</v>
      </c>
    </row>
    <row r="363" spans="1:1">
      <c r="A363" t="s">
        <v>358</v>
      </c>
    </row>
    <row r="364" spans="1:1">
      <c r="A364" t="s">
        <v>359</v>
      </c>
    </row>
    <row r="365" spans="1:1">
      <c r="A365" t="s">
        <v>350</v>
      </c>
    </row>
    <row r="366" spans="1:1">
      <c r="A366" t="s">
        <v>357</v>
      </c>
    </row>
    <row r="367" spans="1:1">
      <c r="A367" t="s">
        <v>360</v>
      </c>
    </row>
    <row r="368" spans="1:1">
      <c r="A368" t="s">
        <v>361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365</v>
      </c>
    </row>
    <row r="374" spans="1:1">
      <c r="A374" t="s">
        <v>366</v>
      </c>
    </row>
    <row r="375" spans="1:1">
      <c r="A375" t="s">
        <v>367</v>
      </c>
    </row>
    <row r="376" spans="1:1">
      <c r="A376" t="s">
        <v>368</v>
      </c>
    </row>
    <row r="377" spans="1:1">
      <c r="A377" t="s">
        <v>369</v>
      </c>
    </row>
    <row r="378" spans="1:1">
      <c r="A378" t="s">
        <v>353</v>
      </c>
    </row>
    <row r="379" spans="1:1">
      <c r="A379" t="s">
        <v>367</v>
      </c>
    </row>
    <row r="380" spans="1:1">
      <c r="A380" t="s">
        <v>363</v>
      </c>
    </row>
    <row r="381" spans="1:1">
      <c r="A381">
        <v>6</v>
      </c>
    </row>
    <row r="382" spans="1:1">
      <c r="A382" t="s">
        <v>370</v>
      </c>
    </row>
    <row r="383" spans="1:1">
      <c r="A383" t="s">
        <v>371</v>
      </c>
    </row>
    <row r="384" spans="1:1">
      <c r="A384" t="s">
        <v>372</v>
      </c>
    </row>
    <row r="385" spans="1:1">
      <c r="A385" t="s">
        <v>373</v>
      </c>
    </row>
    <row r="386" spans="1:1">
      <c r="A386" t="s">
        <v>374</v>
      </c>
    </row>
    <row r="387" spans="1:1">
      <c r="A387" t="s">
        <v>366</v>
      </c>
    </row>
    <row r="388" spans="1:1">
      <c r="A388" t="s">
        <v>375</v>
      </c>
    </row>
    <row r="389" spans="1:1">
      <c r="A389" t="s">
        <v>376</v>
      </c>
    </row>
    <row r="390" spans="1:1">
      <c r="A390" t="s">
        <v>377</v>
      </c>
    </row>
    <row r="391" spans="1:1">
      <c r="A391">
        <v>7</v>
      </c>
    </row>
    <row r="392" spans="1:1">
      <c r="A392" t="s">
        <v>378</v>
      </c>
    </row>
    <row r="393" spans="1:1">
      <c r="A393" t="s">
        <v>379</v>
      </c>
    </row>
    <row r="394" spans="1:1">
      <c r="A394" t="s">
        <v>380</v>
      </c>
    </row>
    <row r="395" spans="1:1">
      <c r="A395" t="s">
        <v>381</v>
      </c>
    </row>
    <row r="396" spans="1:1">
      <c r="A396" t="s">
        <v>382</v>
      </c>
    </row>
    <row r="397" spans="1:1">
      <c r="A397" t="s">
        <v>369</v>
      </c>
    </row>
    <row r="398" spans="1:1">
      <c r="A398" t="s">
        <v>383</v>
      </c>
    </row>
    <row r="399" spans="1:1">
      <c r="A399" t="s">
        <v>384</v>
      </c>
    </row>
    <row r="400" spans="1:1">
      <c r="A400" t="s">
        <v>385</v>
      </c>
    </row>
    <row r="401" spans="1:1">
      <c r="A401">
        <v>8</v>
      </c>
    </row>
    <row r="402" spans="1:1">
      <c r="A402" t="s">
        <v>378</v>
      </c>
    </row>
    <row r="403" spans="1:1">
      <c r="A403" t="s">
        <v>386</v>
      </c>
    </row>
    <row r="404" spans="1:1">
      <c r="A404" t="s">
        <v>384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383</v>
      </c>
    </row>
    <row r="409" spans="1:1">
      <c r="A409" t="s">
        <v>384</v>
      </c>
    </row>
    <row r="410" spans="1:1">
      <c r="A410" t="s">
        <v>390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425000</v>
      </c>
    </row>
    <row r="423" spans="1:1">
      <c r="A423">
        <v>15000</v>
      </c>
    </row>
    <row r="424" spans="1:1">
      <c r="A424" s="206" t="s">
        <v>391</v>
      </c>
    </row>
    <row r="425" spans="1:1">
      <c r="A425" s="206" t="s">
        <v>391</v>
      </c>
    </row>
    <row r="426" spans="1:1">
      <c r="A426" s="206" t="s">
        <v>392</v>
      </c>
    </row>
    <row r="427" spans="1:1">
      <c r="A427" s="206" t="s">
        <v>393</v>
      </c>
    </row>
    <row r="428" spans="1:1">
      <c r="A428">
        <v>2</v>
      </c>
    </row>
    <row r="429" spans="1:1">
      <c r="A429">
        <v>200000</v>
      </c>
    </row>
    <row r="430" spans="1:1">
      <c r="A430">
        <v>75000</v>
      </c>
    </row>
    <row r="431" spans="1:1">
      <c r="A431" s="206" t="s">
        <v>391</v>
      </c>
    </row>
    <row r="432" spans="1:1">
      <c r="A432" s="206" t="s">
        <v>391</v>
      </c>
    </row>
    <row r="433" spans="1:1">
      <c r="A433" s="206" t="s">
        <v>391</v>
      </c>
    </row>
    <row r="434" spans="1:1">
      <c r="A434" s="206" t="s">
        <v>393</v>
      </c>
    </row>
    <row r="435" spans="1:1">
      <c r="A435">
        <v>3</v>
      </c>
    </row>
    <row r="436" spans="1:1">
      <c r="A436">
        <v>210000</v>
      </c>
    </row>
    <row r="437" spans="1:1">
      <c r="A437">
        <v>60000</v>
      </c>
    </row>
    <row r="438" spans="1:1">
      <c r="A438" s="206" t="s">
        <v>391</v>
      </c>
    </row>
    <row r="439" spans="1:1">
      <c r="A439" s="206" t="s">
        <v>391</v>
      </c>
    </row>
    <row r="440" spans="1:1">
      <c r="A440" s="206" t="s">
        <v>391</v>
      </c>
    </row>
    <row r="441" spans="1:1">
      <c r="A441" s="206" t="s">
        <v>393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206" t="s">
        <v>391</v>
      </c>
    </row>
    <row r="446" spans="1:1">
      <c r="A446" s="206" t="s">
        <v>392</v>
      </c>
    </row>
    <row r="447" spans="1:1">
      <c r="A447" s="206" t="s">
        <v>391</v>
      </c>
    </row>
    <row r="448" spans="1:1">
      <c r="A448" s="206" t="s">
        <v>391</v>
      </c>
    </row>
    <row r="449" spans="1:1">
      <c r="A449">
        <v>5</v>
      </c>
    </row>
    <row r="450" spans="1:1">
      <c r="A450">
        <v>162000</v>
      </c>
    </row>
    <row r="451" spans="1:1">
      <c r="A451">
        <v>56000</v>
      </c>
    </row>
    <row r="452" spans="1:1">
      <c r="A452" s="206" t="s">
        <v>391</v>
      </c>
    </row>
    <row r="453" spans="1:1">
      <c r="A453" s="206" t="s">
        <v>392</v>
      </c>
    </row>
    <row r="454" spans="1:1">
      <c r="A454" s="206" t="s">
        <v>394</v>
      </c>
    </row>
    <row r="455" spans="1:1">
      <c r="A455" s="206" t="s">
        <v>393</v>
      </c>
    </row>
    <row r="456" spans="1:1">
      <c r="A456">
        <v>6</v>
      </c>
    </row>
    <row r="457" spans="1:1">
      <c r="A457">
        <v>154000</v>
      </c>
    </row>
    <row r="458" spans="1:1">
      <c r="A458">
        <v>30000</v>
      </c>
    </row>
    <row r="459" spans="1:1">
      <c r="A459" s="206" t="s">
        <v>391</v>
      </c>
    </row>
    <row r="460" spans="1:1">
      <c r="A460" s="206" t="s">
        <v>391</v>
      </c>
    </row>
    <row r="461" spans="1:1">
      <c r="A461" s="206" t="s">
        <v>391</v>
      </c>
    </row>
    <row r="462" spans="1:1">
      <c r="A462" s="206" t="s">
        <v>393</v>
      </c>
    </row>
    <row r="463" spans="1:1">
      <c r="A463">
        <v>7</v>
      </c>
    </row>
    <row r="464" spans="1:1">
      <c r="A464">
        <v>136000</v>
      </c>
    </row>
    <row r="465" spans="1:1">
      <c r="A465">
        <v>60000</v>
      </c>
    </row>
    <row r="466" spans="1:1">
      <c r="A466" s="206" t="s">
        <v>391</v>
      </c>
    </row>
    <row r="467" spans="1:1">
      <c r="A467" s="206" t="s">
        <v>391</v>
      </c>
    </row>
    <row r="468" spans="1:1">
      <c r="A468" s="206" t="s">
        <v>391</v>
      </c>
    </row>
    <row r="469" spans="1:1">
      <c r="A469" s="206" t="s">
        <v>393</v>
      </c>
    </row>
    <row r="470" spans="1:1">
      <c r="A470">
        <v>8</v>
      </c>
    </row>
    <row r="471" spans="1:1">
      <c r="A471">
        <v>90000</v>
      </c>
    </row>
    <row r="472" spans="1:1">
      <c r="A472">
        <v>55000</v>
      </c>
    </row>
    <row r="473" spans="1:1">
      <c r="A473" s="206" t="s">
        <v>392</v>
      </c>
    </row>
    <row r="474" spans="1:1">
      <c r="A474" s="206" t="s">
        <v>392</v>
      </c>
    </row>
    <row r="475" spans="1:1">
      <c r="A475" s="206" t="s">
        <v>394</v>
      </c>
    </row>
    <row r="476" spans="1:1">
      <c r="A476" s="206" t="s">
        <v>391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 s="232">
        <v>47738</v>
      </c>
    </row>
    <row r="516" spans="1:1">
      <c r="A516" s="232">
        <v>47285</v>
      </c>
    </row>
    <row r="517" spans="1:1">
      <c r="A517" s="232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10951</v>
      </c>
    </row>
    <row r="523" spans="1:1">
      <c r="A523">
        <v>3285300</v>
      </c>
    </row>
    <row r="524" spans="1:1">
      <c r="A524">
        <v>2</v>
      </c>
    </row>
    <row r="525" spans="1:1">
      <c r="A525">
        <v>3466765</v>
      </c>
    </row>
    <row r="526" spans="1:1">
      <c r="A526">
        <v>343</v>
      </c>
    </row>
    <row r="527" spans="1:1">
      <c r="A527">
        <v>387</v>
      </c>
    </row>
    <row r="528" spans="1:1">
      <c r="A528">
        <v>384</v>
      </c>
    </row>
    <row r="529" spans="1:1">
      <c r="A529">
        <v>508</v>
      </c>
    </row>
    <row r="530" spans="1:1">
      <c r="A530">
        <v>568</v>
      </c>
    </row>
    <row r="531" spans="1:1">
      <c r="A531">
        <v>564</v>
      </c>
    </row>
    <row r="532" spans="1:1">
      <c r="A532">
        <v>827</v>
      </c>
    </row>
    <row r="533" spans="1:1">
      <c r="A533">
        <v>922</v>
      </c>
    </row>
    <row r="534" spans="1:1">
      <c r="A534">
        <v>914</v>
      </c>
    </row>
    <row r="535" spans="1:1">
      <c r="A535">
        <v>135</v>
      </c>
    </row>
    <row r="536" spans="1:1">
      <c r="A536">
        <v>1260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18252</v>
      </c>
    </row>
    <row r="543" spans="1:1">
      <c r="A543">
        <v>6625476</v>
      </c>
    </row>
    <row r="544" spans="1:1">
      <c r="A544">
        <v>10</v>
      </c>
    </row>
    <row r="545" spans="1:2">
      <c r="A545">
        <v>6198965</v>
      </c>
    </row>
    <row r="546" spans="1:2">
      <c r="A546">
        <v>300</v>
      </c>
    </row>
    <row r="547" spans="1:2">
      <c r="A547">
        <v>310</v>
      </c>
    </row>
    <row r="548" spans="1:2">
      <c r="A548">
        <v>280</v>
      </c>
    </row>
    <row r="549" spans="1:2">
      <c r="A549">
        <v>525</v>
      </c>
    </row>
    <row r="550" spans="1:2">
      <c r="A550">
        <v>535</v>
      </c>
    </row>
    <row r="551" spans="1:2">
      <c r="A551">
        <v>490</v>
      </c>
    </row>
    <row r="552" spans="1:2">
      <c r="A552">
        <v>750</v>
      </c>
    </row>
    <row r="553" spans="1:2">
      <c r="A553">
        <v>830</v>
      </c>
      <c r="B553"/>
    </row>
    <row r="554" spans="1:2">
      <c r="A554">
        <v>820</v>
      </c>
      <c r="B554"/>
    </row>
    <row r="555" spans="1:2">
      <c r="A555">
        <v>80</v>
      </c>
      <c r="B555"/>
    </row>
    <row r="556" spans="1:2">
      <c r="A556">
        <v>1220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15039</v>
      </c>
    </row>
    <row r="563" spans="1:1">
      <c r="A563">
        <v>4511700</v>
      </c>
    </row>
    <row r="564" spans="1:1">
      <c r="A564">
        <v>0</v>
      </c>
    </row>
    <row r="565" spans="1:1">
      <c r="A565">
        <v>4511700</v>
      </c>
    </row>
    <row r="566" spans="1:1">
      <c r="A566">
        <v>325</v>
      </c>
    </row>
    <row r="567" spans="1:1">
      <c r="A567">
        <v>325</v>
      </c>
    </row>
    <row r="568" spans="1:1">
      <c r="A568">
        <v>340</v>
      </c>
    </row>
    <row r="569" spans="1:1">
      <c r="A569">
        <v>490</v>
      </c>
    </row>
    <row r="570" spans="1:1">
      <c r="A570">
        <v>490</v>
      </c>
    </row>
    <row r="571" spans="1:1">
      <c r="A571">
        <v>540</v>
      </c>
    </row>
    <row r="572" spans="1:1">
      <c r="A572">
        <v>700</v>
      </c>
    </row>
    <row r="573" spans="1:1">
      <c r="A573">
        <v>720</v>
      </c>
    </row>
    <row r="574" spans="1:1">
      <c r="A574">
        <v>820</v>
      </c>
    </row>
    <row r="575" spans="1:1">
      <c r="A575">
        <v>104</v>
      </c>
    </row>
    <row r="576" spans="1:1">
      <c r="A576">
        <v>1250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11665</v>
      </c>
    </row>
    <row r="583" spans="1:1">
      <c r="A583">
        <v>3499500</v>
      </c>
    </row>
    <row r="584" spans="1:1">
      <c r="A584">
        <v>0</v>
      </c>
    </row>
    <row r="585" spans="1:1">
      <c r="A585">
        <v>3590553</v>
      </c>
    </row>
    <row r="586" spans="1:1">
      <c r="A586">
        <v>350</v>
      </c>
    </row>
    <row r="587" spans="1:1">
      <c r="A587">
        <v>375</v>
      </c>
    </row>
    <row r="588" spans="1:1">
      <c r="A588">
        <v>320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650</v>
      </c>
    </row>
    <row r="593" spans="1:1">
      <c r="A593">
        <v>705</v>
      </c>
    </row>
    <row r="594" spans="1:1">
      <c r="A594">
        <v>800</v>
      </c>
    </row>
    <row r="595" spans="1:1">
      <c r="A595">
        <v>84</v>
      </c>
    </row>
    <row r="596" spans="1:1">
      <c r="A596">
        <v>1400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12402</v>
      </c>
    </row>
    <row r="603" spans="1:1">
      <c r="A603">
        <v>3720600</v>
      </c>
    </row>
    <row r="604" spans="1:1">
      <c r="A604">
        <v>2</v>
      </c>
    </row>
    <row r="605" spans="1:1">
      <c r="A605">
        <v>3901951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575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77</v>
      </c>
    </row>
    <row r="616" spans="1:1">
      <c r="A616">
        <v>1300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12139</v>
      </c>
    </row>
    <row r="623" spans="1:1">
      <c r="A623">
        <v>3641700</v>
      </c>
    </row>
    <row r="624" spans="1:1">
      <c r="A624">
        <v>0</v>
      </c>
    </row>
    <row r="625" spans="1:1">
      <c r="A625">
        <v>3641700</v>
      </c>
    </row>
    <row r="626" spans="1:1">
      <c r="A626">
        <v>323</v>
      </c>
    </row>
    <row r="627" spans="1:1">
      <c r="A627">
        <v>369</v>
      </c>
    </row>
    <row r="628" spans="1:1">
      <c r="A628">
        <v>413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705</v>
      </c>
    </row>
    <row r="633" spans="1:1">
      <c r="A633">
        <v>740</v>
      </c>
    </row>
    <row r="634" spans="1:1">
      <c r="A634">
        <v>870</v>
      </c>
    </row>
    <row r="635" spans="1:1">
      <c r="A635">
        <v>70</v>
      </c>
    </row>
    <row r="636" spans="1:1">
      <c r="A636">
        <v>1230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11931</v>
      </c>
    </row>
    <row r="643" spans="1:1">
      <c r="A643">
        <v>3579300</v>
      </c>
    </row>
    <row r="644" spans="1:1">
      <c r="A644">
        <v>0</v>
      </c>
    </row>
    <row r="645" spans="1:1">
      <c r="A645">
        <v>3579300</v>
      </c>
    </row>
    <row r="646" spans="1:1">
      <c r="A646">
        <v>380</v>
      </c>
    </row>
    <row r="647" spans="1:1">
      <c r="A647">
        <v>390</v>
      </c>
    </row>
    <row r="648" spans="1:1">
      <c r="A648">
        <v>390</v>
      </c>
    </row>
    <row r="649" spans="1:1">
      <c r="A649">
        <v>560</v>
      </c>
    </row>
    <row r="650" spans="1:1">
      <c r="A650">
        <v>560</v>
      </c>
    </row>
    <row r="651" spans="1:1">
      <c r="A651">
        <v>575</v>
      </c>
    </row>
    <row r="652" spans="1:1">
      <c r="A652">
        <v>780</v>
      </c>
    </row>
    <row r="653" spans="1:1">
      <c r="A653">
        <v>820</v>
      </c>
    </row>
    <row r="654" spans="1:1">
      <c r="A654">
        <v>820</v>
      </c>
    </row>
    <row r="655" spans="1:1">
      <c r="A655">
        <v>62</v>
      </c>
    </row>
    <row r="656" spans="1:1">
      <c r="A656">
        <v>1220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11431</v>
      </c>
    </row>
    <row r="663" spans="1:1">
      <c r="A663">
        <v>3429300</v>
      </c>
    </row>
    <row r="664" spans="1:1">
      <c r="A664">
        <v>0</v>
      </c>
    </row>
    <row r="665" spans="1:1">
      <c r="A665">
        <v>3429300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2499173</v>
      </c>
    </row>
    <row r="703" spans="1:1">
      <c r="A703">
        <v>892626</v>
      </c>
    </row>
    <row r="704" spans="1:1">
      <c r="A704">
        <v>1078622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915339</v>
      </c>
    </row>
    <row r="710" spans="1:1">
      <c r="A710">
        <v>556370</v>
      </c>
    </row>
    <row r="711" spans="1:1">
      <c r="A711">
        <v>999</v>
      </c>
    </row>
    <row r="712" spans="1:1">
      <c r="A712">
        <v>900000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248712</v>
      </c>
    </row>
    <row r="717" spans="1:1">
      <c r="A717">
        <v>3248712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16271</v>
      </c>
    </row>
    <row r="724" spans="1:1">
      <c r="A724">
        <v>1909867</v>
      </c>
    </row>
    <row r="725" spans="1:1">
      <c r="A725">
        <v>2990123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412905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3630000</v>
      </c>
    </row>
    <row r="735" spans="1:1">
      <c r="A735">
        <v>251106</v>
      </c>
    </row>
    <row r="736" spans="1:1">
      <c r="A736">
        <v>2015790</v>
      </c>
    </row>
    <row r="737" spans="1:1">
      <c r="A737">
        <v>5896896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1847198</v>
      </c>
    </row>
    <row r="743" spans="1:1">
      <c r="A743">
        <v>196918</v>
      </c>
    </row>
    <row r="744" spans="1:1">
      <c r="A744">
        <v>1331761</v>
      </c>
    </row>
    <row r="745" spans="1:1">
      <c r="A745">
        <v>1249726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418160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1207443</v>
      </c>
    </row>
    <row r="757" spans="1:1">
      <c r="A757">
        <v>4207443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1510369</v>
      </c>
    </row>
    <row r="763" spans="1:1">
      <c r="A763">
        <v>697989</v>
      </c>
    </row>
    <row r="764" spans="1:1">
      <c r="A764">
        <v>761612</v>
      </c>
    </row>
    <row r="765" spans="1:1">
      <c r="A765">
        <v>1152000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271932</v>
      </c>
    </row>
    <row r="770" spans="1:1">
      <c r="A770">
        <v>534996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315042</v>
      </c>
    </row>
    <row r="777" spans="1:1">
      <c r="A777">
        <v>3315042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1639646</v>
      </c>
    </row>
    <row r="783" spans="1:1">
      <c r="A783">
        <v>84032</v>
      </c>
    </row>
    <row r="784" spans="1:1">
      <c r="A784">
        <v>1011522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331718</v>
      </c>
    </row>
    <row r="790" spans="1:1">
      <c r="A790">
        <v>184868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368614</v>
      </c>
    </row>
    <row r="797" spans="1:1">
      <c r="A797">
        <v>3368614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1799656</v>
      </c>
    </row>
    <row r="803" spans="1:1">
      <c r="A803">
        <v>205006</v>
      </c>
    </row>
    <row r="804" spans="1:1">
      <c r="A804">
        <v>1195587</v>
      </c>
    </row>
    <row r="805" spans="1:1">
      <c r="A805">
        <v>950782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523753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627278</v>
      </c>
    </row>
    <row r="817" spans="1:1">
      <c r="A817">
        <v>3627278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1293540</v>
      </c>
    </row>
    <row r="823" spans="1:1">
      <c r="A823">
        <v>131616</v>
      </c>
    </row>
    <row r="824" spans="1:1">
      <c r="A824">
        <v>739449</v>
      </c>
    </row>
    <row r="825" spans="1:1">
      <c r="A825">
        <v>1931257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289772</v>
      </c>
    </row>
    <row r="830" spans="1:1">
      <c r="A830">
        <v>0</v>
      </c>
    </row>
    <row r="831" spans="1:1">
      <c r="A831">
        <v>999</v>
      </c>
    </row>
    <row r="832" spans="1:1">
      <c r="A832">
        <v>290000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516090</v>
      </c>
    </row>
    <row r="837" spans="1:1">
      <c r="A837">
        <v>3516090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1243540</v>
      </c>
    </row>
    <row r="843" spans="1:1">
      <c r="A843">
        <v>245134</v>
      </c>
    </row>
    <row r="844" spans="1:1">
      <c r="A844">
        <v>630371</v>
      </c>
    </row>
    <row r="845" spans="1:1">
      <c r="A845">
        <v>1531999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287462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363582</v>
      </c>
    </row>
    <row r="857" spans="1:1">
      <c r="A857">
        <v>3363582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400</v>
      </c>
    </row>
    <row r="862" spans="1:1">
      <c r="A862" t="s">
        <v>401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'W'!W212162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2020-10-04T07:36:07Z</dcterms:modified>
</cp:coreProperties>
</file>