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56D3C365-7CCC-48FF-8666-FA94759F9896}" xr6:coauthVersionLast="45" xr6:coauthVersionMax="45" xr10:uidLastSave="{00000000-0000-0000-0000-000000000000}"/>
  <bookViews>
    <workbookView xWindow="-108" yWindow="-108" windowWidth="23256" windowHeight="12576" tabRatio="612" xr2:uid="{00000000-000D-0000-FFFF-FFFF00000000}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HStest_6">W!#REF!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25" i="3"/>
  <c r="F27" i="3"/>
  <c r="L27" i="3"/>
  <c r="R27" i="3"/>
  <c r="F28" i="3"/>
  <c r="L28" i="3"/>
  <c r="L32" i="3" s="1"/>
  <c r="X28" i="3"/>
  <c r="R32" i="3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G17" i="4" s="1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I81" i="4" s="1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N6" i="2"/>
  <c r="O6" i="2"/>
  <c r="U6" i="2"/>
  <c r="W6" i="2"/>
  <c r="Y6" i="2"/>
  <c r="N7" i="2"/>
  <c r="O7" i="2"/>
  <c r="U7" i="2"/>
  <c r="W7" i="2"/>
  <c r="Y7" i="2"/>
  <c r="G9" i="2"/>
  <c r="N42" i="2" s="1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O25" i="2"/>
  <c r="G26" i="2"/>
  <c r="M26" i="2"/>
  <c r="N26" i="2"/>
  <c r="U26" i="2"/>
  <c r="W26" i="2"/>
  <c r="Y26" i="2"/>
  <c r="M29" i="2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0" i="2" l="1"/>
  <c r="G14" i="2" s="1"/>
  <c r="L34" i="3"/>
  <c r="G8" i="2"/>
  <c r="M81" i="4"/>
  <c r="X30" i="3"/>
  <c r="N43" i="2"/>
  <c r="R34" i="3"/>
  <c r="R11" i="3"/>
  <c r="M27" i="2"/>
  <c r="H18" i="4"/>
  <c r="H81" i="4"/>
  <c r="N44" i="2"/>
  <c r="O27" i="2"/>
  <c r="G25" i="2"/>
  <c r="O10" i="2"/>
  <c r="L81" i="4"/>
  <c r="M28" i="2"/>
  <c r="R26" i="3"/>
  <c r="X18" i="3"/>
  <c r="R19" i="3"/>
  <c r="X12" i="3"/>
  <c r="J81" i="4"/>
  <c r="F81" i="4"/>
  <c r="I17" i="4"/>
  <c r="X26" i="3"/>
  <c r="O28" i="2"/>
  <c r="N27" i="2"/>
  <c r="N10" i="2"/>
  <c r="G81" i="4"/>
  <c r="K81" i="4"/>
  <c r="L29" i="3"/>
  <c r="L23" i="3"/>
  <c r="L26" i="3" s="1"/>
  <c r="F26" i="3" s="1"/>
  <c r="H17" i="4"/>
  <c r="I18" i="4"/>
  <c r="G18" i="4"/>
  <c r="N28" i="2"/>
  <c r="R20" i="3" l="1"/>
  <c r="R29" i="3" s="1"/>
</calcChain>
</file>

<file path=xl/sharedStrings.xml><?xml version="1.0" encoding="utf-8"?>
<sst xmlns="http://schemas.openxmlformats.org/spreadsheetml/2006/main" count="545" uniqueCount="373">
  <si>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</si>
  <si>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</si>
  <si>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</si>
  <si>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</si>
  <si>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</si>
  <si>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</si>
  <si>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</si>
  <si>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</si>
  <si>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</si>
  <si>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</si>
  <si>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</si>
  <si>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</si>
  <si>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</si>
  <si>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</si>
  <si>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</si>
  <si>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</si>
  <si>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</si>
  <si>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</si>
  <si>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</si>
  <si>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</si>
  <si>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</si>
  <si>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</si>
  <si>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</si>
  <si>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</si>
  <si>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</si>
  <si>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</si>
  <si>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</si>
  <si>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</si>
  <si>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</si>
  <si>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</si>
  <si>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</si>
  <si>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</si>
  <si>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</si>
  <si>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</si>
  <si>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</si>
  <si>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</si>
  <si>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</si>
  <si>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</si>
  <si>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</si>
  <si>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</si>
  <si>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</si>
  <si>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</si>
  <si>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</si>
  <si>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</si>
  <si>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</si>
  <si>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</si>
  <si>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</si>
  <si>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</si>
  <si>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</si>
  <si>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</si>
  <si>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</si>
  <si>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</si>
  <si>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</si>
  <si>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</si>
  <si>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</si>
  <si>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</si>
  <si>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</si>
  <si>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</si>
  <si>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</si>
  <si>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</si>
  <si>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</si>
  <si>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</si>
  <si>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</si>
  <si>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</si>
  <si>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</si>
  <si>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</si>
  <si>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</si>
  <si>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</si>
  <si>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</si>
  <si>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</si>
  <si>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</si>
  <si>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</si>
  <si>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</si>
  <si>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</si>
  <si>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</si>
  <si>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</si>
  <si>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</si>
  <si>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</si>
  <si>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</si>
  <si>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</si>
  <si>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</si>
  <si>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</si>
  <si>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</si>
  <si>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</si>
  <si>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</si>
  <si>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</si>
  <si>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</si>
  <si>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</si>
  <si>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</si>
  <si>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</si>
  <si>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</si>
  <si>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</si>
  <si>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</si>
  <si>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</si>
  <si>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</si>
  <si>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</si>
  <si>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</si>
  <si>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</si>
  <si>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</si>
  <si>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</si>
  <si>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</si>
  <si>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</si>
  <si>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</si>
  <si>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</si>
  <si>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</si>
  <si>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</si>
  <si>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</si>
  <si>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</si>
  <si>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</si>
  <si>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</si>
  <si>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</si>
  <si>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</si>
  <si>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</si>
  <si>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</si>
  <si>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</si>
  <si>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</si>
  <si>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</si>
  <si>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</si>
  <si>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</si>
  <si>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</si>
  <si>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</si>
  <si>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</si>
  <si>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</si>
  <si>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</si>
  <si>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</si>
  <si>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</si>
  <si>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</si>
  <si>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</si>
  <si>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</si>
  <si>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</si>
  <si>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</si>
  <si>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</si>
  <si>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</si>
  <si>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</si>
  <si>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</si>
  <si>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</si>
  <si>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</si>
  <si>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</si>
  <si>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</si>
  <si>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</si>
  <si>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</si>
  <si>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</si>
  <si>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</si>
  <si>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</si>
  <si>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</si>
  <si>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</si>
  <si>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</si>
  <si>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</si>
  <si>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</si>
  <si>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</si>
  <si>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</si>
  <si>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</si>
  <si>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</si>
  <si>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</si>
  <si>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</si>
  <si>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</si>
  <si>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</si>
  <si>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</si>
  <si>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</si>
  <si>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</si>
  <si>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</si>
  <si>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</si>
  <si>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</si>
  <si>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</si>
  <si>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</si>
  <si>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</si>
  <si>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</si>
  <si>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</si>
  <si>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</si>
  <si>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</si>
  <si>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</si>
  <si>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</si>
  <si>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</si>
  <si>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</si>
  <si>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</si>
  <si>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</si>
  <si>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</si>
  <si>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</si>
  <si>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</si>
  <si>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</si>
  <si>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</si>
  <si>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</si>
  <si>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</si>
  <si>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</si>
  <si>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</si>
  <si>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</si>
  <si>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</si>
  <si>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</si>
  <si>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</si>
  <si>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</si>
  <si>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</si>
  <si>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</si>
  <si>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</si>
  <si>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</si>
  <si>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</si>
  <si>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</si>
  <si>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</si>
  <si>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</si>
  <si>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</si>
  <si>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</si>
  <si>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</si>
  <si>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</si>
  <si>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</si>
  <si>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</si>
  <si>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</si>
  <si>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</si>
  <si>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</si>
  <si>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</si>
  <si>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</si>
  <si>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</si>
  <si>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</si>
  <si>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</si>
  <si>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</si>
  <si>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</si>
  <si>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</si>
  <si>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</si>
  <si>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</si>
  <si>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</si>
  <si>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</si>
  <si>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</si>
  <si>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</si>
  <si>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</si>
  <si>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</si>
  <si>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</si>
  <si>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</si>
  <si>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</si>
  <si>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</si>
  <si>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</si>
  <si>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</si>
  <si>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</si>
  <si>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</si>
  <si>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</si>
  <si>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</si>
  <si>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</si>
  <si>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</si>
  <si>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</si>
  <si>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</si>
  <si>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</si>
  <si>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</si>
  <si>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</si>
  <si>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</si>
  <si>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</si>
  <si>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</si>
  <si>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</si>
  <si>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</si>
  <si>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</si>
  <si>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</si>
  <si>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</si>
  <si>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</si>
  <si>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</si>
  <si>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</si>
  <si>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</si>
  <si>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</si>
  <si>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</si>
  <si>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</si>
  <si>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</si>
  <si>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</si>
  <si>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</si>
  <si>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</si>
  <si>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</si>
  <si>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</si>
  <si>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</si>
  <si>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</si>
  <si>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</si>
  <si>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</si>
  <si>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</si>
  <si>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</si>
  <si>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</si>
  <si>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</si>
  <si>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</si>
  <si>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</si>
  <si>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</si>
  <si>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</si>
  <si>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</si>
  <si>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</si>
  <si>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</si>
  <si>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</si>
  <si>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</si>
  <si>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</si>
  <si>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</si>
  <si>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</si>
  <si>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</si>
  <si>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</si>
  <si>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</si>
  <si>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</si>
  <si>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</si>
  <si>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</si>
  <si>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</si>
  <si>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</si>
  <si>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</si>
  <si>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</si>
  <si>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</si>
  <si>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</si>
  <si>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</si>
  <si>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</si>
  <si>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</si>
  <si>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</si>
  <si>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</si>
  <si>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</si>
  <si>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</si>
  <si>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</si>
  <si>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</si>
  <si>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</si>
  <si>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</si>
  <si>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</si>
  <si>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</si>
  <si>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 xml:space="preserve">   2.82</t>
  </si>
  <si>
    <t xml:space="preserve">   2.64</t>
  </si>
  <si>
    <t xml:space="preserve">   1.79</t>
  </si>
  <si>
    <t>Major</t>
  </si>
  <si>
    <t>100.0</t>
  </si>
  <si>
    <t xml:space="preserve">  3.6</t>
  </si>
  <si>
    <t xml:space="preserve">  0.8</t>
  </si>
  <si>
    <t xml:space="preserve">  2.5</t>
  </si>
  <si>
    <t xml:space="preserve">  3.9</t>
  </si>
  <si>
    <t xml:space="preserve">  1.0</t>
  </si>
  <si>
    <t xml:space="preserve">  3.1</t>
  </si>
  <si>
    <t xml:space="preserve">  7.2</t>
  </si>
  <si>
    <t xml:space="preserve">  1.5</t>
  </si>
  <si>
    <t xml:space="preserve">  4.6</t>
  </si>
  <si>
    <t xml:space="preserve">  0.2</t>
  </si>
  <si>
    <t xml:space="preserve">  3.3</t>
  </si>
  <si>
    <t xml:space="preserve">  4.3</t>
  </si>
  <si>
    <t xml:space="preserve">  0.1</t>
  </si>
  <si>
    <t xml:space="preserve">  4.0</t>
  </si>
  <si>
    <t xml:space="preserve">  7.7</t>
  </si>
  <si>
    <t xml:space="preserve">  3.8</t>
  </si>
  <si>
    <t xml:space="preserve">  2.8</t>
  </si>
  <si>
    <t xml:space="preserve">  0.4</t>
  </si>
  <si>
    <t xml:space="preserve">  2.0</t>
  </si>
  <si>
    <t xml:space="preserve">  3.7</t>
  </si>
  <si>
    <t xml:space="preserve">  0.7</t>
  </si>
  <si>
    <t xml:space="preserve">  5.2</t>
  </si>
  <si>
    <t xml:space="preserve">  4.7</t>
  </si>
  <si>
    <t xml:space="preserve">  9.4</t>
  </si>
  <si>
    <t xml:space="preserve">  6.0</t>
  </si>
  <si>
    <t xml:space="preserve">  4.9</t>
  </si>
  <si>
    <t xml:space="preserve"> 10.1</t>
  </si>
  <si>
    <t xml:space="preserve">  1.1</t>
  </si>
  <si>
    <t xml:space="preserve">  5.6</t>
  </si>
  <si>
    <t xml:space="preserve">  5.9</t>
  </si>
  <si>
    <t xml:space="preserve">  8.4</t>
  </si>
  <si>
    <t xml:space="preserve"> 10.6</t>
  </si>
  <si>
    <t xml:space="preserve">  9.7</t>
  </si>
  <si>
    <t xml:space="preserve"> 11.1</t>
  </si>
  <si>
    <t xml:space="preserve"> 12.9</t>
  </si>
  <si>
    <t xml:space="preserve"> 14.5</t>
  </si>
  <si>
    <t xml:space="preserve"> 12.3</t>
  </si>
  <si>
    <t xml:space="preserve"> 10.7</t>
  </si>
  <si>
    <t xml:space="preserve"> 12.4</t>
  </si>
  <si>
    <t xml:space="preserve"> 10.4</t>
  </si>
  <si>
    <t xml:space="preserve"> 12.6</t>
  </si>
  <si>
    <t xml:space="preserve"> 11.7</t>
  </si>
  <si>
    <t xml:space="preserve"> 10.5</t>
  </si>
  <si>
    <t xml:space="preserve"> 12.0</t>
  </si>
  <si>
    <t xml:space="preserve">  4.5</t>
  </si>
  <si>
    <t xml:space="preserve">  6.1</t>
  </si>
  <si>
    <t xml:space="preserve">  7.8</t>
  </si>
  <si>
    <t xml:space="preserve"> 11.5</t>
  </si>
  <si>
    <t xml:space="preserve"> 17.3</t>
  </si>
  <si>
    <t xml:space="preserve"> 17.5</t>
  </si>
  <si>
    <t xml:space="preserve"> 13.0</t>
  </si>
  <si>
    <t xml:space="preserve"> 14.7</t>
  </si>
  <si>
    <t xml:space="preserve"> 16.0</t>
  </si>
  <si>
    <t xml:space="preserve"> 10.0</t>
  </si>
  <si>
    <t xml:space="preserve"> 13.8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</si>
  <si>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</si>
  <si>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</si>
  <si>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</si>
  <si>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</si>
  <si>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</si>
  <si>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</si>
  <si>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161004143651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</si>
</sst>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30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165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8" fillId="0" borderId="0" xfId="0" applyFont="1" applyBorder="1"/>
    <xf numFmtId="0" fontId="29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4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4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14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7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69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7" xfId="0" applyNumberFormat="1" applyFont="1" applyBorder="1"/>
    <xf numFmtId="169" fontId="12" fillId="0" borderId="0" xfId="0" applyNumberFormat="1" applyFont="1"/>
    <xf numFmtId="169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5"/>
  <sheetViews>
    <sheetView showGridLines="0" tabSelected="1" topLeftCell="A7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44140625" customWidth="1"/>
    <col min="25" max="25" width="1.6640625" customWidth="1"/>
  </cols>
  <sheetData>
    <row r="2" spans="2:25" ht="33">
      <c r="B2" s="212">
        <f>W!A861</f>
        <v>0</v>
      </c>
      <c r="C2" s="213"/>
      <c r="D2" s="213"/>
      <c r="E2" s="213"/>
      <c r="F2" s="212"/>
      <c r="G2" s="210" t="s">
        <v>15</v>
      </c>
      <c r="H2" s="1"/>
    </row>
    <row r="3" spans="2:25">
      <c r="B3" s="212">
        <f>W!A862</f>
        <v>0</v>
      </c>
      <c r="C3" s="212"/>
      <c r="D3" s="212"/>
      <c r="E3" s="212"/>
      <c r="F3" s="212"/>
      <c r="V3" s="2" t="s">
        <v>0</v>
      </c>
      <c r="W3" s="3" t="str">
        <f>W!A6</f>
        <v xml:space="preserve">  15C1</v>
      </c>
    </row>
    <row r="4" spans="2:25">
      <c r="B4" s="212">
        <f>W!A863</f>
        <v>0</v>
      </c>
      <c r="C4" s="212"/>
      <c r="D4" s="212"/>
      <c r="E4" s="212"/>
      <c r="F4" s="212"/>
    </row>
    <row r="5" spans="2:25" ht="17.399999999999999">
      <c r="B5" s="212">
        <f>W!A864</f>
        <v>0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6</v>
      </c>
      <c r="N5" s="4" t="s">
        <v>17</v>
      </c>
      <c r="O5" s="6">
        <f>W!$A1</f>
        <v>2</v>
      </c>
      <c r="P5" s="5"/>
      <c r="Q5" s="5"/>
      <c r="S5" s="7"/>
      <c r="T5" s="8"/>
      <c r="U5" s="7"/>
      <c r="V5" s="7"/>
    </row>
    <row r="6" spans="2:25">
      <c r="B6" s="212">
        <f>W!A865</f>
        <v>0</v>
      </c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2015</v>
      </c>
      <c r="Q9" s="8"/>
      <c r="R9" s="211" t="s">
        <v>19</v>
      </c>
      <c r="S9" s="16">
        <f>W!$A5</f>
        <v>3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65</v>
      </c>
      <c r="F14" s="42">
        <f>W!A11</f>
        <v>50</v>
      </c>
      <c r="G14" s="43"/>
      <c r="H14" s="42">
        <f>W!A14</f>
        <v>38</v>
      </c>
      <c r="I14" s="44"/>
      <c r="J14" s="42">
        <f>W!A17</f>
        <v>13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8</v>
      </c>
      <c r="U14" s="46">
        <f>W!B62</f>
        <v>0</v>
      </c>
      <c r="V14" s="19"/>
      <c r="W14" s="45">
        <f>W!A63</f>
        <v>15</v>
      </c>
      <c r="X14" s="47"/>
      <c r="Y14" s="25"/>
    </row>
    <row r="15" spans="2:25">
      <c r="B15" s="12"/>
      <c r="C15" s="20"/>
      <c r="D15" s="20" t="s">
        <v>3</v>
      </c>
      <c r="E15" s="48">
        <f>W!A8</f>
        <v>30</v>
      </c>
      <c r="F15" s="42">
        <f>W!A12</f>
        <v>25</v>
      </c>
      <c r="G15" s="49"/>
      <c r="H15" s="42">
        <f>W!A15</f>
        <v>13</v>
      </c>
      <c r="I15" s="50"/>
      <c r="J15" s="42">
        <f>W!A18</f>
        <v>9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14</v>
      </c>
      <c r="X15" s="52"/>
      <c r="Y15" s="25"/>
    </row>
    <row r="16" spans="2:25">
      <c r="B16" s="12"/>
      <c r="C16" s="20"/>
      <c r="D16" s="20" t="s">
        <v>4</v>
      </c>
      <c r="E16" s="54">
        <f>W!A9</f>
        <v>65</v>
      </c>
      <c r="F16" s="55">
        <f>W!A13</f>
        <v>50</v>
      </c>
      <c r="G16" s="56"/>
      <c r="H16" s="55">
        <f>W!A16</f>
        <v>39</v>
      </c>
      <c r="I16" s="36"/>
      <c r="J16" s="55">
        <f>W!A19</f>
        <v>20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319</v>
      </c>
      <c r="G19" s="52">
        <f>W!B21</f>
        <v>0</v>
      </c>
      <c r="H19" s="61">
        <f>W!A24</f>
        <v>495</v>
      </c>
      <c r="I19" s="46">
        <f>W!B24</f>
        <v>0</v>
      </c>
      <c r="J19" s="61">
        <f>W!A27</f>
        <v>781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0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329</v>
      </c>
      <c r="G20" s="52">
        <f>W!B22</f>
        <v>0</v>
      </c>
      <c r="H20" s="42">
        <f>W!A25</f>
        <v>455</v>
      </c>
      <c r="I20" s="52">
        <f>W!B25</f>
        <v>0</v>
      </c>
      <c r="J20" s="42">
        <f>W!A28</f>
        <v>799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0</v>
      </c>
      <c r="Q20" s="70"/>
      <c r="R20" s="68"/>
      <c r="S20" s="28" t="s">
        <v>47</v>
      </c>
      <c r="T20" s="71"/>
      <c r="U20" s="72"/>
      <c r="V20" s="71"/>
      <c r="W20" s="51">
        <f>W!A76</f>
        <v>1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309</v>
      </c>
      <c r="G21" s="57">
        <f>W!B23</f>
        <v>0</v>
      </c>
      <c r="H21" s="55">
        <f>W!A26</f>
        <v>479</v>
      </c>
      <c r="I21" s="57">
        <f>W!B26</f>
        <v>0</v>
      </c>
      <c r="J21" s="55">
        <f>W!A29</f>
        <v>829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16</v>
      </c>
      <c r="Q21" s="73"/>
      <c r="R21" s="42"/>
      <c r="S21" s="28" t="s">
        <v>49</v>
      </c>
      <c r="T21" s="28"/>
      <c r="U21" s="28"/>
      <c r="V21" s="28"/>
      <c r="W21" s="39">
        <f>W!A78</f>
        <v>20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2347</v>
      </c>
      <c r="G24" s="46">
        <f>W!B31</f>
        <v>0</v>
      </c>
      <c r="H24" s="250">
        <f>W!A34</f>
        <v>1231</v>
      </c>
      <c r="I24" s="46">
        <f>W!B34</f>
        <v>0</v>
      </c>
      <c r="J24" s="250">
        <f>W!A37</f>
        <v>527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10</v>
      </c>
      <c r="Q24" s="52">
        <f>W!B81</f>
        <v>0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1318</v>
      </c>
      <c r="G25" s="52">
        <f>W!B32</f>
        <v>0</v>
      </c>
      <c r="H25" s="241">
        <f>W!A35</f>
        <v>974</v>
      </c>
      <c r="I25" s="52">
        <f>W!B35</f>
        <v>0</v>
      </c>
      <c r="J25" s="241">
        <f>W!A38</f>
        <v>318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12.8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1827</v>
      </c>
      <c r="G26" s="57">
        <f>W!B33</f>
        <v>0</v>
      </c>
      <c r="H26" s="251">
        <f>W!A36</f>
        <v>953</v>
      </c>
      <c r="I26" s="57">
        <f>W!B36</f>
        <v>0</v>
      </c>
      <c r="J26" s="249">
        <f>W!A39</f>
        <v>338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200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30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0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1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39</v>
      </c>
      <c r="G30" s="50"/>
      <c r="H30" s="241">
        <f>W!A45</f>
        <v>20</v>
      </c>
      <c r="I30" s="50"/>
      <c r="J30" s="241">
        <f>W!A46</f>
        <v>20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-151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120</v>
      </c>
      <c r="G31" s="47"/>
      <c r="H31" s="51">
        <f>W!A48</f>
        <v>170</v>
      </c>
      <c r="I31" s="47"/>
      <c r="J31" s="51">
        <f>W!A49</f>
        <v>335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4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5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0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2833</v>
      </c>
      <c r="G35" s="85">
        <f>W!B54</f>
        <v>0</v>
      </c>
      <c r="H35" s="253">
        <f>W!A55</f>
        <v>0</v>
      </c>
      <c r="I35" s="85">
        <f>W!B55</f>
        <v>0</v>
      </c>
      <c r="J35" s="253">
        <f>W!A56</f>
        <v>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64"/>
  <sheetViews>
    <sheetView showGridLines="0" topLeftCell="A22" workbookViewId="0">
      <selection activeCell="G26" sqref="G26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3" width="8.33203125" style="93" customWidth="1"/>
    <col min="14" max="14" width="8.441406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44140625" style="93" customWidth="1"/>
    <col min="21" max="21" width="7.33203125" style="93" customWidth="1"/>
    <col min="22" max="22" width="1.441406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441406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5492</v>
      </c>
      <c r="V5" s="113"/>
      <c r="W5" s="239">
        <f>W!A109</f>
        <v>3158</v>
      </c>
      <c r="X5" s="106"/>
      <c r="Y5" s="244">
        <f>W!A110</f>
        <v>1183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50</v>
      </c>
      <c r="O6" s="116">
        <f>W!A192</f>
        <v>39</v>
      </c>
      <c r="P6" s="100"/>
      <c r="R6" s="99"/>
      <c r="S6" s="20" t="s">
        <v>132</v>
      </c>
      <c r="T6" s="95"/>
      <c r="U6" s="244">
        <f>W!A111</f>
        <v>5615</v>
      </c>
      <c r="V6" s="113"/>
      <c r="W6" s="239">
        <f>W!A112</f>
        <v>3233</v>
      </c>
      <c r="X6" s="106"/>
      <c r="Y6" s="244">
        <f>W!A113</f>
        <v>1212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10</v>
      </c>
      <c r="O7" s="116">
        <f>W!A194</f>
        <v>0</v>
      </c>
      <c r="P7" s="100"/>
      <c r="R7" s="99"/>
      <c r="S7" s="20" t="s">
        <v>133</v>
      </c>
      <c r="T7" s="95"/>
      <c r="U7" s="244">
        <f>W!A114</f>
        <v>123</v>
      </c>
      <c r="V7" s="113"/>
      <c r="W7" s="239">
        <f>W!A115</f>
        <v>75</v>
      </c>
      <c r="X7" s="106"/>
      <c r="Y7" s="244">
        <f>W!A116</f>
        <v>29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19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0</v>
      </c>
      <c r="O10" s="116">
        <f>O6+O7+O8-O9-O11</f>
        <v>3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0</v>
      </c>
      <c r="H11" s="100"/>
      <c r="I11" s="95"/>
      <c r="J11" s="99"/>
      <c r="K11" s="20" t="s">
        <v>100</v>
      </c>
      <c r="L11" s="95"/>
      <c r="M11" s="95"/>
      <c r="N11" s="120">
        <f>W!A197</f>
        <v>60</v>
      </c>
      <c r="O11" s="120">
        <f>W!A198</f>
        <v>17</v>
      </c>
      <c r="P11" s="100"/>
      <c r="R11" s="99"/>
      <c r="S11" s="28" t="s">
        <v>26</v>
      </c>
      <c r="T11" s="95"/>
      <c r="U11" s="244">
        <f>W!A121</f>
        <v>2347</v>
      </c>
      <c r="V11" s="113"/>
      <c r="W11" s="244">
        <f>W!A124</f>
        <v>1231</v>
      </c>
      <c r="X11" s="106"/>
      <c r="Y11" s="244">
        <f>W!A127</f>
        <v>527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600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1318</v>
      </c>
      <c r="V12" s="113"/>
      <c r="W12" s="244">
        <f>W!A125</f>
        <v>974</v>
      </c>
      <c r="X12" s="106"/>
      <c r="Y12" s="244">
        <f>W!A128</f>
        <v>318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7246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1827</v>
      </c>
      <c r="V13" s="113"/>
      <c r="W13" s="244">
        <f>W!A126</f>
        <v>953</v>
      </c>
      <c r="X13" s="106"/>
      <c r="Y13" s="244">
        <f>W!A129</f>
        <v>338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-7246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28800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622</v>
      </c>
      <c r="P16" s="117">
        <f>W!B307</f>
        <v>0</v>
      </c>
      <c r="R16" s="99"/>
      <c r="S16" s="20" t="s">
        <v>23</v>
      </c>
      <c r="T16" s="95"/>
      <c r="U16" s="244">
        <f>W!A131</f>
        <v>2168</v>
      </c>
      <c r="V16" s="113"/>
      <c r="W16" s="244">
        <f>W!A134</f>
        <v>1165</v>
      </c>
      <c r="X16" s="106"/>
      <c r="Y16" s="244">
        <f>W!A137</f>
        <v>509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4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27157</v>
      </c>
      <c r="P17" s="100"/>
      <c r="R17" s="99"/>
      <c r="S17" s="123" t="s">
        <v>3</v>
      </c>
      <c r="T17" s="95"/>
      <c r="U17" s="244">
        <f>W!A132</f>
        <v>905</v>
      </c>
      <c r="V17" s="113"/>
      <c r="W17" s="244">
        <f>W!A135</f>
        <v>790</v>
      </c>
      <c r="X17" s="106"/>
      <c r="Y17" s="244">
        <f>W!A138</f>
        <v>262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0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1568</v>
      </c>
      <c r="V18" s="113"/>
      <c r="W18" s="244">
        <f>W!A136</f>
        <v>871</v>
      </c>
      <c r="X18" s="106"/>
      <c r="Y18" s="244">
        <f>W!A139</f>
        <v>307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0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2168</v>
      </c>
      <c r="V21" s="113"/>
      <c r="W21" s="244">
        <f>W!A144</f>
        <v>1165</v>
      </c>
      <c r="X21" s="106"/>
      <c r="Y21" s="244">
        <f>W!A147</f>
        <v>515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0</v>
      </c>
      <c r="H22" s="124"/>
      <c r="I22" s="95"/>
      <c r="R22" s="99"/>
      <c r="S22" s="123" t="s">
        <v>3</v>
      </c>
      <c r="T22" s="95"/>
      <c r="U22" s="244">
        <f>W!A142</f>
        <v>905</v>
      </c>
      <c r="V22" s="113"/>
      <c r="W22" s="244">
        <f>W!A145</f>
        <v>790</v>
      </c>
      <c r="X22" s="106"/>
      <c r="Y22" s="244">
        <f>W!A148</f>
        <v>262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0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1568</v>
      </c>
      <c r="V23" s="113"/>
      <c r="W23" s="244">
        <f>W!A146</f>
        <v>871</v>
      </c>
      <c r="X23" s="106"/>
      <c r="Y23" s="244">
        <f>W!A149</f>
        <v>307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0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0</v>
      </c>
      <c r="H25" s="100"/>
      <c r="I25" s="95"/>
      <c r="J25" s="99"/>
      <c r="K25" s="28" t="s">
        <v>108</v>
      </c>
      <c r="L25" s="20"/>
      <c r="M25" s="116">
        <f>W!A321</f>
        <v>7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 t="str">
        <f>W!A304</f>
        <v>100.0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0</v>
      </c>
      <c r="V26" s="113"/>
      <c r="W26" s="244">
        <f>W!A154</f>
        <v>0</v>
      </c>
      <c r="X26" s="106"/>
      <c r="Y26" s="244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0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337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262</v>
      </c>
      <c r="V30" s="113"/>
      <c r="W30" s="244">
        <f>W!A164</f>
        <v>90</v>
      </c>
      <c r="X30" s="106"/>
      <c r="Y30" s="244">
        <f>W!A167</f>
        <v>12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446</v>
      </c>
      <c r="V31" s="113"/>
      <c r="W31" s="244">
        <f>W!A165</f>
        <v>203</v>
      </c>
      <c r="X31" s="106"/>
      <c r="Y31" s="244">
        <f>W!A168</f>
        <v>58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304</v>
      </c>
      <c r="V32" s="113"/>
      <c r="W32" s="244">
        <f>W!A166</f>
        <v>103</v>
      </c>
      <c r="X32" s="106"/>
      <c r="Y32" s="244">
        <f>W!A169</f>
        <v>31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0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337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1321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55</v>
      </c>
      <c r="V35" s="117">
        <f>W!B171</f>
        <v>0</v>
      </c>
      <c r="W35" s="239">
        <f>W!A172</f>
        <v>34</v>
      </c>
      <c r="X35" s="117">
        <f>W!B172</f>
        <v>0</v>
      </c>
      <c r="Y35" s="239">
        <f>W!A173</f>
        <v>12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14</v>
      </c>
      <c r="N36" s="245">
        <f>W!A298</f>
        <v>10</v>
      </c>
      <c r="O36" s="245">
        <f>W!A300</f>
        <v>11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0</v>
      </c>
      <c r="H38" s="100"/>
      <c r="I38" s="95"/>
      <c r="R38" s="99"/>
      <c r="S38" s="105" t="s">
        <v>142</v>
      </c>
      <c r="T38" s="105"/>
      <c r="U38" s="208" t="str">
        <f>W!A177</f>
        <v>Major</v>
      </c>
      <c r="V38" s="113"/>
      <c r="W38" s="208" t="str">
        <f>W!A178</f>
        <v>Major</v>
      </c>
      <c r="X38" s="106"/>
      <c r="Y38" s="208" t="str">
        <f>W!A179</f>
        <v>Major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16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5615</v>
      </c>
      <c r="V41" s="113"/>
      <c r="W41" s="239">
        <f>W!A182</f>
        <v>3233</v>
      </c>
      <c r="X41" s="106"/>
      <c r="Y41" s="244">
        <f>W!A183</f>
        <v>1212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68058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2833</v>
      </c>
      <c r="V42" s="113"/>
      <c r="W42" s="244">
        <f>W!A55</f>
        <v>0</v>
      </c>
      <c r="X42" s="106"/>
      <c r="Y42" s="244">
        <f>W!A56</f>
        <v>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14.121639999999999</v>
      </c>
      <c r="P43" s="100"/>
      <c r="R43" s="99"/>
      <c r="S43" s="83" t="s">
        <v>89</v>
      </c>
      <c r="T43" s="95"/>
      <c r="U43" s="244">
        <f>W!A184</f>
        <v>4384</v>
      </c>
      <c r="V43" s="113"/>
      <c r="W43" s="239">
        <f>W!A185</f>
        <v>6686</v>
      </c>
      <c r="X43" s="106"/>
      <c r="Y43" s="244">
        <f>W!A186</f>
        <v>2688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216</v>
      </c>
      <c r="H44" s="100"/>
      <c r="I44" s="95"/>
      <c r="J44" s="99"/>
      <c r="K44" s="19" t="s">
        <v>125</v>
      </c>
      <c r="N44" s="138">
        <f>N42+N43</f>
        <v>21.721640000000001</v>
      </c>
      <c r="P44" s="100"/>
      <c r="R44" s="99"/>
      <c r="S44" s="83" t="s">
        <v>146</v>
      </c>
      <c r="T44" s="95"/>
      <c r="U44" s="244">
        <f>W!A187</f>
        <v>7217</v>
      </c>
      <c r="V44" s="113"/>
      <c r="W44" s="239">
        <f>W!A188</f>
        <v>6686</v>
      </c>
      <c r="X44" s="106"/>
      <c r="Y44" s="244">
        <f>W!A189</f>
        <v>2688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8"/>
  <sheetViews>
    <sheetView showGridLines="0" topLeftCell="A5" workbookViewId="0">
      <selection activeCell="X8" sqref="X8:X34"/>
    </sheetView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441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417000</v>
      </c>
      <c r="G7" s="152"/>
      <c r="H7" s="141"/>
      <c r="I7" s="155" t="s">
        <v>136</v>
      </c>
      <c r="J7" s="141"/>
      <c r="K7" s="141"/>
      <c r="L7" s="226">
        <f>W!A241</f>
        <v>3707639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77810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2873031</v>
      </c>
      <c r="Y8" s="152"/>
    </row>
    <row r="9" spans="2:26">
      <c r="B9" s="149"/>
      <c r="C9" s="155" t="s">
        <v>158</v>
      </c>
      <c r="D9" s="141"/>
      <c r="E9" s="141"/>
      <c r="F9" s="222">
        <f>W!A203</f>
        <v>47686</v>
      </c>
      <c r="G9" s="152"/>
      <c r="H9" s="141"/>
      <c r="I9" s="155" t="s">
        <v>178</v>
      </c>
      <c r="J9" s="141"/>
      <c r="K9" s="141"/>
      <c r="L9" s="226">
        <f>W!A242</f>
        <v>3656421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472182</v>
      </c>
      <c r="G10" s="152"/>
      <c r="H10" s="141"/>
      <c r="I10" s="220" t="s">
        <v>179</v>
      </c>
      <c r="L10" s="226">
        <f>W!A243</f>
        <v>314463</v>
      </c>
      <c r="M10" s="152"/>
      <c r="N10" s="141"/>
      <c r="O10" s="155" t="s">
        <v>206</v>
      </c>
      <c r="P10" s="141"/>
      <c r="Q10" s="141"/>
      <c r="R10" s="229">
        <f>W!A263</f>
        <v>0</v>
      </c>
      <c r="S10" s="152"/>
      <c r="T10" s="141"/>
      <c r="U10" s="155" t="s">
        <v>232</v>
      </c>
      <c r="V10" s="141"/>
      <c r="W10" s="141"/>
      <c r="X10" s="226">
        <f>W!A223</f>
        <v>4288847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37076</v>
      </c>
      <c r="G11" s="152"/>
      <c r="H11" s="141"/>
      <c r="I11" s="155" t="s">
        <v>180</v>
      </c>
      <c r="J11" s="141"/>
      <c r="K11" s="141"/>
      <c r="L11" s="226">
        <f>W!A244</f>
        <v>0</v>
      </c>
      <c r="M11" s="152"/>
      <c r="N11" s="141"/>
      <c r="O11" s="155" t="s">
        <v>207</v>
      </c>
      <c r="P11" s="141"/>
      <c r="Q11" s="141"/>
      <c r="R11" s="226">
        <f>SUM(R8:R10)</f>
        <v>450000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11400</v>
      </c>
      <c r="G12" s="152"/>
      <c r="H12" s="141"/>
      <c r="I12" s="155" t="s">
        <v>181</v>
      </c>
      <c r="J12" s="141"/>
      <c r="K12" s="141"/>
      <c r="L12" s="226">
        <f>W!A245</f>
        <v>9833</v>
      </c>
      <c r="M12" s="152"/>
      <c r="N12" s="141"/>
      <c r="R12" s="230"/>
      <c r="S12" s="152"/>
      <c r="T12" s="141"/>
      <c r="U12" s="220" t="s">
        <v>234</v>
      </c>
      <c r="X12" s="230">
        <f>X8+X9-X10-X11</f>
        <v>-1415816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79000</v>
      </c>
      <c r="G13" s="152"/>
      <c r="H13" s="141"/>
      <c r="I13" s="155" t="s">
        <v>182</v>
      </c>
      <c r="J13" s="141"/>
      <c r="K13" s="141"/>
      <c r="L13" s="226">
        <f>W!A246</f>
        <v>59903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20000</v>
      </c>
      <c r="G14" s="152"/>
      <c r="H14" s="141"/>
      <c r="I14" s="155" t="s">
        <v>183</v>
      </c>
      <c r="J14" s="141"/>
      <c r="K14" s="141"/>
      <c r="L14" s="226">
        <f>W!A247</f>
        <v>399539</v>
      </c>
      <c r="M14" s="152"/>
      <c r="N14" s="141"/>
      <c r="O14" s="155" t="s">
        <v>209</v>
      </c>
      <c r="P14" s="141"/>
      <c r="Q14" s="141"/>
      <c r="R14" s="226">
        <f>W!A265</f>
        <v>212625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88000</v>
      </c>
      <c r="G15" s="152"/>
      <c r="H15" s="141"/>
      <c r="I15" s="155" t="s">
        <v>184</v>
      </c>
      <c r="J15" s="141"/>
      <c r="K15" s="141"/>
      <c r="L15" s="226">
        <f>W!A248</f>
        <v>10060</v>
      </c>
      <c r="M15" s="152"/>
      <c r="N15" s="141"/>
      <c r="O15" s="220" t="s">
        <v>210</v>
      </c>
      <c r="R15" s="226">
        <f>W!A266</f>
        <v>2516157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0</v>
      </c>
      <c r="G16" s="152"/>
      <c r="H16" s="141"/>
      <c r="I16" s="155" t="s">
        <v>185</v>
      </c>
      <c r="L16" s="226">
        <f>W!A249</f>
        <v>136550</v>
      </c>
      <c r="M16" s="152"/>
      <c r="N16" s="141"/>
      <c r="O16" s="155" t="s">
        <v>211</v>
      </c>
      <c r="P16" s="141"/>
      <c r="Q16" s="141"/>
      <c r="R16" s="226">
        <f>W!A267</f>
        <v>12596</v>
      </c>
      <c r="S16" s="152"/>
      <c r="T16" s="141"/>
      <c r="U16" s="155" t="s">
        <v>237</v>
      </c>
      <c r="X16" s="226">
        <f>W!A226</f>
        <v>1044100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24948</v>
      </c>
      <c r="G17" s="152"/>
      <c r="H17" s="141"/>
      <c r="I17" s="163" t="s">
        <v>186</v>
      </c>
      <c r="J17" s="141"/>
      <c r="K17" s="141"/>
      <c r="L17" s="227">
        <f>W!A250</f>
        <v>2741378</v>
      </c>
      <c r="M17" s="152"/>
      <c r="N17" s="141"/>
      <c r="O17" s="155" t="s">
        <v>212</v>
      </c>
      <c r="P17" s="141"/>
      <c r="Q17" s="141"/>
      <c r="R17" s="226">
        <f>W!A268</f>
        <v>1956383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5000</v>
      </c>
      <c r="G18" s="152"/>
      <c r="H18" s="141"/>
      <c r="I18" s="155" t="s">
        <v>187</v>
      </c>
      <c r="J18" s="141"/>
      <c r="K18" s="141"/>
      <c r="L18" s="228">
        <f>W!A251</f>
        <v>1845391</v>
      </c>
      <c r="M18" s="152"/>
      <c r="N18" s="141"/>
      <c r="O18" s="155" t="s">
        <v>213</v>
      </c>
      <c r="P18" s="141"/>
      <c r="Q18" s="141"/>
      <c r="R18" s="227">
        <f>W!A269</f>
        <v>0</v>
      </c>
      <c r="S18" s="152"/>
      <c r="T18" s="141"/>
      <c r="U18" s="220" t="s">
        <v>239</v>
      </c>
      <c r="X18" s="230">
        <f>X15+X16-X17</f>
        <v>1044100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8551</v>
      </c>
      <c r="G19" s="152"/>
      <c r="H19" s="141"/>
      <c r="I19" s="155" t="s">
        <v>188</v>
      </c>
      <c r="J19" s="141"/>
      <c r="K19" s="141"/>
      <c r="L19" s="226">
        <f>W!A252</f>
        <v>1862248</v>
      </c>
      <c r="M19" s="152"/>
      <c r="N19" s="141"/>
      <c r="O19" s="220" t="s">
        <v>214</v>
      </c>
      <c r="R19" s="232">
        <f>SUM(R14:R18)</f>
        <v>4697761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0</v>
      </c>
      <c r="G20" s="152"/>
      <c r="H20" s="141"/>
      <c r="I20" s="155" t="s">
        <v>189</v>
      </c>
      <c r="J20" s="141"/>
      <c r="K20" s="141"/>
      <c r="L20" s="226">
        <f>W!A217</f>
        <v>1745521</v>
      </c>
      <c r="M20" s="152"/>
      <c r="N20" s="141"/>
      <c r="O20" s="155" t="s">
        <v>215</v>
      </c>
      <c r="P20" s="141"/>
      <c r="Q20" s="141"/>
      <c r="R20" s="226">
        <f>R11+R19</f>
        <v>5147761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200000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256868</v>
      </c>
      <c r="G22" s="152"/>
      <c r="H22" s="141"/>
      <c r="I22" s="155" t="s">
        <v>191</v>
      </c>
      <c r="J22" s="141"/>
      <c r="K22" s="141"/>
      <c r="L22" s="229">
        <f>W!A254</f>
        <v>0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1745521</v>
      </c>
      <c r="G23" s="152"/>
      <c r="H23" s="141"/>
      <c r="I23" s="220" t="s">
        <v>192</v>
      </c>
      <c r="L23" s="226">
        <f>L19-L20+L21-L22</f>
        <v>116727</v>
      </c>
      <c r="M23" s="152"/>
      <c r="N23" s="141"/>
      <c r="O23" s="155" t="s">
        <v>218</v>
      </c>
      <c r="P23" s="141"/>
      <c r="Q23" s="141"/>
      <c r="R23" s="226">
        <f>W!A271</f>
        <v>0</v>
      </c>
      <c r="S23" s="152"/>
      <c r="T23" s="141"/>
      <c r="U23" s="155" t="s">
        <v>243</v>
      </c>
      <c r="V23" s="141"/>
      <c r="W23" s="141"/>
      <c r="X23" s="226">
        <f>W!A230</f>
        <v>33000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764629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17159</v>
      </c>
      <c r="M25" s="152"/>
      <c r="N25" s="141"/>
      <c r="O25" s="155" t="s">
        <v>220</v>
      </c>
      <c r="P25" s="141"/>
      <c r="Q25" s="141"/>
      <c r="R25" s="227">
        <f>W!A273</f>
        <v>942389</v>
      </c>
      <c r="S25" s="152"/>
      <c r="T25" s="141"/>
      <c r="U25" s="155" t="s">
        <v>244</v>
      </c>
      <c r="V25" s="141"/>
      <c r="W25" s="141"/>
      <c r="X25" s="227">
        <f>W!A232</f>
        <v>17159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99568</v>
      </c>
      <c r="G26" s="152"/>
      <c r="H26" s="141"/>
      <c r="I26" s="220" t="s">
        <v>172</v>
      </c>
      <c r="J26" s="141"/>
      <c r="K26" s="141"/>
      <c r="L26" s="230">
        <f>L23+L24-L25</f>
        <v>99568</v>
      </c>
      <c r="M26" s="152"/>
      <c r="N26" s="141"/>
      <c r="O26" s="163" t="s">
        <v>217</v>
      </c>
      <c r="P26" s="141"/>
      <c r="Q26" s="141"/>
      <c r="R26" s="226">
        <f>SUM(R23:R25)</f>
        <v>1707018</v>
      </c>
      <c r="S26" s="152"/>
      <c r="T26" s="141"/>
      <c r="U26" s="220" t="s">
        <v>245</v>
      </c>
      <c r="X26" s="230">
        <f>X21-X22-X23+X24-X25</f>
        <v>-50159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70216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169784</v>
      </c>
      <c r="G28" s="152"/>
      <c r="H28" s="141"/>
      <c r="I28" s="155" t="s">
        <v>196</v>
      </c>
      <c r="J28" s="141"/>
      <c r="K28" s="141"/>
      <c r="L28" s="226">
        <f>W!A256</f>
        <v>99568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-421875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3.017212121212121</v>
      </c>
      <c r="M29" s="152"/>
      <c r="N29" s="141"/>
      <c r="O29" s="155" t="s">
        <v>222</v>
      </c>
      <c r="P29" s="141"/>
      <c r="Q29" s="141"/>
      <c r="R29" s="226">
        <f>R20-R26-R27</f>
        <v>3440743</v>
      </c>
      <c r="S29" s="152"/>
      <c r="U29" s="220" t="s">
        <v>247</v>
      </c>
      <c r="V29" s="141"/>
      <c r="W29" s="141"/>
      <c r="X29" s="229">
        <f>W!A234</f>
        <v>-520514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-942389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33000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66568</v>
      </c>
      <c r="M32" s="152"/>
      <c r="O32" s="163" t="s">
        <v>224</v>
      </c>
      <c r="P32" s="141"/>
      <c r="Q32" s="141"/>
      <c r="R32" s="226">
        <f>W!A275</f>
        <v>3300000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5150521</v>
      </c>
      <c r="G33" s="152"/>
      <c r="H33" s="141"/>
      <c r="I33" s="89" t="s">
        <v>200</v>
      </c>
      <c r="J33" s="141"/>
      <c r="K33" s="141"/>
      <c r="L33" s="227">
        <f>W!A260</f>
        <v>40216</v>
      </c>
      <c r="M33" s="152"/>
      <c r="O33" s="89" t="s">
        <v>228</v>
      </c>
      <c r="R33" s="226">
        <f>W!A276</f>
        <v>33959</v>
      </c>
      <c r="S33" s="152"/>
      <c r="U33" s="155" t="s">
        <v>250</v>
      </c>
      <c r="V33" s="141"/>
      <c r="W33" s="141"/>
      <c r="X33" s="230">
        <f>W!A238</f>
        <v>2592000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106784</v>
      </c>
      <c r="M34" s="152"/>
      <c r="O34" s="155" t="s">
        <v>225</v>
      </c>
      <c r="P34" s="141"/>
      <c r="Q34" s="141"/>
      <c r="R34" s="227">
        <f>R35-R32-R33</f>
        <v>106784</v>
      </c>
      <c r="S34" s="152"/>
      <c r="U34" s="155" t="s">
        <v>251</v>
      </c>
      <c r="V34" s="141"/>
      <c r="W34" s="141"/>
      <c r="X34" s="230">
        <f>W!A239</f>
        <v>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3440743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2</v>
      </c>
      <c r="J2" s="173" t="s">
        <v>256</v>
      </c>
      <c r="K2" s="172">
        <f>W!$A4</f>
        <v>2015</v>
      </c>
      <c r="L2" s="174" t="s">
        <v>257</v>
      </c>
      <c r="M2" s="24">
        <f>W!$A5</f>
        <v>3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3947</v>
      </c>
      <c r="H6" s="237">
        <f>W!A506</f>
        <v>4170</v>
      </c>
      <c r="I6" s="237">
        <f>W!A504</f>
        <v>59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7.2</v>
      </c>
      <c r="H7" s="235">
        <f>W!A508/10</f>
        <v>5.3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1641</v>
      </c>
      <c r="H8" s="237">
        <f>W!A510</f>
        <v>-725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1.5</v>
      </c>
      <c r="H11" s="235">
        <f>W!A502/10</f>
        <v>0.5</v>
      </c>
      <c r="I11" s="28" t="s">
        <v>265</v>
      </c>
      <c r="J11" s="28"/>
      <c r="K11" s="114"/>
      <c r="L11" s="236">
        <f>W!A511/100</f>
        <v>0.85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104</v>
      </c>
      <c r="H17" s="238">
        <f>INT(L11*2*G21/1000) + 75</f>
        <v>163</v>
      </c>
      <c r="I17" s="238">
        <f>INT(L11*3*G21/1000) + 120</f>
        <v>253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126</v>
      </c>
      <c r="H18" s="238">
        <f>INT(L11*1.5*2*G21/1000) + 75</f>
        <v>208</v>
      </c>
      <c r="I18" s="238">
        <f>INT(L11*1.5*3*G21/1000) + 120</f>
        <v>319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52240</v>
      </c>
      <c r="H21" s="237">
        <f>W!A516</f>
        <v>50445</v>
      </c>
      <c r="I21" s="237">
        <f>W!A517</f>
        <v>48862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Crude oil prices are predicted to stay low. Low demand and over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supply are the culprits. This may be welcome for some countries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but it suggests financial problems for others.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102.34</v>
      </c>
      <c r="G37" s="255">
        <f>W!A542/100</f>
        <v>100.99</v>
      </c>
      <c r="H37" s="255">
        <f>W!A562/100</f>
        <v>102.29</v>
      </c>
      <c r="I37" s="255">
        <f>W!A582/100</f>
        <v>76.87</v>
      </c>
      <c r="J37" s="255">
        <f>W!A602/100</f>
        <v>102.08</v>
      </c>
      <c r="K37" s="255">
        <f>W!A622/100</f>
        <v>120.68</v>
      </c>
      <c r="L37" s="255">
        <f>W!A642/100</f>
        <v>87.56</v>
      </c>
      <c r="M37" s="255">
        <f>W!A662/100</f>
        <v>107.63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3070200</v>
      </c>
      <c r="G38" s="239">
        <f>W!A543</f>
        <v>3029700</v>
      </c>
      <c r="H38" s="239">
        <f>W!A563</f>
        <v>3017555</v>
      </c>
      <c r="I38" s="239">
        <f>W!A583</f>
        <v>2536710</v>
      </c>
      <c r="J38" s="239">
        <f>W!A603</f>
        <v>3368640</v>
      </c>
      <c r="K38" s="239">
        <f>W!A623</f>
        <v>3982440</v>
      </c>
      <c r="L38" s="239">
        <f>W!A643</f>
        <v>2679336</v>
      </c>
      <c r="M38" s="239">
        <f>W!A663</f>
        <v>3551790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1</v>
      </c>
      <c r="G40" s="239">
        <f>W!A544</f>
        <v>1</v>
      </c>
      <c r="H40" s="239">
        <f>W!A564</f>
        <v>1</v>
      </c>
      <c r="I40" s="239">
        <f>W!A584</f>
        <v>0</v>
      </c>
      <c r="J40" s="239">
        <f>W!A604</f>
        <v>0</v>
      </c>
      <c r="K40" s="239">
        <f>W!A624</f>
        <v>1</v>
      </c>
      <c r="L40" s="239">
        <f>W!A644</f>
        <v>0</v>
      </c>
      <c r="M40" s="239">
        <f>W!A664</f>
        <v>0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3130574</v>
      </c>
      <c r="G41" s="240">
        <f>W!A545</f>
        <v>3090074</v>
      </c>
      <c r="H41" s="240">
        <f>W!A565</f>
        <v>3098566</v>
      </c>
      <c r="I41" s="240">
        <f>W!A585</f>
        <v>2230087</v>
      </c>
      <c r="J41" s="240">
        <f>W!A605</f>
        <v>3062017</v>
      </c>
      <c r="K41" s="240">
        <f>W!A625</f>
        <v>3708941</v>
      </c>
      <c r="L41" s="240">
        <f>W!A645</f>
        <v>2611960</v>
      </c>
      <c r="M41" s="240">
        <f>W!A665</f>
        <v>3214904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350</v>
      </c>
      <c r="G45" s="239">
        <f>W!A546</f>
        <v>325</v>
      </c>
      <c r="H45" s="239">
        <f>W!A566</f>
        <v>366</v>
      </c>
      <c r="I45" s="239">
        <f>W!A586</f>
        <v>360</v>
      </c>
      <c r="J45" s="239">
        <f>W!A606</f>
        <v>300</v>
      </c>
      <c r="K45" s="239">
        <f>W!A626</f>
        <v>319</v>
      </c>
      <c r="L45" s="239">
        <f>W!A646</f>
        <v>325</v>
      </c>
      <c r="M45" s="239">
        <f>W!A666</f>
        <v>305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340</v>
      </c>
      <c r="G46" s="239">
        <f>W!A547</f>
        <v>340</v>
      </c>
      <c r="H46" s="239">
        <f>W!A567</f>
        <v>364</v>
      </c>
      <c r="I46" s="239">
        <f>W!A587</f>
        <v>333</v>
      </c>
      <c r="J46" s="239">
        <f>W!A607</f>
        <v>275</v>
      </c>
      <c r="K46" s="239">
        <f>W!A627</f>
        <v>329</v>
      </c>
      <c r="L46" s="239">
        <f>W!A647</f>
        <v>320</v>
      </c>
      <c r="M46" s="239">
        <f>W!A667</f>
        <v>260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380</v>
      </c>
      <c r="G47" s="239">
        <f>W!A548</f>
        <v>340</v>
      </c>
      <c r="H47" s="239">
        <f>W!A568</f>
        <v>385</v>
      </c>
      <c r="I47" s="239">
        <f>W!A588</f>
        <v>322</v>
      </c>
      <c r="J47" s="239">
        <f>W!A608</f>
        <v>280</v>
      </c>
      <c r="K47" s="239">
        <f>W!A628</f>
        <v>309</v>
      </c>
      <c r="L47" s="239">
        <f>W!A648</f>
        <v>355</v>
      </c>
      <c r="M47" s="239">
        <f>W!A668</f>
        <v>270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530</v>
      </c>
      <c r="G48" s="239">
        <f>W!A549</f>
        <v>490</v>
      </c>
      <c r="H48" s="239">
        <f>W!A569</f>
        <v>560</v>
      </c>
      <c r="I48" s="239">
        <f>W!A589</f>
        <v>550</v>
      </c>
      <c r="J48" s="239">
        <f>W!A609</f>
        <v>480</v>
      </c>
      <c r="K48" s="239">
        <f>W!A629</f>
        <v>495</v>
      </c>
      <c r="L48" s="239">
        <f>W!A649</f>
        <v>485</v>
      </c>
      <c r="M48" s="239">
        <f>W!A669</f>
        <v>445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525</v>
      </c>
      <c r="G49" s="239">
        <f>W!A550</f>
        <v>210</v>
      </c>
      <c r="H49" s="239">
        <f>W!A570</f>
        <v>535</v>
      </c>
      <c r="I49" s="239">
        <f>W!A590</f>
        <v>533</v>
      </c>
      <c r="J49" s="239">
        <f>W!A610</f>
        <v>460</v>
      </c>
      <c r="K49" s="239">
        <f>W!A630</f>
        <v>455</v>
      </c>
      <c r="L49" s="239">
        <f>W!A650</f>
        <v>485</v>
      </c>
      <c r="M49" s="239">
        <f>W!A670</f>
        <v>440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585</v>
      </c>
      <c r="G50" s="239">
        <f>W!A551</f>
        <v>525</v>
      </c>
      <c r="H50" s="239">
        <f>W!A571</f>
        <v>612</v>
      </c>
      <c r="I50" s="239">
        <f>W!A591</f>
        <v>492</v>
      </c>
      <c r="J50" s="239">
        <f>W!A611</f>
        <v>455</v>
      </c>
      <c r="K50" s="239">
        <f>W!A631</f>
        <v>479</v>
      </c>
      <c r="L50" s="239">
        <f>W!A651</f>
        <v>530</v>
      </c>
      <c r="M50" s="239">
        <f>W!A671</f>
        <v>425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720</v>
      </c>
      <c r="G51" s="239">
        <f>W!A552</f>
        <v>690</v>
      </c>
      <c r="H51" s="239">
        <f>W!A572</f>
        <v>990</v>
      </c>
      <c r="I51" s="239">
        <f>W!A592</f>
        <v>985</v>
      </c>
      <c r="J51" s="239">
        <f>W!A612</f>
        <v>780</v>
      </c>
      <c r="K51" s="239">
        <f>W!A632</f>
        <v>781</v>
      </c>
      <c r="L51" s="239">
        <f>W!A652</f>
        <v>665</v>
      </c>
      <c r="M51" s="239">
        <f>W!A672</f>
        <v>755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800</v>
      </c>
      <c r="G52" s="239">
        <f>W!A553</f>
        <v>725</v>
      </c>
      <c r="H52" s="239">
        <f>W!A573</f>
        <v>920</v>
      </c>
      <c r="I52" s="239">
        <f>W!A593</f>
        <v>913</v>
      </c>
      <c r="J52" s="239">
        <f>W!A613</f>
        <v>725</v>
      </c>
      <c r="K52" s="239">
        <f>W!A633</f>
        <v>799</v>
      </c>
      <c r="L52" s="239">
        <f>W!A653</f>
        <v>709</v>
      </c>
      <c r="M52" s="239">
        <f>W!A673</f>
        <v>775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855</v>
      </c>
      <c r="G53" s="239">
        <f>W!A554</f>
        <v>770</v>
      </c>
      <c r="H53" s="239">
        <f>W!A574</f>
        <v>999</v>
      </c>
      <c r="I53" s="239">
        <f>W!A594</f>
        <v>999</v>
      </c>
      <c r="J53" s="239">
        <f>W!A614</f>
        <v>780</v>
      </c>
      <c r="K53" s="239">
        <f>W!A634</f>
        <v>829</v>
      </c>
      <c r="L53" s="239">
        <f>W!A654</f>
        <v>795</v>
      </c>
      <c r="M53" s="239">
        <f>W!A674</f>
        <v>755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57</v>
      </c>
      <c r="G55" s="239">
        <f>W!A555</f>
        <v>50</v>
      </c>
      <c r="H55" s="239">
        <f>W!A575</f>
        <v>56</v>
      </c>
      <c r="I55" s="239">
        <f>W!A595</f>
        <v>97</v>
      </c>
      <c r="J55" s="239">
        <f>W!A615</f>
        <v>71</v>
      </c>
      <c r="K55" s="239">
        <f>W!A635</f>
        <v>70</v>
      </c>
      <c r="L55" s="239">
        <f>W!A655</f>
        <v>65</v>
      </c>
      <c r="M55" s="239">
        <f>W!A675</f>
        <v>90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1300</v>
      </c>
      <c r="G56" s="239">
        <f>W!A556</f>
        <v>1379</v>
      </c>
      <c r="H56" s="239">
        <f>W!A576</f>
        <v>1380</v>
      </c>
      <c r="I56" s="239">
        <f>W!A596</f>
        <v>1370</v>
      </c>
      <c r="J56" s="239">
        <f>W!A616</f>
        <v>1379</v>
      </c>
      <c r="K56" s="239">
        <f>W!A636</f>
        <v>1280</v>
      </c>
      <c r="L56" s="239">
        <f>W!A656</f>
        <v>1227</v>
      </c>
      <c r="M56" s="239">
        <f>W!A676</f>
        <v>1585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4</v>
      </c>
      <c r="G57" s="239">
        <f>W!A557</f>
        <v>4</v>
      </c>
      <c r="H57" s="239">
        <f>W!A577</f>
        <v>4</v>
      </c>
      <c r="I57" s="239">
        <f>W!A597</f>
        <v>12</v>
      </c>
      <c r="J57" s="239">
        <f>W!A617</f>
        <v>12</v>
      </c>
      <c r="K57" s="239">
        <f>W!A637</f>
        <v>12</v>
      </c>
      <c r="L57" s="239">
        <f>W!A657</f>
        <v>5</v>
      </c>
      <c r="M57" s="239">
        <f>W!A677</f>
        <v>12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1628186</v>
      </c>
      <c r="G65" s="239">
        <f>W!A722</f>
        <v>1317998</v>
      </c>
      <c r="H65" s="239">
        <f>W!A742</f>
        <v>1603186</v>
      </c>
      <c r="I65" s="239">
        <f>W!A762</f>
        <v>1467998</v>
      </c>
      <c r="J65" s="239">
        <f>W!A782</f>
        <v>450000</v>
      </c>
      <c r="K65" s="239">
        <f>W!A802</f>
        <v>450000</v>
      </c>
      <c r="L65" s="239">
        <f>W!A822</f>
        <v>1753186</v>
      </c>
      <c r="M65" s="239">
        <f>W!A842</f>
        <v>1467998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328707</v>
      </c>
      <c r="G66" s="239">
        <f>W!A723</f>
        <v>68191</v>
      </c>
      <c r="H66" s="239">
        <f>W!A743</f>
        <v>768322</v>
      </c>
      <c r="I66" s="239">
        <f>W!A763</f>
        <v>3058502</v>
      </c>
      <c r="J66" s="239">
        <f>W!A783</f>
        <v>3089051</v>
      </c>
      <c r="K66" s="239">
        <f>W!A803</f>
        <v>2741378</v>
      </c>
      <c r="L66" s="239">
        <f>W!A823</f>
        <v>324757</v>
      </c>
      <c r="M66" s="239">
        <f>W!A843</f>
        <v>2618084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625467</v>
      </c>
      <c r="G67" s="239">
        <f>W!A724</f>
        <v>552744</v>
      </c>
      <c r="H67" s="239">
        <f>W!A744</f>
        <v>497565</v>
      </c>
      <c r="I67" s="239">
        <f>W!A764</f>
        <v>974421</v>
      </c>
      <c r="J67" s="239">
        <f>W!A784</f>
        <v>1683129</v>
      </c>
      <c r="K67" s="239">
        <f>W!A804</f>
        <v>1956383</v>
      </c>
      <c r="L67" s="239">
        <f>W!A824</f>
        <v>793409</v>
      </c>
      <c r="M67" s="239">
        <f>W!A844</f>
        <v>2208800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842809</v>
      </c>
      <c r="G68" s="239">
        <f>W!A725</f>
        <v>1472944</v>
      </c>
      <c r="H68" s="239">
        <f>W!A745</f>
        <v>392451</v>
      </c>
      <c r="I68" s="239">
        <f>W!A765</f>
        <v>151000</v>
      </c>
      <c r="J68" s="239">
        <f>W!A785</f>
        <v>0</v>
      </c>
      <c r="K68" s="239">
        <f>W!A805</f>
        <v>0</v>
      </c>
      <c r="L68" s="239">
        <f>W!A825</f>
        <v>1000000</v>
      </c>
      <c r="M68" s="239">
        <f>W!A845</f>
        <v>0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0</v>
      </c>
      <c r="G71" s="239">
        <f>W!A728</f>
        <v>0</v>
      </c>
      <c r="H71" s="239">
        <f>W!A748</f>
        <v>0</v>
      </c>
      <c r="I71" s="239">
        <f>W!A768</f>
        <v>0</v>
      </c>
      <c r="J71" s="239">
        <f>W!A788</f>
        <v>0</v>
      </c>
      <c r="K71" s="239">
        <f>W!A808</f>
        <v>0</v>
      </c>
      <c r="L71" s="239">
        <f>W!A828</f>
        <v>0</v>
      </c>
      <c r="M71" s="239">
        <f>W!A848</f>
        <v>0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385190</v>
      </c>
      <c r="G72" s="239">
        <f>W!A729</f>
        <v>284247</v>
      </c>
      <c r="H72" s="239">
        <f>W!A749</f>
        <v>230952</v>
      </c>
      <c r="I72" s="239">
        <f>W!A769</f>
        <v>412943</v>
      </c>
      <c r="J72" s="239">
        <f>W!A789</f>
        <v>796073</v>
      </c>
      <c r="K72" s="239">
        <f>W!A809</f>
        <v>764629</v>
      </c>
      <c r="L72" s="239">
        <f>W!A829</f>
        <v>602557</v>
      </c>
      <c r="M72" s="239">
        <f>W!A849</f>
        <v>869620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0</v>
      </c>
      <c r="G73" s="239">
        <f>W!A730</f>
        <v>0</v>
      </c>
      <c r="H73" s="239">
        <f>W!A750</f>
        <v>0</v>
      </c>
      <c r="I73" s="239">
        <f>W!A770</f>
        <v>2423517</v>
      </c>
      <c r="J73" s="239">
        <f>W!A790</f>
        <v>1365851</v>
      </c>
      <c r="K73" s="239">
        <f>W!A810</f>
        <v>942389</v>
      </c>
      <c r="L73" s="239">
        <f>W!A830</f>
        <v>559805</v>
      </c>
      <c r="M73" s="239">
        <f>W!A850</f>
        <v>2173635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3000000</v>
      </c>
      <c r="G78" s="239">
        <f>W!A734</f>
        <v>3000000</v>
      </c>
      <c r="H78" s="239">
        <f>W!A754</f>
        <v>2950000</v>
      </c>
      <c r="I78" s="239">
        <f>W!A774</f>
        <v>3300000</v>
      </c>
      <c r="J78" s="239">
        <f>W!A794</f>
        <v>3300000</v>
      </c>
      <c r="K78" s="239">
        <f>W!A814</f>
        <v>3300000</v>
      </c>
      <c r="L78" s="239">
        <f>W!A834</f>
        <v>3060000</v>
      </c>
      <c r="M78" s="239">
        <f>W!A854</f>
        <v>3300000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0</v>
      </c>
      <c r="G79" s="239">
        <f>W!A735</f>
        <v>0</v>
      </c>
      <c r="H79" s="239">
        <f>W!A755</f>
        <v>0</v>
      </c>
      <c r="I79" s="239">
        <f>W!A775</f>
        <v>33959</v>
      </c>
      <c r="J79" s="239">
        <f>W!A795</f>
        <v>33959</v>
      </c>
      <c r="K79" s="239">
        <f>W!A815</f>
        <v>33959</v>
      </c>
      <c r="L79" s="239">
        <f>W!A835</f>
        <v>6792</v>
      </c>
      <c r="M79" s="239">
        <f>W!A855</f>
        <v>33959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39979</v>
      </c>
      <c r="G80" s="239">
        <f>W!A736</f>
        <v>127630</v>
      </c>
      <c r="H80" s="239">
        <f>W!A756</f>
        <v>80572</v>
      </c>
      <c r="I80" s="239">
        <f>W!A776</f>
        <v>-518498</v>
      </c>
      <c r="J80" s="239">
        <f>W!A796</f>
        <v>-273703</v>
      </c>
      <c r="K80" s="239">
        <f>W!A816</f>
        <v>106784</v>
      </c>
      <c r="L80" s="239">
        <f>W!A836</f>
        <v>-357802</v>
      </c>
      <c r="M80" s="239">
        <f>W!A856</f>
        <v>-82332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3039979</v>
      </c>
      <c r="G81" s="239">
        <f t="shared" si="0"/>
        <v>3127630</v>
      </c>
      <c r="H81" s="239">
        <f t="shared" si="0"/>
        <v>3030572</v>
      </c>
      <c r="I81" s="239">
        <f t="shared" si="0"/>
        <v>2815461</v>
      </c>
      <c r="J81" s="239">
        <f t="shared" si="0"/>
        <v>3060256</v>
      </c>
      <c r="K81" s="239">
        <f t="shared" si="0"/>
        <v>3440743</v>
      </c>
      <c r="L81" s="239">
        <f t="shared" si="0"/>
        <v>2708990</v>
      </c>
      <c r="M81" s="239">
        <f t="shared" si="0"/>
        <v>3251627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 3.6</v>
      </c>
      <c r="G89" s="59" t="str">
        <f>W!A342</f>
        <v xml:space="preserve">  3.6</v>
      </c>
      <c r="H89" s="59" t="str">
        <f>W!A352</f>
        <v xml:space="preserve">  2.8</v>
      </c>
      <c r="I89" s="59" t="str">
        <f>W!A362</f>
        <v xml:space="preserve">  5.2</v>
      </c>
      <c r="J89" s="59" t="str">
        <f>W!A372</f>
        <v xml:space="preserve">  5.9</v>
      </c>
      <c r="K89" s="59" t="str">
        <f>W!A382</f>
        <v xml:space="preserve"> 10.7</v>
      </c>
      <c r="L89" s="59" t="str">
        <f>W!A392</f>
        <v xml:space="preserve">  4.5</v>
      </c>
      <c r="M89" s="59" t="str">
        <f>W!A402</f>
        <v xml:space="preserve"> 11.5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 0.8</v>
      </c>
      <c r="G90" s="59" t="str">
        <f>W!A343</f>
        <v xml:space="preserve">  0.2</v>
      </c>
      <c r="H90" s="59" t="str">
        <f>W!A353</f>
        <v xml:space="preserve">  0.4</v>
      </c>
      <c r="I90" s="59" t="str">
        <f>W!A363</f>
        <v xml:space="preserve">  4.7</v>
      </c>
      <c r="J90" s="59" t="str">
        <f>W!A373</f>
        <v xml:space="preserve">  8.4</v>
      </c>
      <c r="K90" s="59" t="str">
        <f>W!A383</f>
        <v xml:space="preserve">  7.7</v>
      </c>
      <c r="L90" s="59" t="str">
        <f>W!A393</f>
        <v xml:space="preserve">  2.5</v>
      </c>
      <c r="M90" s="59" t="str">
        <f>W!A403</f>
        <v xml:space="preserve"> 17.3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 2.5</v>
      </c>
      <c r="G91" s="59" t="str">
        <f>W!A344</f>
        <v xml:space="preserve">  3.3</v>
      </c>
      <c r="H91" s="59" t="str">
        <f>W!A354</f>
        <v xml:space="preserve">  2.0</v>
      </c>
      <c r="I91" s="59" t="str">
        <f>W!A364</f>
        <v xml:space="preserve">  9.4</v>
      </c>
      <c r="J91" s="59" t="str">
        <f>W!A374</f>
        <v xml:space="preserve"> 10.6</v>
      </c>
      <c r="K91" s="59" t="str">
        <f>W!A384</f>
        <v xml:space="preserve"> 12.4</v>
      </c>
      <c r="L91" s="59" t="str">
        <f>W!A394</f>
        <v xml:space="preserve">  4.9</v>
      </c>
      <c r="M91" s="59" t="str">
        <f>W!A404</f>
        <v xml:space="preserve"> 17.5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 3.9</v>
      </c>
      <c r="G92" s="59" t="str">
        <f>W!A345</f>
        <v xml:space="preserve">  4.3</v>
      </c>
      <c r="H92" s="59" t="str">
        <f>W!A355</f>
        <v xml:space="preserve">  3.7</v>
      </c>
      <c r="I92" s="59" t="str">
        <f>W!A365</f>
        <v xml:space="preserve">  6.0</v>
      </c>
      <c r="J92" s="59" t="str">
        <f>W!A375</f>
        <v xml:space="preserve">  9.7</v>
      </c>
      <c r="K92" s="59" t="str">
        <f>W!A385</f>
        <v xml:space="preserve"> 10.4</v>
      </c>
      <c r="L92" s="59" t="str">
        <f>W!A395</f>
        <v xml:space="preserve">  6.1</v>
      </c>
      <c r="M92" s="59" t="str">
        <f>W!A405</f>
        <v xml:space="preserve"> 13.0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 1.0</v>
      </c>
      <c r="G93" s="59" t="str">
        <f>W!A346</f>
        <v xml:space="preserve">  0.1</v>
      </c>
      <c r="H93" s="59" t="str">
        <f>W!A356</f>
        <v xml:space="preserve">  0.8</v>
      </c>
      <c r="I93" s="59" t="str">
        <f>W!A366</f>
        <v xml:space="preserve">  4.9</v>
      </c>
      <c r="J93" s="59" t="str">
        <f>W!A376</f>
        <v xml:space="preserve"> 11.1</v>
      </c>
      <c r="K93" s="59" t="str">
        <f>W!A386</f>
        <v xml:space="preserve"> 12.6</v>
      </c>
      <c r="L93" s="59" t="str">
        <f>W!A396</f>
        <v xml:space="preserve">  3.1</v>
      </c>
      <c r="M93" s="59" t="str">
        <f>W!A406</f>
        <v xml:space="preserve"> 14.7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 3.1</v>
      </c>
      <c r="G94" s="59" t="str">
        <f>W!A347</f>
        <v xml:space="preserve">  4.0</v>
      </c>
      <c r="H94" s="59" t="str">
        <f>W!A357</f>
        <v xml:space="preserve">  2.8</v>
      </c>
      <c r="I94" s="59" t="str">
        <f>W!A367</f>
        <v xml:space="preserve"> 10.1</v>
      </c>
      <c r="J94" s="59" t="str">
        <f>W!A377</f>
        <v xml:space="preserve"> 12.9</v>
      </c>
      <c r="K94" s="59" t="str">
        <f>W!A387</f>
        <v xml:space="preserve"> 12.9</v>
      </c>
      <c r="L94" s="59" t="str">
        <f>W!A397</f>
        <v xml:space="preserve">  3.7</v>
      </c>
      <c r="M94" s="59" t="str">
        <f>W!A407</f>
        <v xml:space="preserve"> 16.0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 7.2</v>
      </c>
      <c r="G95" s="59" t="str">
        <f>W!A348</f>
        <v xml:space="preserve">  7.7</v>
      </c>
      <c r="H95" s="59" t="str">
        <f>W!A358</f>
        <v xml:space="preserve">  3.1</v>
      </c>
      <c r="I95" s="59" t="str">
        <f>W!A368</f>
        <v xml:space="preserve">  1.1</v>
      </c>
      <c r="J95" s="59" t="str">
        <f>W!A378</f>
        <v xml:space="preserve"> 11.1</v>
      </c>
      <c r="K95" s="59" t="str">
        <f>W!A388</f>
        <v xml:space="preserve"> 11.7</v>
      </c>
      <c r="L95" s="59" t="str">
        <f>W!A398</f>
        <v xml:space="preserve">  4.5</v>
      </c>
      <c r="M95" s="59" t="str">
        <f>W!A408</f>
        <v xml:space="preserve"> 10.4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 1.5</v>
      </c>
      <c r="G96" s="59" t="str">
        <f>W!A349</f>
        <v xml:space="preserve">  0.8</v>
      </c>
      <c r="H96" s="59" t="str">
        <f>W!A359</f>
        <v xml:space="preserve">  0.7</v>
      </c>
      <c r="I96" s="59" t="str">
        <f>W!A369</f>
        <v xml:space="preserve">  2.8</v>
      </c>
      <c r="J96" s="59" t="str">
        <f>W!A379</f>
        <v xml:space="preserve"> 14.5</v>
      </c>
      <c r="K96" s="59" t="str">
        <f>W!A389</f>
        <v xml:space="preserve"> 10.5</v>
      </c>
      <c r="L96" s="59" t="str">
        <f>W!A399</f>
        <v xml:space="preserve">  3.6</v>
      </c>
      <c r="M96" s="59" t="str">
        <f>W!A409</f>
        <v xml:space="preserve"> 10.0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 4.6</v>
      </c>
      <c r="G97" s="59" t="str">
        <f>W!A350</f>
        <v xml:space="preserve">  3.8</v>
      </c>
      <c r="H97" s="59" t="str">
        <f>W!A360</f>
        <v xml:space="preserve">  3.9</v>
      </c>
      <c r="I97" s="59" t="str">
        <f>W!A370</f>
        <v xml:space="preserve">  5.6</v>
      </c>
      <c r="J97" s="59" t="str">
        <f>W!A380</f>
        <v xml:space="preserve"> 12.3</v>
      </c>
      <c r="K97" s="59" t="str">
        <f>W!A390</f>
        <v xml:space="preserve"> 12.0</v>
      </c>
      <c r="L97" s="59" t="str">
        <f>W!A400</f>
        <v xml:space="preserve">  7.8</v>
      </c>
      <c r="M97" s="59" t="str">
        <f>W!A410</f>
        <v xml:space="preserve"> 13.8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1" t="str">
        <f>W!A422</f>
        <v xml:space="preserve"> </v>
      </c>
      <c r="G102" s="241" t="str">
        <f>W!A429</f>
        <v xml:space="preserve"> </v>
      </c>
      <c r="H102" s="241" t="str">
        <f>W!A436</f>
        <v xml:space="preserve"> </v>
      </c>
      <c r="I102" s="241" t="str">
        <f>W!A443</f>
        <v xml:space="preserve"> </v>
      </c>
      <c r="J102" s="241" t="str">
        <f>W!A450</f>
        <v xml:space="preserve"> </v>
      </c>
      <c r="K102" s="241" t="str">
        <f>W!A457</f>
        <v xml:space="preserve"> </v>
      </c>
      <c r="L102" s="241" t="str">
        <f>W!A464</f>
        <v xml:space="preserve"> </v>
      </c>
      <c r="M102" s="241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1" t="str">
        <f>W!A423</f>
        <v xml:space="preserve"> </v>
      </c>
      <c r="G103" s="241" t="str">
        <f>W!A430</f>
        <v xml:space="preserve"> </v>
      </c>
      <c r="H103" s="241" t="str">
        <f>W!A437</f>
        <v xml:space="preserve"> </v>
      </c>
      <c r="I103" s="241" t="str">
        <f>W!A444</f>
        <v xml:space="preserve"> </v>
      </c>
      <c r="J103" s="241" t="str">
        <f>W!A451</f>
        <v xml:space="preserve"> </v>
      </c>
      <c r="K103" s="241" t="str">
        <f>W!A458</f>
        <v xml:space="preserve"> </v>
      </c>
      <c r="L103" s="241" t="str">
        <f>W!A465</f>
        <v xml:space="preserve"> </v>
      </c>
      <c r="M103" s="241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0"/>
  <sheetViews>
    <sheetView showGridLines="0" topLeftCell="A847" workbookViewId="0">
      <selection activeCell="A861" sqref="A861:A868"/>
    </sheetView>
  </sheetViews>
  <sheetFormatPr defaultRowHeight="13.2"/>
  <cols>
    <col min="1" max="1" width="55.88671875" bestFit="1" customWidth="1"/>
    <col min="2" max="2" width="1.6640625" style="196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304</v>
      </c>
    </row>
    <row r="7" spans="1:1">
      <c r="A7">
        <v>65</v>
      </c>
    </row>
    <row r="8" spans="1:1">
      <c r="A8">
        <v>30</v>
      </c>
    </row>
    <row r="9" spans="1:1">
      <c r="A9">
        <v>65</v>
      </c>
    </row>
    <row r="10" spans="1:1">
      <c r="A10">
        <v>0</v>
      </c>
    </row>
    <row r="11" spans="1:1">
      <c r="A11">
        <v>50</v>
      </c>
    </row>
    <row r="12" spans="1:1">
      <c r="A12">
        <v>25</v>
      </c>
    </row>
    <row r="13" spans="1:1">
      <c r="A13">
        <v>50</v>
      </c>
    </row>
    <row r="14" spans="1:1">
      <c r="A14">
        <v>38</v>
      </c>
    </row>
    <row r="15" spans="1:1">
      <c r="A15">
        <v>13</v>
      </c>
    </row>
    <row r="16" spans="1:1">
      <c r="A16">
        <v>39</v>
      </c>
    </row>
    <row r="17" spans="1:1">
      <c r="A17">
        <v>13</v>
      </c>
    </row>
    <row r="18" spans="1:1">
      <c r="A18">
        <v>9</v>
      </c>
    </row>
    <row r="19" spans="1:1">
      <c r="A19">
        <v>20</v>
      </c>
    </row>
    <row r="20" spans="1:1">
      <c r="A20">
        <v>0</v>
      </c>
    </row>
    <row r="21" spans="1:1">
      <c r="A21">
        <v>319</v>
      </c>
    </row>
    <row r="22" spans="1:1">
      <c r="A22">
        <v>329</v>
      </c>
    </row>
    <row r="23" spans="1:1">
      <c r="A23">
        <v>309</v>
      </c>
    </row>
    <row r="24" spans="1:1">
      <c r="A24">
        <v>495</v>
      </c>
    </row>
    <row r="25" spans="1:1">
      <c r="A25">
        <v>455</v>
      </c>
    </row>
    <row r="26" spans="1:1">
      <c r="A26">
        <v>479</v>
      </c>
    </row>
    <row r="27" spans="1:1">
      <c r="A27">
        <v>781</v>
      </c>
    </row>
    <row r="28" spans="1:1">
      <c r="A28">
        <v>799</v>
      </c>
    </row>
    <row r="29" spans="1:1">
      <c r="A29">
        <v>829</v>
      </c>
    </row>
    <row r="30" spans="1:1">
      <c r="A30">
        <v>0</v>
      </c>
    </row>
    <row r="31" spans="1:1">
      <c r="A31">
        <v>2347</v>
      </c>
    </row>
    <row r="32" spans="1:1">
      <c r="A32">
        <v>1318</v>
      </c>
    </row>
    <row r="33" spans="1:1">
      <c r="A33">
        <v>1827</v>
      </c>
    </row>
    <row r="34" spans="1:1">
      <c r="A34">
        <v>1231</v>
      </c>
    </row>
    <row r="35" spans="1:1">
      <c r="A35">
        <v>974</v>
      </c>
    </row>
    <row r="36" spans="1:1">
      <c r="A36">
        <v>953</v>
      </c>
    </row>
    <row r="37" spans="1:1">
      <c r="A37">
        <v>527</v>
      </c>
    </row>
    <row r="38" spans="1:1">
      <c r="A38">
        <v>318</v>
      </c>
    </row>
    <row r="39" spans="1:1">
      <c r="A39">
        <v>338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20</v>
      </c>
    </row>
    <row r="46" spans="1:1">
      <c r="A46">
        <v>20</v>
      </c>
    </row>
    <row r="47" spans="1:1">
      <c r="A47">
        <v>120</v>
      </c>
    </row>
    <row r="48" spans="1:1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2833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96" t="s">
        <v>305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96" t="s">
        <v>305</v>
      </c>
    </row>
    <row r="65" spans="1:1">
      <c r="A65">
        <v>6</v>
      </c>
    </row>
    <row r="66" spans="1:1">
      <c r="A66">
        <v>14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4</v>
      </c>
    </row>
    <row r="75" spans="1:1">
      <c r="A75">
        <v>0</v>
      </c>
    </row>
    <row r="76" spans="1:1">
      <c r="A76">
        <v>1</v>
      </c>
    </row>
    <row r="77" spans="1:1">
      <c r="A77">
        <v>16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10</v>
      </c>
    </row>
    <row r="82" spans="1:1">
      <c r="A82">
        <v>0</v>
      </c>
    </row>
    <row r="83" spans="1:1">
      <c r="A83">
        <v>1280</v>
      </c>
    </row>
    <row r="84" spans="1:1">
      <c r="A84">
        <v>0</v>
      </c>
    </row>
    <row r="85" spans="1:1">
      <c r="A85">
        <v>200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-151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306</v>
      </c>
    </row>
    <row r="106" spans="1:1">
      <c r="A106" t="s">
        <v>307</v>
      </c>
    </row>
    <row r="107" spans="1:1">
      <c r="A107" t="s">
        <v>308</v>
      </c>
    </row>
    <row r="108" spans="1:1">
      <c r="A108">
        <v>5492</v>
      </c>
    </row>
    <row r="109" spans="1:1">
      <c r="A109">
        <v>3158</v>
      </c>
    </row>
    <row r="110" spans="1:1">
      <c r="A110">
        <v>1183</v>
      </c>
    </row>
    <row r="111" spans="1:1">
      <c r="A111">
        <v>5615</v>
      </c>
    </row>
    <row r="112" spans="1:1">
      <c r="A112">
        <v>3233</v>
      </c>
    </row>
    <row r="113" spans="1:1">
      <c r="A113">
        <v>1212</v>
      </c>
    </row>
    <row r="114" spans="1:1">
      <c r="A114">
        <v>123</v>
      </c>
    </row>
    <row r="115" spans="1:1">
      <c r="A115">
        <v>75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2347</v>
      </c>
    </row>
    <row r="122" spans="1:1">
      <c r="A122">
        <v>1318</v>
      </c>
    </row>
    <row r="123" spans="1:1">
      <c r="A123">
        <v>1827</v>
      </c>
    </row>
    <row r="124" spans="1:1">
      <c r="A124">
        <v>1231</v>
      </c>
    </row>
    <row r="125" spans="1:1">
      <c r="A125">
        <v>974</v>
      </c>
    </row>
    <row r="126" spans="1:1">
      <c r="A126">
        <v>953</v>
      </c>
    </row>
    <row r="127" spans="1:1">
      <c r="A127">
        <v>527</v>
      </c>
    </row>
    <row r="128" spans="1:1">
      <c r="A128">
        <v>318</v>
      </c>
    </row>
    <row r="129" spans="1:1">
      <c r="A129">
        <v>338</v>
      </c>
    </row>
    <row r="130" spans="1:1">
      <c r="A130">
        <v>999</v>
      </c>
    </row>
    <row r="131" spans="1:1">
      <c r="A131">
        <v>2168</v>
      </c>
    </row>
    <row r="132" spans="1:1">
      <c r="A132">
        <v>905</v>
      </c>
    </row>
    <row r="133" spans="1:1">
      <c r="A133">
        <v>1568</v>
      </c>
    </row>
    <row r="134" spans="1:1">
      <c r="A134">
        <v>1165</v>
      </c>
    </row>
    <row r="135" spans="1:1">
      <c r="A135">
        <v>790</v>
      </c>
    </row>
    <row r="136" spans="1:1">
      <c r="A136">
        <v>871</v>
      </c>
    </row>
    <row r="137" spans="1:1">
      <c r="A137">
        <v>509</v>
      </c>
    </row>
    <row r="138" spans="1:1">
      <c r="A138">
        <v>262</v>
      </c>
    </row>
    <row r="139" spans="1:1">
      <c r="A139">
        <v>307</v>
      </c>
    </row>
    <row r="140" spans="1:1">
      <c r="A140">
        <v>999</v>
      </c>
    </row>
    <row r="141" spans="1:1">
      <c r="A141">
        <v>2168</v>
      </c>
    </row>
    <row r="142" spans="1:1">
      <c r="A142">
        <v>905</v>
      </c>
    </row>
    <row r="143" spans="1:1">
      <c r="A143">
        <v>1568</v>
      </c>
    </row>
    <row r="144" spans="1:1">
      <c r="A144">
        <v>1165</v>
      </c>
    </row>
    <row r="145" spans="1:1">
      <c r="A145">
        <v>790</v>
      </c>
    </row>
    <row r="146" spans="1:1">
      <c r="A146">
        <v>871</v>
      </c>
    </row>
    <row r="147" spans="1:1">
      <c r="A147">
        <v>515</v>
      </c>
    </row>
    <row r="148" spans="1:1">
      <c r="A148">
        <v>262</v>
      </c>
    </row>
    <row r="149" spans="1:1">
      <c r="A149">
        <v>307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262</v>
      </c>
    </row>
    <row r="162" spans="1:1">
      <c r="A162">
        <v>446</v>
      </c>
    </row>
    <row r="163" spans="1:1">
      <c r="A163">
        <v>304</v>
      </c>
    </row>
    <row r="164" spans="1:1">
      <c r="A164">
        <v>90</v>
      </c>
    </row>
    <row r="165" spans="1:1">
      <c r="A165">
        <v>203</v>
      </c>
    </row>
    <row r="166" spans="1:1">
      <c r="A166">
        <v>103</v>
      </c>
    </row>
    <row r="167" spans="1:1">
      <c r="A167">
        <v>12</v>
      </c>
    </row>
    <row r="168" spans="1:1">
      <c r="A168">
        <v>58</v>
      </c>
    </row>
    <row r="169" spans="1:1">
      <c r="A169">
        <v>31</v>
      </c>
    </row>
    <row r="170" spans="1:1">
      <c r="A170">
        <v>999</v>
      </c>
    </row>
    <row r="171" spans="1:1">
      <c r="A171">
        <v>55</v>
      </c>
    </row>
    <row r="172" spans="1:1">
      <c r="A172">
        <v>34</v>
      </c>
    </row>
    <row r="173" spans="1:1">
      <c r="A173">
        <v>12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309</v>
      </c>
    </row>
    <row r="178" spans="1:1">
      <c r="A178" t="s">
        <v>309</v>
      </c>
    </row>
    <row r="179" spans="1:1">
      <c r="A179" t="s">
        <v>309</v>
      </c>
    </row>
    <row r="180" spans="1:1">
      <c r="A180">
        <v>999</v>
      </c>
    </row>
    <row r="181" spans="1:1">
      <c r="A181">
        <v>5615</v>
      </c>
    </row>
    <row r="182" spans="1:1">
      <c r="A182">
        <v>3233</v>
      </c>
    </row>
    <row r="183" spans="1:1">
      <c r="A183">
        <v>1212</v>
      </c>
    </row>
    <row r="184" spans="1:1">
      <c r="A184">
        <v>4384</v>
      </c>
    </row>
    <row r="185" spans="1:1">
      <c r="A185">
        <v>6686</v>
      </c>
    </row>
    <row r="186" spans="1:1">
      <c r="A186">
        <v>2688</v>
      </c>
    </row>
    <row r="187" spans="1:1">
      <c r="A187">
        <v>7217</v>
      </c>
    </row>
    <row r="188" spans="1:1">
      <c r="A188">
        <v>6686</v>
      </c>
    </row>
    <row r="189" spans="1:1">
      <c r="A189">
        <v>2688</v>
      </c>
    </row>
    <row r="190" spans="1:1">
      <c r="A190">
        <v>999</v>
      </c>
    </row>
    <row r="191" spans="1:1">
      <c r="A191">
        <v>50</v>
      </c>
    </row>
    <row r="192" spans="1:1">
      <c r="A192">
        <v>39</v>
      </c>
    </row>
    <row r="193" spans="1:1">
      <c r="A193">
        <v>10</v>
      </c>
    </row>
    <row r="194" spans="1:1">
      <c r="A194">
        <v>0</v>
      </c>
    </row>
    <row r="195" spans="1:1">
      <c r="A195">
        <v>0</v>
      </c>
    </row>
    <row r="196" spans="1:1">
      <c r="A196">
        <v>19</v>
      </c>
    </row>
    <row r="197" spans="1:1">
      <c r="A197">
        <v>60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417000</v>
      </c>
    </row>
    <row r="202" spans="1:1">
      <c r="A202">
        <v>77810</v>
      </c>
    </row>
    <row r="203" spans="1:1">
      <c r="A203">
        <v>47686</v>
      </c>
    </row>
    <row r="204" spans="1:1">
      <c r="A204">
        <v>472182</v>
      </c>
    </row>
    <row r="205" spans="1:1">
      <c r="A205">
        <v>37076</v>
      </c>
    </row>
    <row r="206" spans="1:1">
      <c r="A206">
        <v>11400</v>
      </c>
    </row>
    <row r="207" spans="1:1">
      <c r="A207">
        <v>79000</v>
      </c>
    </row>
    <row r="208" spans="1:1">
      <c r="A208">
        <v>20000</v>
      </c>
    </row>
    <row r="209" spans="1:1">
      <c r="A209">
        <v>88000</v>
      </c>
    </row>
    <row r="210" spans="1:1">
      <c r="A210">
        <v>0</v>
      </c>
    </row>
    <row r="211" spans="1:1">
      <c r="A211">
        <v>24948</v>
      </c>
    </row>
    <row r="212" spans="1:1">
      <c r="A212">
        <v>5000</v>
      </c>
    </row>
    <row r="213" spans="1:1">
      <c r="A213">
        <v>8551</v>
      </c>
    </row>
    <row r="214" spans="1:1">
      <c r="A214">
        <v>0</v>
      </c>
    </row>
    <row r="215" spans="1:1">
      <c r="A215">
        <v>200000</v>
      </c>
    </row>
    <row r="216" spans="1:1">
      <c r="A216">
        <v>256868</v>
      </c>
    </row>
    <row r="217" spans="1:1">
      <c r="A217">
        <v>1745521</v>
      </c>
    </row>
    <row r="218" spans="1:1">
      <c r="A218">
        <v>2873031</v>
      </c>
    </row>
    <row r="219" spans="1:1">
      <c r="A219">
        <v>0</v>
      </c>
    </row>
    <row r="220" spans="1:1">
      <c r="A220">
        <v>5150521</v>
      </c>
    </row>
    <row r="221" spans="1:1">
      <c r="A221">
        <v>2873031</v>
      </c>
    </row>
    <row r="222" spans="1:1">
      <c r="A222">
        <v>0</v>
      </c>
    </row>
    <row r="223" spans="1:1">
      <c r="A223">
        <v>4288847</v>
      </c>
    </row>
    <row r="224" spans="1:1">
      <c r="A224">
        <v>0</v>
      </c>
    </row>
    <row r="225" spans="1:1">
      <c r="A225">
        <v>0</v>
      </c>
    </row>
    <row r="226" spans="1:1">
      <c r="A226">
        <v>1044100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17159</v>
      </c>
    </row>
    <row r="233" spans="1:1">
      <c r="A233">
        <v>-421875</v>
      </c>
    </row>
    <row r="234" spans="1:1">
      <c r="A234">
        <v>-520514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2592000</v>
      </c>
    </row>
    <row r="239" spans="1:1">
      <c r="A239">
        <v>0</v>
      </c>
    </row>
    <row r="240" spans="1:1">
      <c r="A240">
        <v>70216</v>
      </c>
    </row>
    <row r="241" spans="1:1">
      <c r="A241">
        <v>3707639</v>
      </c>
    </row>
    <row r="242" spans="1:1">
      <c r="A242">
        <v>3656421</v>
      </c>
    </row>
    <row r="243" spans="1:1">
      <c r="A243">
        <v>314463</v>
      </c>
    </row>
    <row r="244" spans="1:1">
      <c r="A244">
        <v>0</v>
      </c>
    </row>
    <row r="245" spans="1:1">
      <c r="A245">
        <v>9833</v>
      </c>
    </row>
    <row r="246" spans="1:1">
      <c r="A246">
        <v>59903</v>
      </c>
    </row>
    <row r="247" spans="1:1">
      <c r="A247">
        <v>399539</v>
      </c>
    </row>
    <row r="248" spans="1:1">
      <c r="A248">
        <v>10060</v>
      </c>
    </row>
    <row r="249" spans="1:1">
      <c r="A249">
        <v>136550</v>
      </c>
    </row>
    <row r="250" spans="1:1">
      <c r="A250">
        <v>2741378</v>
      </c>
    </row>
    <row r="251" spans="1:1">
      <c r="A251">
        <v>1845391</v>
      </c>
    </row>
    <row r="252" spans="1:1">
      <c r="A252">
        <v>1862248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99568</v>
      </c>
    </row>
    <row r="257" spans="1:1">
      <c r="A257">
        <v>169784</v>
      </c>
    </row>
    <row r="258" spans="1:1">
      <c r="A258">
        <v>999</v>
      </c>
    </row>
    <row r="259" spans="1:1">
      <c r="A259">
        <v>999</v>
      </c>
    </row>
    <row r="260" spans="1:1">
      <c r="A260">
        <v>40216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212625</v>
      </c>
    </row>
    <row r="266" spans="1:1">
      <c r="A266">
        <v>2516157</v>
      </c>
    </row>
    <row r="267" spans="1:1">
      <c r="A267">
        <v>12596</v>
      </c>
    </row>
    <row r="268" spans="1:1">
      <c r="A268">
        <v>1956383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764629</v>
      </c>
    </row>
    <row r="273" spans="1:1">
      <c r="A273">
        <v>942389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3440743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7246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4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11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310</v>
      </c>
    </row>
    <row r="305" spans="1:1">
      <c r="A305">
        <v>28800</v>
      </c>
    </row>
    <row r="306" spans="1:1">
      <c r="A306">
        <v>622</v>
      </c>
    </row>
    <row r="307" spans="1:1">
      <c r="A307">
        <v>27157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337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337</v>
      </c>
    </row>
    <row r="317" spans="1:1">
      <c r="A317">
        <v>0</v>
      </c>
    </row>
    <row r="318" spans="1:1">
      <c r="A318">
        <v>16</v>
      </c>
    </row>
    <row r="319" spans="1:1">
      <c r="A319">
        <v>68058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13</v>
      </c>
    </row>
    <row r="328" spans="1:1">
      <c r="A328">
        <v>16</v>
      </c>
    </row>
    <row r="329" spans="1:1">
      <c r="A329">
        <v>216</v>
      </c>
    </row>
    <row r="330" spans="1:1">
      <c r="A330" s="196" t="s">
        <v>5</v>
      </c>
    </row>
    <row r="331" spans="1:1">
      <c r="A331">
        <v>1</v>
      </c>
    </row>
    <row r="332" spans="1:1">
      <c r="A332" t="s">
        <v>311</v>
      </c>
    </row>
    <row r="333" spans="1:1">
      <c r="A333" t="s">
        <v>312</v>
      </c>
    </row>
    <row r="334" spans="1:1">
      <c r="A334" t="s">
        <v>313</v>
      </c>
    </row>
    <row r="335" spans="1:1">
      <c r="A335" t="s">
        <v>314</v>
      </c>
    </row>
    <row r="336" spans="1:1">
      <c r="A336" t="s">
        <v>315</v>
      </c>
    </row>
    <row r="337" spans="1:1">
      <c r="A337" t="s">
        <v>316</v>
      </c>
    </row>
    <row r="338" spans="1:1">
      <c r="A338" t="s">
        <v>317</v>
      </c>
    </row>
    <row r="339" spans="1:1">
      <c r="A339" t="s">
        <v>318</v>
      </c>
    </row>
    <row r="340" spans="1:1">
      <c r="A340" t="s">
        <v>319</v>
      </c>
    </row>
    <row r="341" spans="1:1">
      <c r="A341">
        <v>2</v>
      </c>
    </row>
    <row r="342" spans="1:1">
      <c r="A342" t="s">
        <v>311</v>
      </c>
    </row>
    <row r="343" spans="1:1">
      <c r="A343" t="s">
        <v>320</v>
      </c>
    </row>
    <row r="344" spans="1:1">
      <c r="A344" t="s">
        <v>321</v>
      </c>
    </row>
    <row r="345" spans="1:1">
      <c r="A345" t="s">
        <v>322</v>
      </c>
    </row>
    <row r="346" spans="1:1">
      <c r="A346" t="s">
        <v>323</v>
      </c>
    </row>
    <row r="347" spans="1:1">
      <c r="A347" t="s">
        <v>324</v>
      </c>
    </row>
    <row r="348" spans="1:1">
      <c r="A348" t="s">
        <v>325</v>
      </c>
    </row>
    <row r="349" spans="1:1">
      <c r="A349" t="s">
        <v>312</v>
      </c>
    </row>
    <row r="350" spans="1:1">
      <c r="A350" t="s">
        <v>326</v>
      </c>
    </row>
    <row r="351" spans="1:1">
      <c r="A351">
        <v>3</v>
      </c>
    </row>
    <row r="352" spans="1:1">
      <c r="A352" t="s">
        <v>327</v>
      </c>
    </row>
    <row r="353" spans="1:1">
      <c r="A353" t="s">
        <v>328</v>
      </c>
    </row>
    <row r="354" spans="1:1">
      <c r="A354" t="s">
        <v>329</v>
      </c>
    </row>
    <row r="355" spans="1:1">
      <c r="A355" t="s">
        <v>330</v>
      </c>
    </row>
    <row r="356" spans="1:1">
      <c r="A356" t="s">
        <v>312</v>
      </c>
    </row>
    <row r="357" spans="1:1">
      <c r="A357" t="s">
        <v>327</v>
      </c>
    </row>
    <row r="358" spans="1:1">
      <c r="A358" t="s">
        <v>316</v>
      </c>
    </row>
    <row r="359" spans="1:1">
      <c r="A359" t="s">
        <v>331</v>
      </c>
    </row>
    <row r="360" spans="1:1">
      <c r="A360" t="s">
        <v>314</v>
      </c>
    </row>
    <row r="361" spans="1:1">
      <c r="A361">
        <v>4</v>
      </c>
    </row>
    <row r="362" spans="1:1">
      <c r="A362" t="s">
        <v>332</v>
      </c>
    </row>
    <row r="363" spans="1:1">
      <c r="A363" t="s">
        <v>333</v>
      </c>
    </row>
    <row r="364" spans="1:1">
      <c r="A364" t="s">
        <v>334</v>
      </c>
    </row>
    <row r="365" spans="1:1">
      <c r="A365" t="s">
        <v>335</v>
      </c>
    </row>
    <row r="366" spans="1:1">
      <c r="A366" t="s">
        <v>336</v>
      </c>
    </row>
    <row r="367" spans="1:1">
      <c r="A367" t="s">
        <v>337</v>
      </c>
    </row>
    <row r="368" spans="1:1">
      <c r="A368" t="s">
        <v>338</v>
      </c>
    </row>
    <row r="369" spans="1:1">
      <c r="A369" t="s">
        <v>327</v>
      </c>
    </row>
    <row r="370" spans="1:1">
      <c r="A370" t="s">
        <v>339</v>
      </c>
    </row>
    <row r="371" spans="1:1">
      <c r="A371">
        <v>5</v>
      </c>
    </row>
    <row r="372" spans="1:1">
      <c r="A372" t="s">
        <v>340</v>
      </c>
    </row>
    <row r="373" spans="1:1">
      <c r="A373" t="s">
        <v>341</v>
      </c>
    </row>
    <row r="374" spans="1:1">
      <c r="A374" t="s">
        <v>342</v>
      </c>
    </row>
    <row r="375" spans="1:1">
      <c r="A375" t="s">
        <v>343</v>
      </c>
    </row>
    <row r="376" spans="1:1">
      <c r="A376" t="s">
        <v>344</v>
      </c>
    </row>
    <row r="377" spans="1:1">
      <c r="A377" t="s">
        <v>345</v>
      </c>
    </row>
    <row r="378" spans="1:1">
      <c r="A378" t="s">
        <v>344</v>
      </c>
    </row>
    <row r="379" spans="1:1">
      <c r="A379" t="s">
        <v>346</v>
      </c>
    </row>
    <row r="380" spans="1:1">
      <c r="A380" t="s">
        <v>347</v>
      </c>
    </row>
    <row r="381" spans="1:1">
      <c r="A381">
        <v>6</v>
      </c>
    </row>
    <row r="382" spans="1:1">
      <c r="A382" t="s">
        <v>348</v>
      </c>
    </row>
    <row r="383" spans="1:1">
      <c r="A383" t="s">
        <v>325</v>
      </c>
    </row>
    <row r="384" spans="1:1">
      <c r="A384" t="s">
        <v>349</v>
      </c>
    </row>
    <row r="385" spans="1:1">
      <c r="A385" t="s">
        <v>350</v>
      </c>
    </row>
    <row r="386" spans="1:1">
      <c r="A386" t="s">
        <v>351</v>
      </c>
    </row>
    <row r="387" spans="1:1">
      <c r="A387" t="s">
        <v>345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>
        <v>7</v>
      </c>
    </row>
    <row r="392" spans="1:1">
      <c r="A392" t="s">
        <v>355</v>
      </c>
    </row>
    <row r="393" spans="1:1">
      <c r="A393" t="s">
        <v>313</v>
      </c>
    </row>
    <row r="394" spans="1:1">
      <c r="A394" t="s">
        <v>336</v>
      </c>
    </row>
    <row r="395" spans="1:1">
      <c r="A395" t="s">
        <v>356</v>
      </c>
    </row>
    <row r="396" spans="1:1">
      <c r="A396" t="s">
        <v>316</v>
      </c>
    </row>
    <row r="397" spans="1:1">
      <c r="A397" t="s">
        <v>330</v>
      </c>
    </row>
    <row r="398" spans="1:1">
      <c r="A398" t="s">
        <v>355</v>
      </c>
    </row>
    <row r="399" spans="1:1">
      <c r="A399" t="s">
        <v>311</v>
      </c>
    </row>
    <row r="400" spans="1:1">
      <c r="A400" t="s">
        <v>357</v>
      </c>
    </row>
    <row r="401" spans="1:1">
      <c r="A401">
        <v>8</v>
      </c>
    </row>
    <row r="402" spans="1:1">
      <c r="A402" t="s">
        <v>358</v>
      </c>
    </row>
    <row r="403" spans="1:1">
      <c r="A403" t="s">
        <v>359</v>
      </c>
    </row>
    <row r="404" spans="1:1">
      <c r="A404" t="s">
        <v>360</v>
      </c>
    </row>
    <row r="405" spans="1:1">
      <c r="A405" t="s">
        <v>361</v>
      </c>
    </row>
    <row r="406" spans="1:1">
      <c r="A406" t="s">
        <v>362</v>
      </c>
    </row>
    <row r="407" spans="1:1">
      <c r="A407" t="s">
        <v>363</v>
      </c>
    </row>
    <row r="408" spans="1:1">
      <c r="A408" t="s">
        <v>350</v>
      </c>
    </row>
    <row r="409" spans="1:1">
      <c r="A409" t="s">
        <v>364</v>
      </c>
    </row>
    <row r="410" spans="1:1">
      <c r="A410" t="s">
        <v>365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366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97" t="s">
        <v>5</v>
      </c>
    </row>
    <row r="425" spans="1:1">
      <c r="A425" s="197" t="s">
        <v>5</v>
      </c>
    </row>
    <row r="426" spans="1:1">
      <c r="A426" s="197" t="s">
        <v>5</v>
      </c>
    </row>
    <row r="427" spans="1:1">
      <c r="A427" s="197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97" t="s">
        <v>5</v>
      </c>
    </row>
    <row r="432" spans="1:1">
      <c r="A432" s="197" t="s">
        <v>5</v>
      </c>
    </row>
    <row r="433" spans="1:1">
      <c r="A433" s="197" t="s">
        <v>5</v>
      </c>
    </row>
    <row r="434" spans="1:1">
      <c r="A434" s="197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97" t="s">
        <v>5</v>
      </c>
    </row>
    <row r="439" spans="1:1">
      <c r="A439" s="197" t="s">
        <v>5</v>
      </c>
    </row>
    <row r="440" spans="1:1">
      <c r="A440" s="197" t="s">
        <v>5</v>
      </c>
    </row>
    <row r="441" spans="1:1">
      <c r="A441" s="197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97" t="s">
        <v>5</v>
      </c>
    </row>
    <row r="446" spans="1:1">
      <c r="A446" s="197" t="s">
        <v>5</v>
      </c>
    </row>
    <row r="447" spans="1:1">
      <c r="A447" s="197" t="s">
        <v>5</v>
      </c>
    </row>
    <row r="448" spans="1:1">
      <c r="A448" s="197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97" t="s">
        <v>5</v>
      </c>
    </row>
    <row r="453" spans="1:1">
      <c r="A453" s="197" t="s">
        <v>5</v>
      </c>
    </row>
    <row r="454" spans="1:1">
      <c r="A454" s="197" t="s">
        <v>5</v>
      </c>
    </row>
    <row r="455" spans="1:1">
      <c r="A455" s="197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97" t="s">
        <v>5</v>
      </c>
    </row>
    <row r="460" spans="1:1">
      <c r="A460" s="197" t="s">
        <v>5</v>
      </c>
    </row>
    <row r="461" spans="1:1">
      <c r="A461" s="197" t="s">
        <v>5</v>
      </c>
    </row>
    <row r="462" spans="1:1">
      <c r="A462" s="197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97" t="s">
        <v>5</v>
      </c>
    </row>
    <row r="467" spans="1:1">
      <c r="A467" s="197" t="s">
        <v>5</v>
      </c>
    </row>
    <row r="468" spans="1:1">
      <c r="A468" s="197" t="s">
        <v>5</v>
      </c>
    </row>
    <row r="469" spans="1:1">
      <c r="A469" s="197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97" t="s">
        <v>5</v>
      </c>
    </row>
    <row r="474" spans="1:1">
      <c r="A474" s="197" t="s">
        <v>5</v>
      </c>
    </row>
    <row r="475" spans="1:1">
      <c r="A475" s="197" t="s">
        <v>5</v>
      </c>
    </row>
    <row r="476" spans="1:1">
      <c r="A476" s="197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367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10234</v>
      </c>
    </row>
    <row r="523" spans="1:1">
      <c r="A523">
        <v>3070200</v>
      </c>
    </row>
    <row r="524" spans="1:1">
      <c r="A524">
        <v>1</v>
      </c>
    </row>
    <row r="525" spans="1:1">
      <c r="A525">
        <v>3130574</v>
      </c>
    </row>
    <row r="526" spans="1:1">
      <c r="A526">
        <v>350</v>
      </c>
    </row>
    <row r="527" spans="1:1">
      <c r="A527">
        <v>340</v>
      </c>
    </row>
    <row r="528" spans="1:1">
      <c r="A528">
        <v>380</v>
      </c>
    </row>
    <row r="529" spans="1:1">
      <c r="A529">
        <v>530</v>
      </c>
    </row>
    <row r="530" spans="1:1">
      <c r="A530">
        <v>525</v>
      </c>
    </row>
    <row r="531" spans="1:1">
      <c r="A531">
        <v>585</v>
      </c>
    </row>
    <row r="532" spans="1:1">
      <c r="A532">
        <v>720</v>
      </c>
    </row>
    <row r="533" spans="1:1">
      <c r="A533">
        <v>800</v>
      </c>
    </row>
    <row r="534" spans="1:1">
      <c r="A534">
        <v>855</v>
      </c>
    </row>
    <row r="535" spans="1:1">
      <c r="A535">
        <v>57</v>
      </c>
    </row>
    <row r="536" spans="1:1">
      <c r="A536">
        <v>1300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10099</v>
      </c>
    </row>
    <row r="543" spans="1:1">
      <c r="A543">
        <v>3029700</v>
      </c>
    </row>
    <row r="544" spans="1:1">
      <c r="A544">
        <v>1</v>
      </c>
    </row>
    <row r="545" spans="1:2">
      <c r="A545">
        <v>3090074</v>
      </c>
    </row>
    <row r="546" spans="1:2">
      <c r="A546">
        <v>325</v>
      </c>
    </row>
    <row r="547" spans="1:2">
      <c r="A547">
        <v>340</v>
      </c>
    </row>
    <row r="548" spans="1:2">
      <c r="A548">
        <v>340</v>
      </c>
    </row>
    <row r="549" spans="1:2">
      <c r="A549">
        <v>490</v>
      </c>
    </row>
    <row r="550" spans="1:2">
      <c r="A550">
        <v>210</v>
      </c>
    </row>
    <row r="551" spans="1:2">
      <c r="A551">
        <v>525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770</v>
      </c>
      <c r="B554"/>
    </row>
    <row r="555" spans="1:2">
      <c r="A555">
        <v>50</v>
      </c>
      <c r="B555"/>
    </row>
    <row r="556" spans="1:2">
      <c r="A556">
        <v>1379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10229</v>
      </c>
    </row>
    <row r="563" spans="1:1">
      <c r="A563">
        <v>3017555</v>
      </c>
    </row>
    <row r="564" spans="1:1">
      <c r="A564">
        <v>1</v>
      </c>
    </row>
    <row r="565" spans="1:1">
      <c r="A565">
        <v>3098566</v>
      </c>
    </row>
    <row r="566" spans="1:1">
      <c r="A566">
        <v>366</v>
      </c>
    </row>
    <row r="567" spans="1:1">
      <c r="A567">
        <v>364</v>
      </c>
    </row>
    <row r="568" spans="1:1">
      <c r="A568">
        <v>385</v>
      </c>
    </row>
    <row r="569" spans="1:1">
      <c r="A569">
        <v>560</v>
      </c>
    </row>
    <row r="570" spans="1:1">
      <c r="A570">
        <v>535</v>
      </c>
    </row>
    <row r="571" spans="1:1">
      <c r="A571">
        <v>612</v>
      </c>
    </row>
    <row r="572" spans="1:1">
      <c r="A572">
        <v>990</v>
      </c>
    </row>
    <row r="573" spans="1:1">
      <c r="A573">
        <v>920</v>
      </c>
    </row>
    <row r="574" spans="1:1">
      <c r="A574">
        <v>999</v>
      </c>
    </row>
    <row r="575" spans="1:1">
      <c r="A575">
        <v>56</v>
      </c>
    </row>
    <row r="576" spans="1:1">
      <c r="A576">
        <v>1380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7687</v>
      </c>
    </row>
    <row r="583" spans="1:1">
      <c r="A583">
        <v>2536710</v>
      </c>
    </row>
    <row r="584" spans="1:1">
      <c r="A584">
        <v>0</v>
      </c>
    </row>
    <row r="585" spans="1:1">
      <c r="A585">
        <v>2230087</v>
      </c>
    </row>
    <row r="586" spans="1:1">
      <c r="A586">
        <v>360</v>
      </c>
    </row>
    <row r="587" spans="1:1">
      <c r="A587">
        <v>333</v>
      </c>
    </row>
    <row r="588" spans="1:1">
      <c r="A588">
        <v>322</v>
      </c>
    </row>
    <row r="589" spans="1:1">
      <c r="A589">
        <v>550</v>
      </c>
    </row>
    <row r="590" spans="1:1">
      <c r="A590">
        <v>533</v>
      </c>
    </row>
    <row r="591" spans="1:1">
      <c r="A591">
        <v>492</v>
      </c>
    </row>
    <row r="592" spans="1:1">
      <c r="A592">
        <v>985</v>
      </c>
    </row>
    <row r="593" spans="1:1">
      <c r="A593">
        <v>913</v>
      </c>
    </row>
    <row r="594" spans="1:1">
      <c r="A594">
        <v>999</v>
      </c>
    </row>
    <row r="595" spans="1:1">
      <c r="A595">
        <v>97</v>
      </c>
    </row>
    <row r="596" spans="1:1">
      <c r="A596">
        <v>1370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10208</v>
      </c>
    </row>
    <row r="603" spans="1:1">
      <c r="A603">
        <v>3368640</v>
      </c>
    </row>
    <row r="604" spans="1:1">
      <c r="A604">
        <v>0</v>
      </c>
    </row>
    <row r="605" spans="1:1">
      <c r="A605">
        <v>3062017</v>
      </c>
    </row>
    <row r="606" spans="1:1">
      <c r="A606">
        <v>300</v>
      </c>
    </row>
    <row r="607" spans="1:1">
      <c r="A607">
        <v>275</v>
      </c>
    </row>
    <row r="608" spans="1:1">
      <c r="A608">
        <v>280</v>
      </c>
    </row>
    <row r="609" spans="1:1">
      <c r="A609">
        <v>480</v>
      </c>
    </row>
    <row r="610" spans="1:1">
      <c r="A610">
        <v>460</v>
      </c>
    </row>
    <row r="611" spans="1:1">
      <c r="A611">
        <v>455</v>
      </c>
    </row>
    <row r="612" spans="1:1">
      <c r="A612">
        <v>780</v>
      </c>
    </row>
    <row r="613" spans="1:1">
      <c r="A613">
        <v>725</v>
      </c>
    </row>
    <row r="614" spans="1:1">
      <c r="A614">
        <v>780</v>
      </c>
    </row>
    <row r="615" spans="1:1">
      <c r="A615">
        <v>71</v>
      </c>
    </row>
    <row r="616" spans="1:1">
      <c r="A616">
        <v>1379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12068</v>
      </c>
    </row>
    <row r="623" spans="1:1">
      <c r="A623">
        <v>3982440</v>
      </c>
    </row>
    <row r="624" spans="1:1">
      <c r="A624">
        <v>1</v>
      </c>
    </row>
    <row r="625" spans="1:1">
      <c r="A625">
        <v>3708941</v>
      </c>
    </row>
    <row r="626" spans="1:1">
      <c r="A626">
        <v>319</v>
      </c>
    </row>
    <row r="627" spans="1:1">
      <c r="A627">
        <v>329</v>
      </c>
    </row>
    <row r="628" spans="1:1">
      <c r="A628">
        <v>309</v>
      </c>
    </row>
    <row r="629" spans="1:1">
      <c r="A629">
        <v>495</v>
      </c>
    </row>
    <row r="630" spans="1:1">
      <c r="A630">
        <v>455</v>
      </c>
    </row>
    <row r="631" spans="1:1">
      <c r="A631">
        <v>479</v>
      </c>
    </row>
    <row r="632" spans="1:1">
      <c r="A632">
        <v>781</v>
      </c>
    </row>
    <row r="633" spans="1:1">
      <c r="A633">
        <v>799</v>
      </c>
    </row>
    <row r="634" spans="1:1">
      <c r="A634">
        <v>829</v>
      </c>
    </row>
    <row r="635" spans="1:1">
      <c r="A635">
        <v>70</v>
      </c>
    </row>
    <row r="636" spans="1:1">
      <c r="A636">
        <v>1280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8756</v>
      </c>
    </row>
    <row r="643" spans="1:1">
      <c r="A643">
        <v>2679336</v>
      </c>
    </row>
    <row r="644" spans="1:1">
      <c r="A644">
        <v>0</v>
      </c>
    </row>
    <row r="645" spans="1:1">
      <c r="A645">
        <v>2611960</v>
      </c>
    </row>
    <row r="646" spans="1:1">
      <c r="A646">
        <v>325</v>
      </c>
    </row>
    <row r="647" spans="1:1">
      <c r="A647">
        <v>320</v>
      </c>
    </row>
    <row r="648" spans="1:1">
      <c r="A648">
        <v>355</v>
      </c>
    </row>
    <row r="649" spans="1:1">
      <c r="A649">
        <v>485</v>
      </c>
    </row>
    <row r="650" spans="1:1">
      <c r="A650">
        <v>485</v>
      </c>
    </row>
    <row r="651" spans="1:1">
      <c r="A651">
        <v>530</v>
      </c>
    </row>
    <row r="652" spans="1:1">
      <c r="A652">
        <v>665</v>
      </c>
    </row>
    <row r="653" spans="1:1">
      <c r="A653">
        <v>709</v>
      </c>
    </row>
    <row r="654" spans="1:1">
      <c r="A654">
        <v>795</v>
      </c>
    </row>
    <row r="655" spans="1:1">
      <c r="A655">
        <v>65</v>
      </c>
    </row>
    <row r="656" spans="1:1">
      <c r="A656">
        <v>1227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10763</v>
      </c>
    </row>
    <row r="663" spans="1:1">
      <c r="A663">
        <v>3551790</v>
      </c>
    </row>
    <row r="664" spans="1:1">
      <c r="A664">
        <v>0</v>
      </c>
    </row>
    <row r="665" spans="1:1">
      <c r="A665">
        <v>3214904</v>
      </c>
    </row>
    <row r="666" spans="1:1">
      <c r="A666">
        <v>305</v>
      </c>
    </row>
    <row r="667" spans="1:1">
      <c r="A667">
        <v>260</v>
      </c>
    </row>
    <row r="668" spans="1:1">
      <c r="A668">
        <v>270</v>
      </c>
    </row>
    <row r="669" spans="1:1">
      <c r="A669">
        <v>445</v>
      </c>
    </row>
    <row r="670" spans="1:1">
      <c r="A670">
        <v>440</v>
      </c>
    </row>
    <row r="671" spans="1:1">
      <c r="A671">
        <v>425</v>
      </c>
    </row>
    <row r="672" spans="1:1">
      <c r="A672">
        <v>755</v>
      </c>
    </row>
    <row r="673" spans="1:1">
      <c r="A673">
        <v>775</v>
      </c>
    </row>
    <row r="674" spans="1:1">
      <c r="A674">
        <v>755</v>
      </c>
    </row>
    <row r="675" spans="1:1">
      <c r="A675">
        <v>90</v>
      </c>
    </row>
    <row r="676" spans="1:1">
      <c r="A676">
        <v>1585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368</v>
      </c>
    </row>
    <row r="682" spans="1:1">
      <c r="A682" t="s">
        <v>369</v>
      </c>
    </row>
    <row r="683" spans="1:1">
      <c r="A683" t="s">
        <v>370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371</v>
      </c>
    </row>
    <row r="700" spans="1:1">
      <c r="A700" t="s">
        <v>372</v>
      </c>
    </row>
    <row r="701" spans="1:1">
      <c r="A701">
        <v>1</v>
      </c>
    </row>
    <row r="702" spans="1:1">
      <c r="A702">
        <v>1628186</v>
      </c>
    </row>
    <row r="703" spans="1:1">
      <c r="A703">
        <v>328707</v>
      </c>
    </row>
    <row r="704" spans="1:1">
      <c r="A704">
        <v>625467</v>
      </c>
    </row>
    <row r="705" spans="1:1">
      <c r="A705">
        <v>842809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385190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39979</v>
      </c>
    </row>
    <row r="717" spans="1:1">
      <c r="A717">
        <v>3039979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68191</v>
      </c>
    </row>
    <row r="724" spans="1:1">
      <c r="A724">
        <v>552744</v>
      </c>
    </row>
    <row r="725" spans="1:1">
      <c r="A725">
        <v>1472944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284247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127630</v>
      </c>
    </row>
    <row r="737" spans="1:1">
      <c r="A737">
        <v>3127630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1603186</v>
      </c>
    </row>
    <row r="743" spans="1:1">
      <c r="A743">
        <v>768322</v>
      </c>
    </row>
    <row r="744" spans="1:1">
      <c r="A744">
        <v>497565</v>
      </c>
    </row>
    <row r="745" spans="1:1">
      <c r="A745">
        <v>392451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230952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2950000</v>
      </c>
    </row>
    <row r="755" spans="1:1">
      <c r="A755">
        <v>0</v>
      </c>
    </row>
    <row r="756" spans="1:1">
      <c r="A756">
        <v>80572</v>
      </c>
    </row>
    <row r="757" spans="1:1">
      <c r="A757">
        <v>3030572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3058502</v>
      </c>
    </row>
    <row r="764" spans="1:1">
      <c r="A764">
        <v>974421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412943</v>
      </c>
    </row>
    <row r="770" spans="1:1">
      <c r="A770">
        <v>2423517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-518498</v>
      </c>
    </row>
    <row r="777" spans="1:1">
      <c r="A777">
        <v>2815461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3089051</v>
      </c>
    </row>
    <row r="784" spans="1:1">
      <c r="A784">
        <v>1683129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796073</v>
      </c>
    </row>
    <row r="790" spans="1:1">
      <c r="A790">
        <v>1365851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-273703</v>
      </c>
    </row>
    <row r="797" spans="1:1">
      <c r="A797">
        <v>3060256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450000</v>
      </c>
    </row>
    <row r="803" spans="1:1">
      <c r="A803">
        <v>2741378</v>
      </c>
    </row>
    <row r="804" spans="1:1">
      <c r="A804">
        <v>1956383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764629</v>
      </c>
    </row>
    <row r="810" spans="1:1">
      <c r="A810">
        <v>942389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106784</v>
      </c>
    </row>
    <row r="817" spans="1:1">
      <c r="A817">
        <v>3440743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1753186</v>
      </c>
    </row>
    <row r="823" spans="1:1">
      <c r="A823">
        <v>324757</v>
      </c>
    </row>
    <row r="824" spans="1:1">
      <c r="A824">
        <v>793409</v>
      </c>
    </row>
    <row r="825" spans="1:1">
      <c r="A825">
        <v>1000000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602557</v>
      </c>
    </row>
    <row r="830" spans="1:1">
      <c r="A830">
        <v>559805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3060000</v>
      </c>
    </row>
    <row r="835" spans="1:1">
      <c r="A835">
        <v>6792</v>
      </c>
    </row>
    <row r="836" spans="1:1">
      <c r="A836">
        <v>-357802</v>
      </c>
    </row>
    <row r="837" spans="1:1">
      <c r="A837">
        <v>2708990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1467998</v>
      </c>
    </row>
    <row r="843" spans="1:1">
      <c r="A843">
        <v>2618084</v>
      </c>
    </row>
    <row r="844" spans="1:1">
      <c r="A844">
        <v>2208800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869620</v>
      </c>
    </row>
    <row r="850" spans="1:1">
      <c r="A850">
        <v>2173635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-82332</v>
      </c>
    </row>
    <row r="857" spans="1:1">
      <c r="A857">
        <v>3251627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2020-10-04T07:55:21Z</dcterms:modified>
</cp:coreProperties>
</file>