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F9941FD8-131C-4F22-88F1-0E2EDB63896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_W026161_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L23" i="3" s="1"/>
  <c r="L26" i="3" s="1"/>
  <c r="F26" i="3" s="1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30" i="3" s="1"/>
  <c r="X25" i="3"/>
  <c r="F27" i="3"/>
  <c r="L27" i="3"/>
  <c r="R27" i="3"/>
  <c r="F28" i="3"/>
  <c r="L28" i="3"/>
  <c r="X28" i="3"/>
  <c r="R32" i="3"/>
  <c r="L29" i="3" s="1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H18" i="4" s="1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I81" i="4" s="1"/>
  <c r="J78" i="4"/>
  <c r="K78" i="4"/>
  <c r="L78" i="4"/>
  <c r="L81" i="4" s="1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J80" i="4"/>
  <c r="K80" i="4"/>
  <c r="K81" i="4" s="1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N6" i="2"/>
  <c r="O6" i="2"/>
  <c r="U6" i="2"/>
  <c r="W6" i="2"/>
  <c r="Y6" i="2"/>
  <c r="N7" i="2"/>
  <c r="O7" i="2"/>
  <c r="O10" i="2" s="1"/>
  <c r="U7" i="2"/>
  <c r="W7" i="2"/>
  <c r="Y7" i="2"/>
  <c r="G9" i="2"/>
  <c r="G10" i="2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G14" i="2" s="1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G25" i="2" s="1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M27" i="2" s="1"/>
  <c r="N26" i="2"/>
  <c r="U26" i="2"/>
  <c r="W26" i="2"/>
  <c r="Y26" i="2"/>
  <c r="M29" i="2"/>
  <c r="M28" i="2" s="1"/>
  <c r="N29" i="2"/>
  <c r="O29" i="2"/>
  <c r="O27" i="2" s="1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/>
  <c r="H81" i="4"/>
  <c r="M81" i="4"/>
  <c r="N27" i="2"/>
  <c r="N43" i="2"/>
  <c r="R19" i="3"/>
  <c r="R20" i="3" s="1"/>
  <c r="N42" i="2"/>
  <c r="N10" i="2"/>
  <c r="R11" i="3"/>
  <c r="N44" i="2"/>
  <c r="J81" i="4"/>
  <c r="F81" i="4"/>
  <c r="R34" i="3"/>
  <c r="X26" i="3"/>
  <c r="G81" i="4"/>
  <c r="X18" i="3"/>
  <c r="X12" i="3"/>
  <c r="H17" i="4"/>
  <c r="G18" i="4"/>
  <c r="I18" i="4"/>
  <c r="G17" i="4"/>
  <c r="I17" i="4"/>
  <c r="N28" i="2"/>
  <c r="O28" i="2" l="1"/>
  <c r="R26" i="3"/>
  <c r="R29" i="3" s="1"/>
  <c r="G8" i="2"/>
</calcChain>
</file>

<file path=xl/connections.xml><?xml version="1.0" encoding="utf-8"?>
<connections xmlns="http://schemas.openxmlformats.org/spreadsheetml/2006/main">
  <connection id="1" name="W026161" type="6" refreshedVersion="3" background="1" saveData="1">
    <textPr prompt="0" codePage="850" sourceFile="C:\GMC\PT2R_15C1\PTNF_15C1\RUN_15C1\Wfiles\161\W026161.txt">
      <textFields>
        <textField/>
      </textFields>
    </textPr>
  </connection>
</connections>
</file>

<file path=xl/sharedStrings.xml><?xml version="1.0" encoding="utf-8"?>
<sst xmlns="http://schemas.openxmlformats.org/spreadsheetml/2006/main" count="1441" uniqueCount="321">
  <si>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</si>
  <si>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</si>
  <si>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</si>
  <si>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</si>
  <si>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</si>
  <si>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</si>
  <si>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</si>
  <si>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</si>
  <si>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</si>
  <si>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</si>
  <si>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</si>
  <si>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</si>
  <si>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</si>
  <si>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</si>
  <si>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</si>
  <si>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</si>
  <si>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</si>
  <si>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</si>
  <si>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</si>
  <si>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</si>
  <si>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</si>
  <si>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</si>
  <si>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</si>
  <si>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</si>
  <si>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</si>
  <si>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</si>
  <si>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</si>
  <si>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</si>
  <si>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</si>
  <si>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</si>
  <si>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</si>
  <si>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</si>
  <si>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</si>
  <si>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</si>
  <si>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</si>
  <si>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</si>
  <si>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</si>
  <si>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</si>
  <si>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</si>
  <si>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</si>
  <si>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</si>
  <si>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</si>
  <si>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</si>
  <si>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</si>
  <si>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</si>
  <si>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</si>
  <si>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</si>
  <si>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</si>
  <si>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</si>
  <si>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</si>
  <si>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</si>
  <si>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</si>
  <si>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</si>
  <si>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</si>
  <si>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</si>
  <si>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</si>
  <si>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</si>
  <si>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</si>
  <si>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</si>
  <si>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</si>
  <si>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</si>
  <si>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</si>
  <si>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</si>
  <si>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</si>
  <si>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</si>
  <si>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</si>
  <si>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</si>
  <si>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</si>
  <si>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</si>
  <si>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</si>
  <si>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</si>
  <si>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</si>
  <si>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</si>
  <si>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</si>
  <si>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</si>
  <si>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</si>
  <si>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</si>
  <si>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</si>
  <si>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</si>
  <si>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</si>
  <si>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</si>
  <si>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</si>
  <si>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</si>
  <si>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</si>
  <si>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</si>
  <si>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</si>
  <si>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</si>
  <si>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</si>
  <si>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</si>
  <si>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</si>
  <si>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</si>
  <si>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</si>
  <si>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</si>
  <si>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</si>
  <si>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</si>
  <si>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</si>
  <si>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</si>
  <si>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</si>
  <si>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</si>
  <si>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</si>
  <si>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</si>
  <si>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</si>
  <si>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</si>
  <si>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</si>
  <si>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</si>
  <si>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</si>
  <si>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</si>
  <si>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</si>
  <si>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</si>
  <si>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</si>
  <si>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</si>
  <si>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</si>
  <si>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</si>
  <si>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</si>
  <si>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</si>
  <si>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</si>
  <si>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</si>
  <si>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</si>
  <si>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</si>
  <si>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</si>
  <si>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</si>
  <si>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</si>
  <si>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</si>
  <si>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</si>
  <si>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</si>
  <si>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</si>
  <si>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</si>
  <si>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</si>
  <si>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</si>
  <si>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</si>
  <si>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</si>
  <si>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</si>
  <si>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</si>
  <si>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</si>
  <si>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</si>
  <si>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</si>
  <si>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</si>
  <si>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</si>
  <si>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</si>
  <si>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</si>
  <si>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</si>
  <si>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</si>
  <si>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</si>
  <si>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</si>
  <si>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</si>
  <si>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</si>
  <si>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</si>
  <si>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</si>
  <si>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</si>
  <si>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</si>
  <si>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</si>
  <si>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</si>
  <si>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</si>
  <si>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</si>
  <si>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</si>
  <si>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</si>
  <si>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</si>
  <si>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</si>
  <si>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</si>
  <si>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</si>
  <si>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</si>
  <si>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</si>
  <si>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</si>
  <si>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</si>
  <si>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</si>
  <si>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</si>
  <si>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</si>
  <si>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</si>
  <si>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</si>
  <si>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</si>
  <si>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</si>
  <si>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</si>
  <si>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</si>
  <si>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</si>
  <si>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</si>
  <si>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</si>
  <si>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</si>
  <si>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</si>
  <si>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</si>
  <si>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</si>
  <si>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</si>
  <si>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</si>
  <si>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</si>
  <si>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</si>
  <si>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</si>
  <si>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</si>
  <si>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</si>
  <si>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</si>
  <si>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</si>
  <si>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</si>
  <si>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</si>
  <si>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</si>
  <si>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</si>
  <si>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</si>
  <si>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</si>
  <si>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</si>
  <si>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</si>
  <si>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</si>
  <si>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</si>
  <si>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</si>
  <si>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</si>
  <si>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</si>
  <si>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</si>
  <si>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</si>
  <si>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</si>
  <si>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</si>
  <si>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</si>
  <si>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</si>
  <si>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</si>
  <si>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</si>
  <si>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</si>
  <si>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</si>
  <si>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</si>
  <si>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</si>
  <si>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</si>
  <si>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</si>
  <si>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</si>
  <si>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</si>
  <si>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</si>
  <si>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</si>
  <si>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</si>
  <si>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</si>
  <si>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</si>
  <si>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</si>
  <si>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</si>
  <si>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</si>
  <si>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</si>
  <si>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</si>
  <si>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</si>
  <si>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</si>
  <si>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</si>
  <si>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</si>
  <si>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</si>
  <si>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</si>
  <si>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</si>
  <si>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</si>
  <si>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</si>
  <si>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</si>
  <si>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</si>
  <si>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</si>
  <si>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</si>
  <si>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</si>
  <si>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</si>
  <si>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</si>
  <si>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</si>
  <si>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</si>
  <si>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</si>
  <si>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</si>
  <si>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</si>
  <si>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</si>
  <si>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</si>
  <si>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</si>
  <si>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</si>
  <si>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</si>
  <si>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</si>
  <si>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</si>
  <si>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</si>
  <si>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</si>
  <si>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</si>
  <si>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</si>
  <si>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</si>
  <si>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</si>
  <si>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</si>
  <si>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</si>
  <si>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</si>
  <si>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</si>
  <si>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</si>
  <si>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</si>
  <si>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</si>
  <si>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</si>
  <si>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</si>
  <si>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</si>
  <si>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</si>
  <si>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</si>
  <si>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</si>
  <si>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</si>
  <si>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</si>
  <si>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</si>
  <si>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</si>
  <si>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</si>
  <si>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</si>
  <si>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</si>
  <si>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</si>
  <si>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</si>
  <si>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</si>
  <si>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</si>
  <si>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</si>
  <si>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</si>
  <si>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</si>
  <si>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</si>
  <si>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</si>
  <si>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</si>
  <si>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</si>
  <si>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</si>
  <si>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</si>
  <si>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</si>
  <si>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</si>
  <si>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</si>
  <si>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</si>
  <si>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</si>
  <si>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</si>
  <si>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</si>
  <si>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</si>
  <si>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</si>
  <si>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</si>
  <si>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</si>
  <si>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>Minor</t>
  </si>
  <si>
    <t>Major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</si>
  <si>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</si>
  <si>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</si>
  <si>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</si>
  <si>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</si>
  <si>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</si>
  <si>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</si>
  <si>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161018134458</t>
  </si>
  <si>
    <t>Luis Filipe Carvalho Valente</t>
  </si>
  <si>
    <t>IT SECTOR/ELECTRIC DREAM</t>
  </si>
  <si>
    <t>Rua Jose Bonaparte, 302</t>
  </si>
  <si>
    <t>Cave Direita</t>
  </si>
  <si>
    <t>4430-438 Vila Nova de Gaia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</si>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</sst>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2" formatCode="_-* #,##0.00\ _€_-;\-* #,##0.00\ _€_-;_-* &quot;-&quot;??\ _€_-;_-@_-"/>
    <numFmt numFmtId="173" formatCode="_(* #,##0.00_);_(* \(#,##0.00\);_(* &quot;-&quot;??_);_(@_)"/>
    <numFmt numFmtId="174" formatCode="0;\-0;;@"/>
    <numFmt numFmtId="175" formatCode="0.0"/>
    <numFmt numFmtId="176" formatCode="#"/>
    <numFmt numFmtId="177" formatCode="0;\-;;@"/>
    <numFmt numFmtId="178" formatCode="#,##0.0"/>
  </numFmts>
  <fonts count="36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5">
    <xf numFmtId="0" fontId="0" fillId="0" borderId="0"/>
    <xf numFmtId="0" fontId="24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9" fillId="0" borderId="0"/>
    <xf numFmtId="0" fontId="24" fillId="0" borderId="0"/>
    <xf numFmtId="0" fontId="29" fillId="0" borderId="0"/>
    <xf numFmtId="0" fontId="32" fillId="0" borderId="0"/>
    <xf numFmtId="0" fontId="33" fillId="0" borderId="0"/>
    <xf numFmtId="43" fontId="29" fillId="0" borderId="0" applyFill="0" applyBorder="0" applyAlignment="0" applyProtection="0"/>
    <xf numFmtId="172" fontId="2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8" fillId="0" borderId="0" applyFont="0" applyFill="0" applyBorder="0" applyAlignment="0" applyProtection="0"/>
  </cellStyleXfs>
  <cellXfs count="25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4" fontId="8" fillId="0" borderId="0" xfId="0" applyNumberFormat="1" applyFont="1" applyBorder="1" applyAlignment="1">
      <alignment horizontal="left"/>
    </xf>
    <xf numFmtId="17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74" fontId="8" fillId="0" borderId="9" xfId="0" applyNumberFormat="1" applyFont="1" applyBorder="1" applyAlignment="1">
      <alignment horizontal="right"/>
    </xf>
    <xf numFmtId="174" fontId="8" fillId="0" borderId="0" xfId="0" applyNumberFormat="1" applyFont="1" applyBorder="1" applyAlignment="1">
      <alignment horizontal="right"/>
    </xf>
    <xf numFmtId="174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74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75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74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4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4" fontId="8" fillId="0" borderId="7" xfId="0" applyNumberFormat="1" applyFont="1" applyBorder="1" applyAlignment="1">
      <alignment horizontal="right"/>
    </xf>
    <xf numFmtId="17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4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74" fontId="8" fillId="0" borderId="13" xfId="0" applyNumberFormat="1" applyFont="1" applyBorder="1" applyAlignment="1">
      <alignment horizontal="left"/>
    </xf>
    <xf numFmtId="0" fontId="11" fillId="0" borderId="0" xfId="0" applyFont="1"/>
    <xf numFmtId="174" fontId="0" fillId="0" borderId="0" xfId="0" applyNumberFormat="1" applyBorder="1"/>
    <xf numFmtId="0" fontId="0" fillId="0" borderId="0" xfId="0" applyBorder="1" applyAlignment="1">
      <alignment horizontal="right"/>
    </xf>
    <xf numFmtId="174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3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8" xfId="0" applyFont="1" applyBorder="1"/>
    <xf numFmtId="0" fontId="10" fillId="0" borderId="13" xfId="0" applyFont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1" xfId="0" applyFont="1" applyBorder="1" applyAlignment="1">
      <alignment horizontal="right"/>
    </xf>
    <xf numFmtId="174" fontId="12" fillId="0" borderId="5" xfId="0" applyNumberFormat="1" applyFont="1" applyBorder="1" applyAlignment="1">
      <alignment horizontal="left"/>
    </xf>
    <xf numFmtId="174" fontId="12" fillId="0" borderId="0" xfId="0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75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74" fontId="12" fillId="0" borderId="5" xfId="0" applyNumberFormat="1" applyFont="1" applyBorder="1" applyAlignment="1">
      <alignment horizontal="right"/>
    </xf>
    <xf numFmtId="176" fontId="12" fillId="0" borderId="5" xfId="0" applyNumberFormat="1" applyFont="1" applyBorder="1"/>
    <xf numFmtId="0" fontId="12" fillId="0" borderId="6" xfId="0" applyFont="1" applyBorder="1"/>
    <xf numFmtId="0" fontId="10" fillId="0" borderId="10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1" xfId="0" applyFont="1" applyBorder="1"/>
    <xf numFmtId="0" fontId="12" fillId="0" borderId="8" xfId="0" applyFont="1" applyBorder="1" applyAlignment="1">
      <alignment horizontal="right"/>
    </xf>
    <xf numFmtId="177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3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8" xfId="0" applyFont="1" applyBorder="1"/>
    <xf numFmtId="0" fontId="15" fillId="0" borderId="13" xfId="0" applyFont="1" applyBorder="1"/>
    <xf numFmtId="0" fontId="15" fillId="0" borderId="9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74" fontId="12" fillId="0" borderId="0" xfId="0" applyNumberFormat="1" applyFont="1" applyBorder="1"/>
    <xf numFmtId="174" fontId="12" fillId="0" borderId="8" xfId="0" applyNumberFormat="1" applyFont="1" applyBorder="1"/>
    <xf numFmtId="174" fontId="12" fillId="0" borderId="13" xfId="0" applyNumberFormat="1" applyFont="1" applyBorder="1"/>
    <xf numFmtId="174" fontId="12" fillId="0" borderId="13" xfId="0" applyNumberFormat="1" applyFont="1" applyBorder="1" applyAlignment="1">
      <alignment horizontal="left"/>
    </xf>
    <xf numFmtId="174" fontId="12" fillId="0" borderId="2" xfId="0" applyNumberFormat="1" applyFont="1" applyBorder="1" applyAlignment="1">
      <alignment horizontal="left"/>
    </xf>
    <xf numFmtId="174" fontId="12" fillId="0" borderId="2" xfId="0" applyNumberFormat="1" applyFont="1" applyBorder="1"/>
    <xf numFmtId="174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4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0" fontId="13" fillId="0" borderId="0" xfId="0" applyFont="1"/>
    <xf numFmtId="49" fontId="0" fillId="0" borderId="0" xfId="0" applyNumberFormat="1"/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3" xfId="0" applyNumberFormat="1" applyFont="1" applyBorder="1"/>
    <xf numFmtId="0" fontId="12" fillId="0" borderId="13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74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34" fillId="0" borderId="0" xfId="0" applyNumberFormat="1" applyFont="1"/>
    <xf numFmtId="0" fontId="35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Border="1"/>
    <xf numFmtId="0" fontId="27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34" applyNumberFormat="1" applyFont="1" applyBorder="1" applyAlignment="1">
      <alignment horizontal="right"/>
    </xf>
    <xf numFmtId="3" fontId="15" fillId="0" borderId="13" xfId="34" applyNumberFormat="1" applyFont="1" applyBorder="1" applyAlignment="1">
      <alignment horizontal="right"/>
    </xf>
    <xf numFmtId="3" fontId="18" fillId="0" borderId="0" xfId="34" applyNumberFormat="1" applyFont="1" applyBorder="1" applyAlignment="1">
      <alignment horizontal="right"/>
    </xf>
    <xf numFmtId="3" fontId="15" fillId="0" borderId="0" xfId="34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3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3" fontId="15" fillId="0" borderId="13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6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78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3" fontId="8" fillId="0" borderId="14" xfId="0" applyNumberFormat="1" applyFont="1" applyBorder="1"/>
    <xf numFmtId="3" fontId="8" fillId="0" borderId="6" xfId="0" applyNumberFormat="1" applyFont="1" applyBorder="1"/>
    <xf numFmtId="178" fontId="12" fillId="0" borderId="0" xfId="0" applyNumberFormat="1" applyFont="1"/>
    <xf numFmtId="178" fontId="12" fillId="0" borderId="0" xfId="0" applyNumberFormat="1" applyFont="1" applyBorder="1" applyAlignment="1">
      <alignment horizontal="right"/>
    </xf>
  </cellXfs>
  <cellStyles count="35">
    <cellStyle name="Dziesiętny" xfId="34" builtinId="3"/>
    <cellStyle name="Normal 2" xfId="1"/>
    <cellStyle name="Normal 3" xfId="2"/>
    <cellStyle name="Normal 3 2" xfId="3"/>
    <cellStyle name="Normal 3 3" xfId="4"/>
    <cellStyle name="Normal 4" xfId="5"/>
    <cellStyle name="Normal 4 2" xfId="6"/>
    <cellStyle name="Normal 4 3" xfId="7"/>
    <cellStyle name="Normal 4 4" xfId="8"/>
    <cellStyle name="Normal 4 4 2" xfId="9"/>
    <cellStyle name="Normal 5" xfId="10"/>
    <cellStyle name="Normal 5 2" xfId="11"/>
    <cellStyle name="Normal 6" xfId="12"/>
    <cellStyle name="Normal 7" xfId="13"/>
    <cellStyle name="Normalny" xfId="0" builtinId="0"/>
    <cellStyle name="Vírgula 10" xfId="14"/>
    <cellStyle name="Vírgula 11" xfId="15"/>
    <cellStyle name="Vírgula 2" xfId="16"/>
    <cellStyle name="Vírgula 2 2" xfId="17"/>
    <cellStyle name="Vírgula 3" xfId="18"/>
    <cellStyle name="Vírgula 3 2" xfId="19"/>
    <cellStyle name="Vírgula 3 3" xfId="20"/>
    <cellStyle name="Vírgula 3 3 2" xfId="21"/>
    <cellStyle name="Vírgula 3 4" xfId="22"/>
    <cellStyle name="Vírgula 4" xfId="23"/>
    <cellStyle name="Vírgula 4 2" xfId="24"/>
    <cellStyle name="Vírgula 4 2 2" xfId="25"/>
    <cellStyle name="Vírgula 4 3" xfId="26"/>
    <cellStyle name="Vírgula 4 4" xfId="27"/>
    <cellStyle name="Vírgula 5" xfId="28"/>
    <cellStyle name="Vírgula 6" xfId="29"/>
    <cellStyle name="Vírgula 6 2" xfId="30"/>
    <cellStyle name="Vírgula 7" xfId="31"/>
    <cellStyle name="Vírgula 8" xfId="32"/>
    <cellStyle name="Vírgula 9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61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D11" sqref="D1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2" spans="2:25" ht="33">
      <c r="B2" s="211" t="str">
        <f>W!A861</f>
        <v>Luis Filipe Carvalho Valente</v>
      </c>
      <c r="C2" s="212"/>
      <c r="D2" s="212"/>
      <c r="E2" s="212"/>
      <c r="F2" s="211"/>
      <c r="G2" s="209" t="s">
        <v>15</v>
      </c>
      <c r="H2" s="1"/>
    </row>
    <row r="3" spans="2:25">
      <c r="B3" s="211" t="str">
        <f>W!A862</f>
        <v>IT SECTOR/ELECTRIC DREAM</v>
      </c>
      <c r="C3" s="211"/>
      <c r="D3" s="211"/>
      <c r="E3" s="211"/>
      <c r="F3" s="211"/>
      <c r="V3" s="2" t="s">
        <v>0</v>
      </c>
      <c r="W3" s="3" t="str">
        <f>W!A6</f>
        <v xml:space="preserve">  15C1</v>
      </c>
    </row>
    <row r="4" spans="2:25">
      <c r="B4" s="211" t="str">
        <f>W!A863</f>
        <v>Rua Jose Bonaparte, 302</v>
      </c>
      <c r="C4" s="211"/>
      <c r="D4" s="211"/>
      <c r="E4" s="211"/>
      <c r="F4" s="211"/>
    </row>
    <row r="5" spans="2:25" ht="17.399999999999999">
      <c r="B5" s="211" t="str">
        <f>W!A864</f>
        <v>Cave Direita</v>
      </c>
      <c r="C5" s="211"/>
      <c r="D5" s="211"/>
      <c r="E5" s="211"/>
      <c r="F5" s="211"/>
      <c r="H5" s="4" t="s">
        <v>16</v>
      </c>
      <c r="J5" s="5"/>
      <c r="K5" s="5"/>
      <c r="L5" s="5">
        <f>W!$A2</f>
        <v>6</v>
      </c>
      <c r="N5" s="4" t="s">
        <v>17</v>
      </c>
      <c r="O5" s="6">
        <f>W!$A1</f>
        <v>2</v>
      </c>
      <c r="P5" s="5"/>
      <c r="Q5" s="5"/>
      <c r="S5" s="7"/>
      <c r="T5" s="8"/>
      <c r="U5" s="7"/>
      <c r="V5" s="7"/>
    </row>
    <row r="6" spans="2:25">
      <c r="B6" s="211" t="str">
        <f>W!A865</f>
        <v>4430-438 Vila Nova de Gaia</v>
      </c>
      <c r="C6" s="211"/>
      <c r="D6" s="211"/>
      <c r="E6" s="211"/>
      <c r="F6" s="211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2016</v>
      </c>
      <c r="Q9" s="8"/>
      <c r="R9" s="210" t="s">
        <v>19</v>
      </c>
      <c r="S9" s="16">
        <f>W!$A5</f>
        <v>1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7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5"/>
      <c r="Q12" s="29"/>
      <c r="R12" s="30"/>
      <c r="S12" s="19"/>
      <c r="T12" s="216" t="s">
        <v>39</v>
      </c>
      <c r="U12" s="31"/>
      <c r="V12" s="28"/>
      <c r="W12" s="215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8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40</v>
      </c>
      <c r="F14" s="42">
        <f>W!A11</f>
        <v>70</v>
      </c>
      <c r="G14" s="43"/>
      <c r="H14" s="42">
        <f>W!A14</f>
        <v>40</v>
      </c>
      <c r="I14" s="44"/>
      <c r="J14" s="42">
        <f>W!A17</f>
        <v>15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8</v>
      </c>
      <c r="U14" s="46" t="str">
        <f>W!B62</f>
        <v/>
      </c>
      <c r="V14" s="19"/>
      <c r="W14" s="45">
        <f>W!A63</f>
        <v>15</v>
      </c>
      <c r="X14" s="47"/>
      <c r="Y14" s="25"/>
    </row>
    <row r="15" spans="2:25">
      <c r="B15" s="12"/>
      <c r="C15" s="20"/>
      <c r="D15" s="20" t="s">
        <v>3</v>
      </c>
      <c r="E15" s="48">
        <f>W!A8</f>
        <v>40</v>
      </c>
      <c r="F15" s="42">
        <f>W!A12</f>
        <v>10</v>
      </c>
      <c r="G15" s="49"/>
      <c r="H15" s="42">
        <f>W!A15</f>
        <v>8</v>
      </c>
      <c r="I15" s="50"/>
      <c r="J15" s="42">
        <f>W!A18</f>
        <v>10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 t="str">
        <f>W!B65</f>
        <v/>
      </c>
      <c r="V15" s="19"/>
      <c r="W15" s="53">
        <f>W!A66</f>
        <v>14</v>
      </c>
      <c r="X15" s="52"/>
      <c r="Y15" s="25"/>
    </row>
    <row r="16" spans="2:25">
      <c r="B16" s="12"/>
      <c r="C16" s="20"/>
      <c r="D16" s="20" t="s">
        <v>4</v>
      </c>
      <c r="E16" s="54">
        <f>W!A9</f>
        <v>65</v>
      </c>
      <c r="F16" s="55">
        <f>W!A13</f>
        <v>54</v>
      </c>
      <c r="G16" s="56"/>
      <c r="H16" s="55">
        <f>W!A16</f>
        <v>15</v>
      </c>
      <c r="I16" s="36"/>
      <c r="J16" s="55">
        <f>W!A19</f>
        <v>25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 t="str">
        <f>W!B68</f>
        <v/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307</v>
      </c>
      <c r="G19" s="52" t="str">
        <f>W!B21</f>
        <v/>
      </c>
      <c r="H19" s="61">
        <f>W!A24</f>
        <v>503</v>
      </c>
      <c r="I19" s="46" t="str">
        <f>W!B24</f>
        <v/>
      </c>
      <c r="J19" s="61">
        <f>W!A27</f>
        <v>899</v>
      </c>
      <c r="K19" s="46" t="str">
        <f>W!B27</f>
        <v/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320</v>
      </c>
      <c r="G20" s="52" t="str">
        <f>W!B22</f>
        <v/>
      </c>
      <c r="H20" s="42">
        <f>W!A25</f>
        <v>475</v>
      </c>
      <c r="I20" s="52" t="str">
        <f>W!B25</f>
        <v/>
      </c>
      <c r="J20" s="42">
        <f>W!A28</f>
        <v>876</v>
      </c>
      <c r="K20" s="52" t="str">
        <f>W!B28</f>
        <v/>
      </c>
      <c r="L20" s="20"/>
      <c r="M20" s="68" t="s">
        <v>46</v>
      </c>
      <c r="N20" s="69"/>
      <c r="O20" s="68"/>
      <c r="P20" s="51">
        <f>W!A75</f>
        <v>0</v>
      </c>
      <c r="Q20" s="70"/>
      <c r="R20" s="68"/>
      <c r="S20" s="28" t="s">
        <v>47</v>
      </c>
      <c r="T20" s="71"/>
      <c r="U20" s="72"/>
      <c r="V20" s="71"/>
      <c r="W20" s="51">
        <f>W!A76</f>
        <v>1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315</v>
      </c>
      <c r="G21" s="57" t="str">
        <f>W!B23</f>
        <v/>
      </c>
      <c r="H21" s="55">
        <f>W!A26</f>
        <v>430</v>
      </c>
      <c r="I21" s="57" t="str">
        <f>W!B26</f>
        <v/>
      </c>
      <c r="J21" s="55">
        <f>W!A29</f>
        <v>752</v>
      </c>
      <c r="K21" s="57" t="str">
        <f>W!B29</f>
        <v/>
      </c>
      <c r="L21" s="20"/>
      <c r="M21" s="28" t="s">
        <v>48</v>
      </c>
      <c r="N21" s="19"/>
      <c r="O21" s="28"/>
      <c r="P21" s="39">
        <f>W!A77</f>
        <v>17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4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6">
        <f>W!A31</f>
        <v>4640</v>
      </c>
      <c r="G24" s="46" t="str">
        <f>W!B31</f>
        <v/>
      </c>
      <c r="H24" s="249">
        <f>W!A34</f>
        <v>1094</v>
      </c>
      <c r="I24" s="46" t="str">
        <f>W!B34</f>
        <v/>
      </c>
      <c r="J24" s="249">
        <f>W!A37</f>
        <v>265</v>
      </c>
      <c r="K24" s="46" t="str">
        <f>W!B37</f>
        <v/>
      </c>
      <c r="L24" s="20"/>
      <c r="M24" s="28" t="s">
        <v>51</v>
      </c>
      <c r="N24" s="28"/>
      <c r="O24" s="28"/>
      <c r="P24" s="45">
        <f>W!A81</f>
        <v>0</v>
      </c>
      <c r="Q24" s="52" t="str">
        <f>W!B81</f>
        <v/>
      </c>
      <c r="R24" s="42"/>
      <c r="S24" s="28" t="s">
        <v>52</v>
      </c>
      <c r="T24" s="28"/>
      <c r="U24" s="28"/>
      <c r="V24" s="28"/>
      <c r="W24" s="62">
        <f>W!A82</f>
        <v>0</v>
      </c>
      <c r="X24" s="67" t="str">
        <f>W!B82</f>
        <v/>
      </c>
      <c r="Y24" s="25"/>
    </row>
    <row r="25" spans="2:25">
      <c r="B25" s="12"/>
      <c r="C25" s="213"/>
      <c r="D25" s="20" t="s">
        <v>27</v>
      </c>
      <c r="E25" s="20"/>
      <c r="F25" s="247">
        <f>W!A32</f>
        <v>2031</v>
      </c>
      <c r="G25" s="52" t="str">
        <f>W!B32</f>
        <v/>
      </c>
      <c r="H25" s="240">
        <f>W!A35</f>
        <v>683</v>
      </c>
      <c r="I25" s="52" t="str">
        <f>W!B35</f>
        <v/>
      </c>
      <c r="J25" s="240">
        <f>W!A38</f>
        <v>62</v>
      </c>
      <c r="K25" s="52" t="str">
        <f>W!B38</f>
        <v/>
      </c>
      <c r="L25" s="20"/>
      <c r="M25" s="28" t="s">
        <v>53</v>
      </c>
      <c r="N25" s="28"/>
      <c r="O25" s="28"/>
      <c r="P25" s="75">
        <f>W!A83/100</f>
        <v>13.01</v>
      </c>
      <c r="Q25" s="52" t="str">
        <f>W!B83</f>
        <v/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3"/>
      <c r="D26" s="20" t="s">
        <v>28</v>
      </c>
      <c r="E26" s="20"/>
      <c r="F26" s="248">
        <f>W!A33</f>
        <v>2709</v>
      </c>
      <c r="G26" s="57" t="str">
        <f>W!B33</f>
        <v/>
      </c>
      <c r="H26" s="250">
        <f>W!A36</f>
        <v>1217</v>
      </c>
      <c r="I26" s="57" t="str">
        <f>W!B36</f>
        <v/>
      </c>
      <c r="J26" s="248">
        <f>W!A39</f>
        <v>327</v>
      </c>
      <c r="K26" s="57" t="str">
        <f>W!B39</f>
        <v/>
      </c>
      <c r="L26" s="20"/>
      <c r="M26" s="28" t="s">
        <v>54</v>
      </c>
      <c r="N26" s="28"/>
      <c r="O26" s="28"/>
      <c r="P26" s="39">
        <f>W!A85</f>
        <v>220</v>
      </c>
      <c r="Q26" s="57" t="str">
        <f>W!B85</f>
        <v/>
      </c>
      <c r="R26" s="76"/>
      <c r="S26" s="28" t="s">
        <v>55</v>
      </c>
      <c r="T26" s="19"/>
      <c r="U26" s="28"/>
      <c r="V26" s="28"/>
      <c r="W26" s="62">
        <f>W!A86</f>
        <v>30</v>
      </c>
      <c r="X26" s="77" t="str">
        <f>W!B86</f>
        <v/>
      </c>
      <c r="Y26" s="25"/>
    </row>
    <row r="27" spans="2:25">
      <c r="B27" s="12"/>
      <c r="C27" s="213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1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6">
        <f>W!A91</f>
        <v>-330</v>
      </c>
      <c r="Q29" s="52" t="str">
        <f>W!B91</f>
        <v/>
      </c>
      <c r="R29" s="42"/>
      <c r="S29" s="28" t="s">
        <v>61</v>
      </c>
      <c r="T29" s="28"/>
      <c r="U29" s="28"/>
      <c r="V29" s="28"/>
      <c r="W29" s="45">
        <f>W!A92</f>
        <v>5</v>
      </c>
      <c r="X29" s="46" t="str">
        <f>W!B92</f>
        <v/>
      </c>
      <c r="Y29" s="25"/>
    </row>
    <row r="30" spans="2:25">
      <c r="B30" s="12"/>
      <c r="C30" s="20" t="s">
        <v>32</v>
      </c>
      <c r="D30" s="20"/>
      <c r="E30" s="42"/>
      <c r="F30" s="247">
        <f>W!A44</f>
        <v>12</v>
      </c>
      <c r="G30" s="50"/>
      <c r="H30" s="240">
        <f>W!A45</f>
        <v>43</v>
      </c>
      <c r="I30" s="50"/>
      <c r="J30" s="240">
        <f>W!A46</f>
        <v>15</v>
      </c>
      <c r="K30" s="25"/>
      <c r="L30" s="20"/>
      <c r="M30" s="28" t="s">
        <v>58</v>
      </c>
      <c r="N30" s="28"/>
      <c r="O30" s="28"/>
      <c r="P30" s="247">
        <f>W!A93</f>
        <v>0</v>
      </c>
      <c r="Q30" s="52" t="str">
        <f>W!B93</f>
        <v/>
      </c>
      <c r="R30" s="42"/>
      <c r="S30" s="19" t="s">
        <v>62</v>
      </c>
      <c r="T30" s="28"/>
      <c r="U30" s="28"/>
      <c r="V30" s="28"/>
      <c r="W30" s="247">
        <f>W!A94</f>
        <v>0</v>
      </c>
      <c r="X30" s="52" t="str">
        <f>W!B94</f>
        <v/>
      </c>
      <c r="Y30" s="25"/>
    </row>
    <row r="31" spans="2:25">
      <c r="B31" s="12"/>
      <c r="C31" s="20" t="s">
        <v>33</v>
      </c>
      <c r="D31" s="19"/>
      <c r="E31" s="19"/>
      <c r="F31" s="51">
        <f>W!A47</f>
        <v>120</v>
      </c>
      <c r="G31" s="47"/>
      <c r="H31" s="51">
        <f>W!A48</f>
        <v>170</v>
      </c>
      <c r="I31" s="47"/>
      <c r="J31" s="51">
        <f>W!A49</f>
        <v>335</v>
      </c>
      <c r="K31" s="47"/>
      <c r="L31" s="20"/>
      <c r="M31" s="28" t="s">
        <v>59</v>
      </c>
      <c r="N31" s="28"/>
      <c r="O31" s="28"/>
      <c r="P31" s="51">
        <f>W!A73</f>
        <v>0</v>
      </c>
      <c r="Q31" s="52" t="str">
        <f>W!B73</f>
        <v/>
      </c>
      <c r="R31" s="42"/>
      <c r="S31" s="28" t="s">
        <v>63</v>
      </c>
      <c r="T31" s="28"/>
      <c r="U31" s="28"/>
      <c r="V31" s="28"/>
      <c r="W31" s="51">
        <f>W!A74</f>
        <v>0</v>
      </c>
      <c r="X31" s="52" t="str">
        <f>W!B74</f>
        <v/>
      </c>
      <c r="Y31" s="25"/>
    </row>
    <row r="32" spans="2:25">
      <c r="B32" s="12"/>
      <c r="C32" s="83" t="s">
        <v>34</v>
      </c>
      <c r="D32" s="20"/>
      <c r="E32" s="42"/>
      <c r="F32" s="39">
        <f>W!A51</f>
        <v>10</v>
      </c>
      <c r="G32" s="57" t="str">
        <f>W!B51</f>
        <v/>
      </c>
      <c r="H32" s="55">
        <f>W!A52</f>
        <v>10</v>
      </c>
      <c r="I32" s="57" t="str">
        <f>W!B52</f>
        <v/>
      </c>
      <c r="J32" s="55">
        <f>W!A53</f>
        <v>10</v>
      </c>
      <c r="K32" s="57" t="str">
        <f>W!B53</f>
        <v/>
      </c>
      <c r="L32" s="20"/>
      <c r="M32" s="84" t="s">
        <v>60</v>
      </c>
      <c r="N32" s="28"/>
      <c r="O32" s="28"/>
      <c r="P32" s="39">
        <f>W!A72</f>
        <v>0</v>
      </c>
      <c r="Q32" s="57" t="str">
        <f>W!B72</f>
        <v/>
      </c>
      <c r="R32" s="42"/>
      <c r="S32" s="28" t="s">
        <v>64</v>
      </c>
      <c r="T32" s="28"/>
      <c r="U32" s="28"/>
      <c r="V32" s="28"/>
      <c r="W32" s="39">
        <f>W!A99</f>
        <v>0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1">
        <f>W!A54</f>
        <v>8390</v>
      </c>
      <c r="G35" s="85" t="str">
        <f>W!B54</f>
        <v/>
      </c>
      <c r="H35" s="252">
        <f>W!A55</f>
        <v>1630</v>
      </c>
      <c r="I35" s="85" t="str">
        <f>W!B55</f>
        <v/>
      </c>
      <c r="J35" s="252">
        <f>W!A56</f>
        <v>780</v>
      </c>
      <c r="K35" s="85" t="str">
        <f>W!B56</f>
        <v/>
      </c>
      <c r="L35" s="20"/>
      <c r="M35" s="28" t="s">
        <v>66</v>
      </c>
      <c r="N35" s="28"/>
      <c r="O35" s="28"/>
      <c r="P35" s="62">
        <f>W!A97</f>
        <v>0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3" width="8.33203125" style="93" customWidth="1"/>
    <col min="14" max="14" width="8.441406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44140625" style="93" customWidth="1"/>
    <col min="21" max="21" width="7.33203125" style="93" customWidth="1"/>
    <col min="22" max="22" width="1.441406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441406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3">
        <f>W!A108</f>
        <v>9380</v>
      </c>
      <c r="V5" s="113"/>
      <c r="W5" s="238">
        <f>W!A109</f>
        <v>2994</v>
      </c>
      <c r="X5" s="106"/>
      <c r="Y5" s="243">
        <f>W!A110</f>
        <v>654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1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59</v>
      </c>
      <c r="O6" s="116">
        <f>W!A192</f>
        <v>6</v>
      </c>
      <c r="P6" s="100"/>
      <c r="R6" s="99"/>
      <c r="S6" s="20" t="s">
        <v>132</v>
      </c>
      <c r="T6" s="95"/>
      <c r="U6" s="243">
        <f>W!A111</f>
        <v>9589</v>
      </c>
      <c r="V6" s="113"/>
      <c r="W6" s="238">
        <f>W!A112</f>
        <v>3065</v>
      </c>
      <c r="X6" s="106"/>
      <c r="Y6" s="243">
        <f>W!A113</f>
        <v>670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1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0</v>
      </c>
      <c r="O7" s="116">
        <f>W!A194</f>
        <v>0</v>
      </c>
      <c r="P7" s="100"/>
      <c r="R7" s="99"/>
      <c r="S7" s="20" t="s">
        <v>133</v>
      </c>
      <c r="T7" s="95"/>
      <c r="U7" s="243">
        <f>W!A114</f>
        <v>209</v>
      </c>
      <c r="V7" s="113"/>
      <c r="W7" s="238">
        <f>W!A115</f>
        <v>71</v>
      </c>
      <c r="X7" s="106"/>
      <c r="Y7" s="243">
        <f>W!A116</f>
        <v>16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1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3">
        <f>W!A117</f>
        <v>0</v>
      </c>
      <c r="V8" s="117" t="str">
        <f>W!B117</f>
        <v/>
      </c>
      <c r="W8" s="238">
        <f>W!A118</f>
        <v>0</v>
      </c>
      <c r="X8" s="118" t="str">
        <f>W!B118</f>
        <v/>
      </c>
      <c r="Y8" s="243">
        <f>W!A119</f>
        <v>0</v>
      </c>
      <c r="Z8" s="118" t="str">
        <f>W!B119</f>
        <v/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1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3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1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1</v>
      </c>
      <c r="O10" s="116">
        <f>O6+O7+O8-O9-O11</f>
        <v>1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1">
        <f>W!A285</f>
        <v>0</v>
      </c>
      <c r="H11" s="100"/>
      <c r="I11" s="95"/>
      <c r="J11" s="99"/>
      <c r="K11" s="20" t="s">
        <v>100</v>
      </c>
      <c r="L11" s="95"/>
      <c r="M11" s="95"/>
      <c r="N11" s="120">
        <f>W!A197</f>
        <v>58</v>
      </c>
      <c r="O11" s="120">
        <f>W!A198</f>
        <v>2</v>
      </c>
      <c r="P11" s="100"/>
      <c r="R11" s="99"/>
      <c r="S11" s="28" t="s">
        <v>26</v>
      </c>
      <c r="T11" s="95"/>
      <c r="U11" s="243">
        <f>W!A121</f>
        <v>4640</v>
      </c>
      <c r="V11" s="113"/>
      <c r="W11" s="243">
        <f>W!A124</f>
        <v>1094</v>
      </c>
      <c r="X11" s="106"/>
      <c r="Y11" s="243">
        <f>W!A127</f>
        <v>265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1">
        <f>W!A286</f>
        <v>580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3">
        <f>W!A122</f>
        <v>2031</v>
      </c>
      <c r="V12" s="113"/>
      <c r="W12" s="243">
        <f>W!A125</f>
        <v>683</v>
      </c>
      <c r="X12" s="106"/>
      <c r="Y12" s="243">
        <f>W!A128</f>
        <v>62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1">
        <f>W!A287</f>
        <v>1814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3">
        <f>W!A123</f>
        <v>2709</v>
      </c>
      <c r="V13" s="113"/>
      <c r="W13" s="243">
        <f>W!A126</f>
        <v>1217</v>
      </c>
      <c r="X13" s="106"/>
      <c r="Y13" s="243">
        <f>W!A129</f>
        <v>327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2">
        <f>G9-SUM(G10:G13)</f>
        <v>-1794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1">
        <f>W!A305</f>
        <v>33984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1">
        <f>W!A306</f>
        <v>829</v>
      </c>
      <c r="P16" s="117" t="str">
        <f>W!B307</f>
        <v/>
      </c>
      <c r="R16" s="99"/>
      <c r="S16" s="20" t="s">
        <v>23</v>
      </c>
      <c r="T16" s="95"/>
      <c r="U16" s="243">
        <f>W!A131</f>
        <v>3771</v>
      </c>
      <c r="V16" s="113"/>
      <c r="W16" s="243">
        <f>W!A134</f>
        <v>1055</v>
      </c>
      <c r="X16" s="106"/>
      <c r="Y16" s="243">
        <f>W!A137</f>
        <v>410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8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1">
        <f>W!A307</f>
        <v>31602</v>
      </c>
      <c r="P17" s="100"/>
      <c r="R17" s="99"/>
      <c r="S17" s="123" t="s">
        <v>3</v>
      </c>
      <c r="T17" s="95"/>
      <c r="U17" s="243">
        <f>W!A132</f>
        <v>1671</v>
      </c>
      <c r="V17" s="113"/>
      <c r="W17" s="243">
        <f>W!A135</f>
        <v>608</v>
      </c>
      <c r="X17" s="106"/>
      <c r="Y17" s="243">
        <f>W!A138</f>
        <v>231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8">
        <f>W!A292</f>
        <v>0</v>
      </c>
      <c r="H18" s="100"/>
      <c r="I18" s="95"/>
      <c r="J18" s="99"/>
      <c r="P18" s="100"/>
      <c r="R18" s="99"/>
      <c r="S18" s="20" t="s">
        <v>4</v>
      </c>
      <c r="T18" s="95"/>
      <c r="U18" s="243">
        <f>W!A133</f>
        <v>2402</v>
      </c>
      <c r="V18" s="113"/>
      <c r="W18" s="243">
        <f>W!A136</f>
        <v>1136</v>
      </c>
      <c r="X18" s="106"/>
      <c r="Y18" s="243">
        <f>W!A139</f>
        <v>486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8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8">
        <f>W!A294</f>
        <v>0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3">
        <f>W!A141</f>
        <v>4106</v>
      </c>
      <c r="V21" s="113"/>
      <c r="W21" s="243">
        <f>W!A144</f>
        <v>1055</v>
      </c>
      <c r="X21" s="106"/>
      <c r="Y21" s="243">
        <f>W!A147</f>
        <v>410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8">
        <f>W!A301</f>
        <v>0</v>
      </c>
      <c r="H22" s="124"/>
      <c r="I22" s="95"/>
      <c r="R22" s="99"/>
      <c r="S22" s="123" t="s">
        <v>3</v>
      </c>
      <c r="T22" s="95"/>
      <c r="U22" s="243">
        <f>W!A142</f>
        <v>1686</v>
      </c>
      <c r="V22" s="113"/>
      <c r="W22" s="243">
        <f>W!A145</f>
        <v>608</v>
      </c>
      <c r="X22" s="106"/>
      <c r="Y22" s="243">
        <f>W!A148</f>
        <v>231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8">
        <f>W!A302</f>
        <v>0</v>
      </c>
      <c r="H23" s="125" t="str">
        <f>W!B302</f>
        <v/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3">
        <f>W!A143</f>
        <v>2402</v>
      </c>
      <c r="V23" s="113"/>
      <c r="W23" s="243">
        <f>W!A146</f>
        <v>1136</v>
      </c>
      <c r="X23" s="106"/>
      <c r="Y23" s="243">
        <f>W!A149</f>
        <v>486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8">
        <f>W!A303</f>
        <v>0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8">
        <f>G18*W!A75-G23</f>
        <v>0</v>
      </c>
      <c r="H25" s="100"/>
      <c r="I25" s="95"/>
      <c r="J25" s="99"/>
      <c r="K25" s="28" t="s">
        <v>108</v>
      </c>
      <c r="L25" s="20"/>
      <c r="M25" s="116">
        <f>W!A321</f>
        <v>7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3">
        <f>W!A304</f>
        <v>100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3">
        <f>W!A151</f>
        <v>0</v>
      </c>
      <c r="V26" s="113"/>
      <c r="W26" s="243">
        <f>W!A154</f>
        <v>0</v>
      </c>
      <c r="X26" s="106"/>
      <c r="Y26" s="243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3">
        <f>W!A152</f>
        <v>0</v>
      </c>
      <c r="V27" s="113"/>
      <c r="W27" s="243">
        <f>W!A155</f>
        <v>0</v>
      </c>
      <c r="X27" s="106"/>
      <c r="Y27" s="243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8">
        <f>W!A311</f>
        <v>337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8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3">
        <f>W!A161</f>
        <v>534</v>
      </c>
      <c r="V30" s="113"/>
      <c r="W30" s="243">
        <f>W!A164</f>
        <v>39</v>
      </c>
      <c r="X30" s="106"/>
      <c r="Y30" s="243">
        <f>W!A167</f>
        <v>42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8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3">
        <f>W!A162</f>
        <v>345</v>
      </c>
      <c r="V31" s="113"/>
      <c r="W31" s="243">
        <f>W!A165</f>
        <v>75</v>
      </c>
      <c r="X31" s="106"/>
      <c r="Y31" s="243">
        <f>W!A168</f>
        <v>49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8">
        <f>W!A314</f>
        <v>0</v>
      </c>
      <c r="H32" s="131" t="str">
        <f>W!B313</f>
        <v/>
      </c>
      <c r="I32" s="95"/>
      <c r="M32" s="95"/>
      <c r="R32" s="99"/>
      <c r="S32" s="20" t="s">
        <v>4</v>
      </c>
      <c r="T32" s="95"/>
      <c r="U32" s="243">
        <f>W!A163</f>
        <v>307</v>
      </c>
      <c r="V32" s="113"/>
      <c r="W32" s="243">
        <f>W!A166</f>
        <v>81</v>
      </c>
      <c r="X32" s="106"/>
      <c r="Y32" s="243">
        <f>W!A169</f>
        <v>68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8">
        <f>W!A315</f>
        <v>0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8">
        <f>W!A316</f>
        <v>337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3">
        <f>W!A295</f>
        <v>1321</v>
      </c>
      <c r="N35" s="243">
        <f>W!A297</f>
        <v>500</v>
      </c>
      <c r="O35" s="245">
        <f>W!A299</f>
        <v>300</v>
      </c>
      <c r="P35" s="100"/>
      <c r="R35" s="99"/>
      <c r="S35" s="105" t="s">
        <v>141</v>
      </c>
      <c r="T35" s="132"/>
      <c r="U35" s="238">
        <f>W!A171</f>
        <v>122</v>
      </c>
      <c r="V35" s="117" t="str">
        <f>W!B171</f>
        <v/>
      </c>
      <c r="W35" s="238">
        <f>W!A172</f>
        <v>73</v>
      </c>
      <c r="X35" s="117" t="str">
        <f>W!B172</f>
        <v/>
      </c>
      <c r="Y35" s="238">
        <f>W!A173</f>
        <v>39</v>
      </c>
      <c r="Z35" s="118" t="str">
        <f>W!B173</f>
        <v/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8">
        <f>1000*W!A58</f>
        <v>0</v>
      </c>
      <c r="H36" s="100"/>
      <c r="I36" s="95"/>
      <c r="J36" s="99"/>
      <c r="K36" s="20" t="s">
        <v>115</v>
      </c>
      <c r="L36" s="95"/>
      <c r="M36" s="244">
        <f>W!A296</f>
        <v>16</v>
      </c>
      <c r="N36" s="244">
        <f>W!A298</f>
        <v>8</v>
      </c>
      <c r="O36" s="244">
        <f>W!A300</f>
        <v>13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8">
        <f>W!A317</f>
        <v>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8">
        <f>1000*W!A59</f>
        <v>0</v>
      </c>
      <c r="H38" s="100"/>
      <c r="I38" s="95"/>
      <c r="R38" s="99"/>
      <c r="S38" s="105" t="s">
        <v>142</v>
      </c>
      <c r="T38" s="105"/>
      <c r="U38" s="207" t="str">
        <f>W!A177</f>
        <v>Minor</v>
      </c>
      <c r="V38" s="113"/>
      <c r="W38" s="207" t="str">
        <f>W!A178</f>
        <v>Major</v>
      </c>
      <c r="X38" s="106"/>
      <c r="Y38" s="207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8">
        <f>W!A318</f>
        <v>17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3">
        <f>W!A181</f>
        <v>9589</v>
      </c>
      <c r="V41" s="113"/>
      <c r="W41" s="238">
        <f>W!A182</f>
        <v>3065</v>
      </c>
      <c r="X41" s="106"/>
      <c r="Y41" s="243">
        <f>W!A183</f>
        <v>670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8">
        <f>W!A319</f>
        <v>94269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3">
        <f>W!A54</f>
        <v>8390</v>
      </c>
      <c r="V42" s="113"/>
      <c r="W42" s="243">
        <f>W!A55</f>
        <v>1630</v>
      </c>
      <c r="X42" s="106"/>
      <c r="Y42" s="243">
        <f>W!A56</f>
        <v>780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16.433039999999998</v>
      </c>
      <c r="P43" s="100"/>
      <c r="R43" s="99"/>
      <c r="S43" s="83" t="s">
        <v>89</v>
      </c>
      <c r="T43" s="95"/>
      <c r="U43" s="243">
        <f>W!A184</f>
        <v>24</v>
      </c>
      <c r="V43" s="113"/>
      <c r="W43" s="238">
        <f>W!A185</f>
        <v>1174</v>
      </c>
      <c r="X43" s="106"/>
      <c r="Y43" s="243">
        <f>W!A186</f>
        <v>606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1">
        <f>W!A329</f>
        <v>263</v>
      </c>
      <c r="H44" s="100"/>
      <c r="I44" s="95"/>
      <c r="J44" s="99"/>
      <c r="K44" s="19" t="s">
        <v>125</v>
      </c>
      <c r="N44" s="138">
        <f>N42+N43</f>
        <v>24.03304</v>
      </c>
      <c r="P44" s="100"/>
      <c r="R44" s="99"/>
      <c r="S44" s="83" t="s">
        <v>146</v>
      </c>
      <c r="T44" s="95"/>
      <c r="U44" s="243">
        <f>W!A187</f>
        <v>8414</v>
      </c>
      <c r="V44" s="113"/>
      <c r="W44" s="238">
        <f>W!A188</f>
        <v>2804</v>
      </c>
      <c r="X44" s="106"/>
      <c r="Y44" s="243">
        <f>W!A189</f>
        <v>1386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441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1">
        <f>W!A201</f>
        <v>392000</v>
      </c>
      <c r="G7" s="152"/>
      <c r="H7" s="141"/>
      <c r="I7" s="155" t="s">
        <v>136</v>
      </c>
      <c r="J7" s="141"/>
      <c r="K7" s="141"/>
      <c r="L7" s="225">
        <f>W!A241</f>
        <v>4892446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1">
        <f>W!A202</f>
        <v>100530</v>
      </c>
      <c r="G8" s="152"/>
      <c r="H8" s="141"/>
      <c r="I8" s="141"/>
      <c r="J8" s="141"/>
      <c r="K8" s="141"/>
      <c r="L8" s="225"/>
      <c r="M8" s="152"/>
      <c r="N8" s="141"/>
      <c r="O8" s="89" t="s">
        <v>204</v>
      </c>
      <c r="Q8" s="160"/>
      <c r="R8" s="229">
        <f>W!A261</f>
        <v>50000</v>
      </c>
      <c r="S8" s="152"/>
      <c r="T8" s="141"/>
      <c r="U8" s="155" t="s">
        <v>231</v>
      </c>
      <c r="V8" s="141"/>
      <c r="W8" s="141"/>
      <c r="X8" s="225">
        <f>W!A221</f>
        <v>4666623</v>
      </c>
      <c r="Y8" s="152"/>
    </row>
    <row r="9" spans="2:26">
      <c r="B9" s="149"/>
      <c r="C9" s="155" t="s">
        <v>158</v>
      </c>
      <c r="D9" s="141"/>
      <c r="E9" s="141"/>
      <c r="F9" s="221">
        <f>W!A203</f>
        <v>65317</v>
      </c>
      <c r="G9" s="152"/>
      <c r="H9" s="141"/>
      <c r="I9" s="155" t="s">
        <v>178</v>
      </c>
      <c r="J9" s="141"/>
      <c r="K9" s="141"/>
      <c r="L9" s="225">
        <f>W!A242</f>
        <v>2284769</v>
      </c>
      <c r="M9" s="152"/>
      <c r="N9" s="141"/>
      <c r="O9" s="155" t="s">
        <v>205</v>
      </c>
      <c r="P9" s="141"/>
      <c r="Q9" s="160"/>
      <c r="R9" s="229">
        <f>W!A262</f>
        <v>400000</v>
      </c>
      <c r="S9" s="152"/>
      <c r="T9" s="141"/>
      <c r="U9" s="155" t="s">
        <v>190</v>
      </c>
      <c r="V9" s="141"/>
      <c r="W9" s="141"/>
      <c r="X9" s="225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1">
        <f>W!A204</f>
        <v>553822</v>
      </c>
      <c r="G10" s="152"/>
      <c r="H10" s="141"/>
      <c r="I10" s="219" t="s">
        <v>179</v>
      </c>
      <c r="L10" s="225">
        <f>W!A243</f>
        <v>1324010</v>
      </c>
      <c r="M10" s="152"/>
      <c r="N10" s="141"/>
      <c r="O10" s="155" t="s">
        <v>206</v>
      </c>
      <c r="P10" s="141"/>
      <c r="Q10" s="141"/>
      <c r="R10" s="228">
        <f>W!A263</f>
        <v>0</v>
      </c>
      <c r="S10" s="152"/>
      <c r="T10" s="141"/>
      <c r="U10" s="155" t="s">
        <v>232</v>
      </c>
      <c r="V10" s="141"/>
      <c r="W10" s="141"/>
      <c r="X10" s="225">
        <f>W!A223</f>
        <v>3493720</v>
      </c>
      <c r="Y10" s="152"/>
    </row>
    <row r="11" spans="2:26">
      <c r="B11" s="149"/>
      <c r="C11" s="155" t="s">
        <v>159</v>
      </c>
      <c r="D11" s="141"/>
      <c r="E11" s="141"/>
      <c r="F11" s="221">
        <f>W!A205</f>
        <v>48924</v>
      </c>
      <c r="G11" s="152"/>
      <c r="H11" s="141"/>
      <c r="I11" s="155" t="s">
        <v>180</v>
      </c>
      <c r="J11" s="141"/>
      <c r="K11" s="141"/>
      <c r="L11" s="225">
        <f>W!A244</f>
        <v>0</v>
      </c>
      <c r="M11" s="152"/>
      <c r="N11" s="141"/>
      <c r="O11" s="155" t="s">
        <v>207</v>
      </c>
      <c r="P11" s="141"/>
      <c r="Q11" s="141"/>
      <c r="R11" s="225">
        <f>SUM(R8:R10)</f>
        <v>450000</v>
      </c>
      <c r="S11" s="152"/>
      <c r="T11" s="141"/>
      <c r="U11" s="155" t="s">
        <v>233</v>
      </c>
      <c r="V11" s="141"/>
      <c r="W11" s="141"/>
      <c r="X11" s="226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1">
        <f>W!A206</f>
        <v>28020</v>
      </c>
      <c r="G12" s="152"/>
      <c r="H12" s="141"/>
      <c r="I12" s="155" t="s">
        <v>181</v>
      </c>
      <c r="J12" s="141"/>
      <c r="K12" s="141"/>
      <c r="L12" s="225">
        <f>W!A245</f>
        <v>13028</v>
      </c>
      <c r="M12" s="152"/>
      <c r="N12" s="141"/>
      <c r="R12" s="229"/>
      <c r="S12" s="152"/>
      <c r="T12" s="141"/>
      <c r="U12" s="219" t="s">
        <v>234</v>
      </c>
      <c r="X12" s="229">
        <f>X8+X9-X10-X11</f>
        <v>1172903</v>
      </c>
      <c r="Y12" s="152"/>
    </row>
    <row r="13" spans="2:26">
      <c r="B13" s="149"/>
      <c r="C13" s="155" t="s">
        <v>160</v>
      </c>
      <c r="D13" s="141"/>
      <c r="E13" s="141"/>
      <c r="F13" s="221">
        <f>W!A207</f>
        <v>70000</v>
      </c>
      <c r="G13" s="152"/>
      <c r="H13" s="141"/>
      <c r="I13" s="155" t="s">
        <v>182</v>
      </c>
      <c r="J13" s="141"/>
      <c r="K13" s="141"/>
      <c r="L13" s="225">
        <f>W!A246</f>
        <v>9133</v>
      </c>
      <c r="M13" s="152"/>
      <c r="N13" s="141"/>
      <c r="O13" s="158" t="s">
        <v>208</v>
      </c>
      <c r="R13" s="229"/>
      <c r="S13" s="152"/>
      <c r="T13" s="141"/>
      <c r="X13" s="229"/>
      <c r="Y13" s="152"/>
    </row>
    <row r="14" spans="2:26">
      <c r="B14" s="149"/>
      <c r="C14" s="159" t="s">
        <v>161</v>
      </c>
      <c r="D14" s="141"/>
      <c r="E14" s="141"/>
      <c r="F14" s="221">
        <f>W!A208</f>
        <v>20000</v>
      </c>
      <c r="G14" s="152"/>
      <c r="H14" s="141"/>
      <c r="I14" s="155" t="s">
        <v>183</v>
      </c>
      <c r="J14" s="141"/>
      <c r="K14" s="141"/>
      <c r="L14" s="225">
        <f>W!A247</f>
        <v>467657</v>
      </c>
      <c r="M14" s="152"/>
      <c r="N14" s="141"/>
      <c r="O14" s="155" t="s">
        <v>209</v>
      </c>
      <c r="P14" s="141"/>
      <c r="Q14" s="141"/>
      <c r="R14" s="225">
        <f>W!A265</f>
        <v>213139</v>
      </c>
      <c r="S14" s="152"/>
      <c r="T14" s="141"/>
      <c r="U14" s="158" t="s">
        <v>235</v>
      </c>
      <c r="X14" s="229"/>
      <c r="Y14" s="152"/>
    </row>
    <row r="15" spans="2:26">
      <c r="B15" s="149"/>
      <c r="C15" s="155" t="s">
        <v>162</v>
      </c>
      <c r="D15" s="141"/>
      <c r="E15" s="141"/>
      <c r="F15" s="221">
        <f>W!A209</f>
        <v>36000</v>
      </c>
      <c r="G15" s="152"/>
      <c r="H15" s="141"/>
      <c r="I15" s="155" t="s">
        <v>184</v>
      </c>
      <c r="J15" s="141"/>
      <c r="K15" s="141"/>
      <c r="L15" s="225">
        <f>W!A248</f>
        <v>13324</v>
      </c>
      <c r="M15" s="152"/>
      <c r="N15" s="141"/>
      <c r="O15" s="219" t="s">
        <v>210</v>
      </c>
      <c r="R15" s="225">
        <f>W!A266</f>
        <v>1667044</v>
      </c>
      <c r="S15" s="152"/>
      <c r="T15" s="141"/>
      <c r="U15" s="155" t="s">
        <v>236</v>
      </c>
      <c r="V15" s="141"/>
      <c r="W15" s="141"/>
      <c r="X15" s="225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1">
        <f>W!A210</f>
        <v>0</v>
      </c>
      <c r="G16" s="152"/>
      <c r="H16" s="141"/>
      <c r="I16" s="155" t="s">
        <v>185</v>
      </c>
      <c r="L16" s="225">
        <f>W!A249</f>
        <v>124450</v>
      </c>
      <c r="M16" s="152"/>
      <c r="N16" s="141"/>
      <c r="O16" s="155" t="s">
        <v>211</v>
      </c>
      <c r="P16" s="141"/>
      <c r="Q16" s="141"/>
      <c r="R16" s="225">
        <f>W!A267</f>
        <v>12399</v>
      </c>
      <c r="S16" s="152"/>
      <c r="T16" s="141"/>
      <c r="U16" s="155" t="s">
        <v>237</v>
      </c>
      <c r="X16" s="225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1">
        <f>W!A211</f>
        <v>20509</v>
      </c>
      <c r="G17" s="152"/>
      <c r="H17" s="141"/>
      <c r="I17" s="163" t="s">
        <v>186</v>
      </c>
      <c r="J17" s="141"/>
      <c r="K17" s="141"/>
      <c r="L17" s="226">
        <f>W!A250</f>
        <v>1892582</v>
      </c>
      <c r="M17" s="152"/>
      <c r="N17" s="141"/>
      <c r="O17" s="155" t="s">
        <v>212</v>
      </c>
      <c r="P17" s="141"/>
      <c r="Q17" s="141"/>
      <c r="R17" s="225">
        <f>W!A268</f>
        <v>2584117</v>
      </c>
      <c r="S17" s="152"/>
      <c r="T17" s="141"/>
      <c r="U17" s="155" t="s">
        <v>238</v>
      </c>
      <c r="V17" s="141"/>
      <c r="W17" s="141"/>
      <c r="X17" s="226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1">
        <f>W!A212</f>
        <v>0</v>
      </c>
      <c r="G18" s="152"/>
      <c r="H18" s="141"/>
      <c r="I18" s="155" t="s">
        <v>187</v>
      </c>
      <c r="J18" s="141"/>
      <c r="K18" s="141"/>
      <c r="L18" s="227">
        <f>W!A251</f>
        <v>2343789</v>
      </c>
      <c r="M18" s="152"/>
      <c r="N18" s="141"/>
      <c r="O18" s="155" t="s">
        <v>213</v>
      </c>
      <c r="P18" s="141"/>
      <c r="Q18" s="141"/>
      <c r="R18" s="226">
        <f>W!A269</f>
        <v>663292</v>
      </c>
      <c r="S18" s="152"/>
      <c r="T18" s="141"/>
      <c r="U18" s="219" t="s">
        <v>239</v>
      </c>
      <c r="X18" s="229">
        <f>X15+X16-X17</f>
        <v>0</v>
      </c>
      <c r="Y18" s="152"/>
    </row>
    <row r="19" spans="2:25">
      <c r="B19" s="149"/>
      <c r="C19" s="155" t="s">
        <v>166</v>
      </c>
      <c r="D19" s="141"/>
      <c r="E19" s="141"/>
      <c r="F19" s="221">
        <f>W!A213</f>
        <v>12120</v>
      </c>
      <c r="G19" s="152"/>
      <c r="H19" s="141"/>
      <c r="I19" s="155" t="s">
        <v>188</v>
      </c>
      <c r="J19" s="141"/>
      <c r="K19" s="141"/>
      <c r="L19" s="225">
        <f>W!A252</f>
        <v>2548657</v>
      </c>
      <c r="M19" s="152"/>
      <c r="N19" s="141"/>
      <c r="O19" s="219" t="s">
        <v>214</v>
      </c>
      <c r="R19" s="231">
        <f>SUM(R14:R18)</f>
        <v>5139991</v>
      </c>
      <c r="S19" s="152"/>
      <c r="T19" s="141"/>
      <c r="X19" s="229"/>
      <c r="Y19" s="152"/>
    </row>
    <row r="20" spans="2:25">
      <c r="B20" s="149"/>
      <c r="C20" s="155" t="s">
        <v>167</v>
      </c>
      <c r="D20" s="141"/>
      <c r="E20" s="141"/>
      <c r="F20" s="221">
        <f>W!A214</f>
        <v>0</v>
      </c>
      <c r="G20" s="152"/>
      <c r="H20" s="141"/>
      <c r="I20" s="155" t="s">
        <v>189</v>
      </c>
      <c r="J20" s="141"/>
      <c r="K20" s="141"/>
      <c r="L20" s="225">
        <f>W!A217</f>
        <v>1589203</v>
      </c>
      <c r="M20" s="152"/>
      <c r="N20" s="141"/>
      <c r="O20" s="155" t="s">
        <v>215</v>
      </c>
      <c r="P20" s="141"/>
      <c r="Q20" s="141"/>
      <c r="R20" s="225">
        <f>R11+R19</f>
        <v>5589991</v>
      </c>
      <c r="S20" s="152"/>
      <c r="T20" s="141"/>
      <c r="U20" s="158" t="s">
        <v>240</v>
      </c>
      <c r="X20" s="229"/>
      <c r="Y20" s="152"/>
    </row>
    <row r="21" spans="2:25">
      <c r="B21" s="149"/>
      <c r="C21" s="155" t="s">
        <v>168</v>
      </c>
      <c r="D21" s="141"/>
      <c r="E21" s="141"/>
      <c r="F21" s="221">
        <f>W!A215</f>
        <v>220000</v>
      </c>
      <c r="G21" s="152"/>
      <c r="H21" s="141"/>
      <c r="I21" s="155" t="s">
        <v>190</v>
      </c>
      <c r="J21" s="141"/>
      <c r="K21" s="141"/>
      <c r="L21" s="225">
        <f>W!A222</f>
        <v>0</v>
      </c>
      <c r="M21" s="152"/>
      <c r="N21" s="141"/>
      <c r="R21" s="229"/>
      <c r="S21" s="152"/>
      <c r="T21" s="141"/>
      <c r="U21" s="89" t="s">
        <v>241</v>
      </c>
      <c r="X21" s="225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2">
        <f>W!A216</f>
        <v>21961</v>
      </c>
      <c r="G22" s="152"/>
      <c r="H22" s="141"/>
      <c r="I22" s="155" t="s">
        <v>191</v>
      </c>
      <c r="J22" s="141"/>
      <c r="K22" s="141"/>
      <c r="L22" s="228">
        <f>W!A254</f>
        <v>0</v>
      </c>
      <c r="M22" s="152"/>
      <c r="N22" s="141"/>
      <c r="O22" s="150" t="s">
        <v>216</v>
      </c>
      <c r="P22" s="141"/>
      <c r="Q22" s="141"/>
      <c r="R22" s="225"/>
      <c r="S22" s="152"/>
      <c r="T22" s="141"/>
      <c r="U22" s="89" t="s">
        <v>242</v>
      </c>
      <c r="V22" s="141"/>
      <c r="W22" s="141"/>
      <c r="X22" s="225">
        <f>W!A229</f>
        <v>462792</v>
      </c>
      <c r="Y22" s="152"/>
    </row>
    <row r="23" spans="2:25">
      <c r="B23" s="149"/>
      <c r="C23" s="155" t="s">
        <v>170</v>
      </c>
      <c r="D23" s="150"/>
      <c r="E23" s="141"/>
      <c r="F23" s="222">
        <f>W!A217</f>
        <v>1589203</v>
      </c>
      <c r="G23" s="152"/>
      <c r="H23" s="141"/>
      <c r="I23" s="219" t="s">
        <v>192</v>
      </c>
      <c r="L23" s="225">
        <f>L19-L20+L21-L22</f>
        <v>959454</v>
      </c>
      <c r="M23" s="152"/>
      <c r="N23" s="141"/>
      <c r="O23" s="155" t="s">
        <v>218</v>
      </c>
      <c r="P23" s="141"/>
      <c r="Q23" s="141"/>
      <c r="R23" s="225">
        <f>W!A271</f>
        <v>253609</v>
      </c>
      <c r="S23" s="152"/>
      <c r="T23" s="141"/>
      <c r="U23" s="155" t="s">
        <v>243</v>
      </c>
      <c r="V23" s="141"/>
      <c r="W23" s="141"/>
      <c r="X23" s="225">
        <f>W!A230</f>
        <v>165000</v>
      </c>
      <c r="Y23" s="152"/>
    </row>
    <row r="24" spans="2:25">
      <c r="B24" s="149"/>
      <c r="C24" s="141"/>
      <c r="F24" s="223"/>
      <c r="G24" s="152"/>
      <c r="H24" s="141"/>
      <c r="I24" s="155" t="s">
        <v>193</v>
      </c>
      <c r="J24" s="141"/>
      <c r="K24" s="141"/>
      <c r="L24" s="225">
        <f>W!A225</f>
        <v>0</v>
      </c>
      <c r="M24" s="152"/>
      <c r="N24" s="141"/>
      <c r="O24" s="159" t="s">
        <v>219</v>
      </c>
      <c r="P24" s="141"/>
      <c r="Q24" s="141"/>
      <c r="R24" s="225">
        <f>W!A272</f>
        <v>1244484</v>
      </c>
      <c r="S24" s="152"/>
      <c r="T24" s="141"/>
      <c r="U24" s="155" t="s">
        <v>252</v>
      </c>
      <c r="V24" s="141"/>
      <c r="W24" s="141"/>
      <c r="X24" s="225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1"/>
      <c r="G25" s="152"/>
      <c r="H25" s="141"/>
      <c r="I25" s="155" t="s">
        <v>194</v>
      </c>
      <c r="J25" s="141"/>
      <c r="K25" s="141"/>
      <c r="L25" s="226">
        <f>W!A232</f>
        <v>3479</v>
      </c>
      <c r="M25" s="152"/>
      <c r="N25" s="141"/>
      <c r="O25" s="155" t="s">
        <v>220</v>
      </c>
      <c r="P25" s="141"/>
      <c r="Q25" s="141"/>
      <c r="R25" s="226">
        <f>W!A273</f>
        <v>0</v>
      </c>
      <c r="S25" s="152"/>
      <c r="T25" s="141"/>
      <c r="U25" s="155" t="s">
        <v>244</v>
      </c>
      <c r="V25" s="141"/>
      <c r="W25" s="141"/>
      <c r="X25" s="226">
        <f>W!A232</f>
        <v>3479</v>
      </c>
      <c r="Y25" s="152"/>
    </row>
    <row r="26" spans="2:25">
      <c r="B26" s="149"/>
      <c r="C26" s="219" t="s">
        <v>172</v>
      </c>
      <c r="D26" s="141"/>
      <c r="E26" s="141"/>
      <c r="F26" s="224">
        <f>L26</f>
        <v>955975</v>
      </c>
      <c r="G26" s="152"/>
      <c r="H26" s="141"/>
      <c r="I26" s="219" t="s">
        <v>172</v>
      </c>
      <c r="J26" s="141"/>
      <c r="K26" s="141"/>
      <c r="L26" s="229">
        <f>L23+L24-L25</f>
        <v>955975</v>
      </c>
      <c r="M26" s="152"/>
      <c r="N26" s="141"/>
      <c r="O26" s="163" t="s">
        <v>217</v>
      </c>
      <c r="P26" s="141"/>
      <c r="Q26" s="141"/>
      <c r="R26" s="225">
        <f>SUM(R23:R25)</f>
        <v>1498093</v>
      </c>
      <c r="S26" s="152"/>
      <c r="T26" s="141"/>
      <c r="U26" s="219" t="s">
        <v>245</v>
      </c>
      <c r="X26" s="229">
        <f>X21-X22-X23+X24-X25</f>
        <v>-631271</v>
      </c>
      <c r="Y26" s="152"/>
    </row>
    <row r="27" spans="2:25">
      <c r="B27" s="149"/>
      <c r="C27" s="219" t="s">
        <v>174</v>
      </c>
      <c r="D27" s="141"/>
      <c r="E27" s="141"/>
      <c r="F27" s="222">
        <f>W!A240</f>
        <v>0</v>
      </c>
      <c r="G27" s="152"/>
      <c r="H27" s="141"/>
      <c r="I27" s="155" t="s">
        <v>195</v>
      </c>
      <c r="J27" s="141"/>
      <c r="K27" s="141"/>
      <c r="L27" s="226">
        <f>W!A255</f>
        <v>0</v>
      </c>
      <c r="M27" s="152"/>
      <c r="N27" s="141"/>
      <c r="O27" s="155" t="s">
        <v>221</v>
      </c>
      <c r="P27" s="141"/>
      <c r="Q27" s="141"/>
      <c r="R27" s="225">
        <f>W!A274</f>
        <v>0</v>
      </c>
      <c r="S27" s="152"/>
      <c r="X27" s="232"/>
      <c r="Y27" s="152"/>
    </row>
    <row r="28" spans="2:25">
      <c r="B28" s="149"/>
      <c r="C28" s="219" t="s">
        <v>173</v>
      </c>
      <c r="F28" s="224">
        <f>W!A257</f>
        <v>955975</v>
      </c>
      <c r="G28" s="152"/>
      <c r="H28" s="141"/>
      <c r="I28" s="155" t="s">
        <v>196</v>
      </c>
      <c r="J28" s="141"/>
      <c r="K28" s="141"/>
      <c r="L28" s="225">
        <f>W!A256</f>
        <v>955975</v>
      </c>
      <c r="M28" s="152"/>
      <c r="N28" s="141"/>
      <c r="R28" s="229"/>
      <c r="S28" s="152"/>
      <c r="U28" s="155" t="s">
        <v>246</v>
      </c>
      <c r="V28" s="141"/>
      <c r="W28" s="141"/>
      <c r="X28" s="229">
        <f>W!A233</f>
        <v>541632</v>
      </c>
      <c r="Y28" s="152"/>
    </row>
    <row r="29" spans="2:25">
      <c r="B29" s="149"/>
      <c r="C29" s="141"/>
      <c r="F29" s="224"/>
      <c r="G29" s="152"/>
      <c r="H29" s="141"/>
      <c r="I29" s="219" t="s">
        <v>197</v>
      </c>
      <c r="L29" s="230">
        <f>IF(R32&gt;0,100*L28/R32,0)</f>
        <v>32.187710437710436</v>
      </c>
      <c r="M29" s="152"/>
      <c r="N29" s="141"/>
      <c r="O29" s="155" t="s">
        <v>222</v>
      </c>
      <c r="P29" s="141"/>
      <c r="Q29" s="141"/>
      <c r="R29" s="225">
        <f>R20-R26-R27</f>
        <v>4091898</v>
      </c>
      <c r="S29" s="152"/>
      <c r="U29" s="219" t="s">
        <v>247</v>
      </c>
      <c r="V29" s="141"/>
      <c r="W29" s="141"/>
      <c r="X29" s="228">
        <f>W!A234</f>
        <v>121660</v>
      </c>
      <c r="Y29" s="152"/>
    </row>
    <row r="30" spans="2:25">
      <c r="B30" s="149"/>
      <c r="C30" s="141"/>
      <c r="F30" s="224"/>
      <c r="G30" s="152"/>
      <c r="H30" s="141"/>
      <c r="L30" s="229"/>
      <c r="M30" s="152"/>
      <c r="N30" s="141"/>
      <c r="R30" s="229"/>
      <c r="S30" s="152"/>
      <c r="U30" s="219" t="s">
        <v>248</v>
      </c>
      <c r="X30" s="233">
        <f>R18-R25</f>
        <v>663292</v>
      </c>
      <c r="Y30" s="152"/>
    </row>
    <row r="31" spans="2:25">
      <c r="B31" s="149"/>
      <c r="F31" s="224"/>
      <c r="G31" s="152"/>
      <c r="H31" s="141"/>
      <c r="I31" s="163" t="s">
        <v>198</v>
      </c>
      <c r="J31" s="141"/>
      <c r="K31" s="141"/>
      <c r="L31" s="226">
        <f>W!A230</f>
        <v>165000</v>
      </c>
      <c r="M31" s="152"/>
      <c r="N31" s="141"/>
      <c r="O31" s="158" t="s">
        <v>223</v>
      </c>
      <c r="R31" s="229"/>
      <c r="S31" s="152"/>
      <c r="U31" s="89" t="s">
        <v>249</v>
      </c>
      <c r="X31" s="229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1">
        <f>W!A219</f>
        <v>0</v>
      </c>
      <c r="G32" s="152"/>
      <c r="H32" s="141"/>
      <c r="I32" s="155" t="s">
        <v>199</v>
      </c>
      <c r="J32" s="141"/>
      <c r="K32" s="141"/>
      <c r="L32" s="225">
        <f>L28-L31</f>
        <v>790975</v>
      </c>
      <c r="M32" s="152"/>
      <c r="O32" s="163" t="s">
        <v>224</v>
      </c>
      <c r="P32" s="141"/>
      <c r="Q32" s="141"/>
      <c r="R32" s="225">
        <f>W!A275</f>
        <v>2970000</v>
      </c>
      <c r="S32" s="152"/>
      <c r="X32" s="229"/>
      <c r="Y32" s="152"/>
    </row>
    <row r="33" spans="1:25">
      <c r="B33" s="149"/>
      <c r="C33" s="155" t="s">
        <v>176</v>
      </c>
      <c r="D33" s="141"/>
      <c r="E33" s="141"/>
      <c r="F33" s="221">
        <f>W!A220</f>
        <v>2734769</v>
      </c>
      <c r="G33" s="152"/>
      <c r="H33" s="141"/>
      <c r="I33" s="89" t="s">
        <v>200</v>
      </c>
      <c r="J33" s="141"/>
      <c r="K33" s="141"/>
      <c r="L33" s="226">
        <f>W!A260</f>
        <v>429756</v>
      </c>
      <c r="M33" s="152"/>
      <c r="O33" s="89" t="s">
        <v>228</v>
      </c>
      <c r="R33" s="225">
        <f>W!A276</f>
        <v>0</v>
      </c>
      <c r="S33" s="152"/>
      <c r="U33" s="155" t="s">
        <v>250</v>
      </c>
      <c r="V33" s="141"/>
      <c r="W33" s="141"/>
      <c r="X33" s="229">
        <f>W!A238</f>
        <v>1999000</v>
      </c>
      <c r="Y33" s="152"/>
    </row>
    <row r="34" spans="1:25">
      <c r="B34" s="149"/>
      <c r="C34" s="141"/>
      <c r="G34" s="152"/>
      <c r="I34" s="89" t="s">
        <v>201</v>
      </c>
      <c r="L34" s="229">
        <f>L32+L33</f>
        <v>1220731</v>
      </c>
      <c r="M34" s="152"/>
      <c r="O34" s="155" t="s">
        <v>225</v>
      </c>
      <c r="P34" s="141"/>
      <c r="Q34" s="141"/>
      <c r="R34" s="226">
        <f>R35-R32-R33</f>
        <v>1121898</v>
      </c>
      <c r="S34" s="152"/>
      <c r="U34" s="155" t="s">
        <v>251</v>
      </c>
      <c r="V34" s="141"/>
      <c r="W34" s="141"/>
      <c r="X34" s="229">
        <f>W!A239</f>
        <v>345000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5">
        <f>W!A277</f>
        <v>4091898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topLeftCell="A66" zoomScale="110" zoomScaleNormal="110" workbookViewId="0">
      <selection activeCell="G17" sqref="G17:I18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2</v>
      </c>
      <c r="J2" s="173" t="s">
        <v>256</v>
      </c>
      <c r="K2" s="172">
        <f>W!$A4</f>
        <v>2016</v>
      </c>
      <c r="L2" s="174" t="s">
        <v>257</v>
      </c>
      <c r="M2" s="24">
        <f>W!$A5</f>
        <v>1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6">
        <f>W!A505</f>
        <v>4039</v>
      </c>
      <c r="H6" s="236">
        <f>W!A506</f>
        <v>4236</v>
      </c>
      <c r="I6" s="236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4">
        <f>W!A507/10</f>
        <v>7.2</v>
      </c>
      <c r="H7" s="234">
        <f>W!A508/10</f>
        <v>5.2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6">
        <f>W!A509</f>
        <v>1837</v>
      </c>
      <c r="H8" s="236">
        <f>W!A510</f>
        <v>774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4">
        <f>W!A501/10</f>
        <v>1.5</v>
      </c>
      <c r="H11" s="234">
        <f>W!A502/10</f>
        <v>0.5</v>
      </c>
      <c r="I11" s="28" t="s">
        <v>265</v>
      </c>
      <c r="J11" s="28"/>
      <c r="K11" s="114"/>
      <c r="L11" s="235">
        <f>W!A511/100</f>
        <v>0.85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6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7">
        <f>INT(L11*G21/1000) + 60</f>
        <v>101</v>
      </c>
      <c r="H17" s="237">
        <f>INT(L11*2*G21/1000) + 75</f>
        <v>158</v>
      </c>
      <c r="I17" s="237">
        <f>INT(L11*3*G21/1000) + 120</f>
        <v>245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7">
        <f>INT(L11*1.5*G21/1000) + 60</f>
        <v>122</v>
      </c>
      <c r="H18" s="237">
        <f>INT(L11*1.5*2*G21/1000) + 75</f>
        <v>200</v>
      </c>
      <c r="I18" s="237">
        <f>INT(L11*1.5*3*G21/1000) + 120</f>
        <v>307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6">
        <f>W!A515</f>
        <v>49114</v>
      </c>
      <c r="H21" s="236">
        <f>W!A516</f>
        <v>48474</v>
      </c>
      <c r="I21" s="236">
        <f>W!A517</f>
        <v>48098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Retailers are wary of a post festive season slump. Retailers of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electronic equipment are especially worried about facing a bleak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quarter.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4">
        <f>W!A522/100</f>
        <v>102.56</v>
      </c>
      <c r="G37" s="254">
        <f>W!A542/100</f>
        <v>97.27</v>
      </c>
      <c r="H37" s="254">
        <f>W!A562/100</f>
        <v>101.22</v>
      </c>
      <c r="I37" s="254">
        <f>W!A582/100</f>
        <v>35.049999999999997</v>
      </c>
      <c r="J37" s="254">
        <f>W!A602/100</f>
        <v>94.98</v>
      </c>
      <c r="K37" s="254">
        <f>W!A622/100</f>
        <v>157.83000000000001</v>
      </c>
      <c r="L37" s="254">
        <f>W!A642/100</f>
        <v>87</v>
      </c>
      <c r="M37" s="254">
        <f>W!A662/100</f>
        <v>132.76</v>
      </c>
      <c r="N37" s="185"/>
    </row>
    <row r="38" spans="2:17">
      <c r="B38" s="99"/>
      <c r="C38" s="20" t="s">
        <v>279</v>
      </c>
      <c r="D38" s="95"/>
      <c r="E38" s="95"/>
      <c r="F38" s="238">
        <f>W!A523</f>
        <v>3377301</v>
      </c>
      <c r="G38" s="238">
        <f>W!A543</f>
        <v>2918100</v>
      </c>
      <c r="H38" s="238">
        <f>W!A563</f>
        <v>2732940</v>
      </c>
      <c r="I38" s="238">
        <f>W!A583</f>
        <v>1156650</v>
      </c>
      <c r="J38" s="238">
        <f>W!A603</f>
        <v>3134340</v>
      </c>
      <c r="K38" s="238">
        <f>W!A623</f>
        <v>4687551</v>
      </c>
      <c r="L38" s="238">
        <f>W!A643</f>
        <v>2662200</v>
      </c>
      <c r="M38" s="238">
        <f>W!A663</f>
        <v>4381080</v>
      </c>
      <c r="N38" s="185"/>
    </row>
    <row r="39" spans="2:17">
      <c r="B39" s="99"/>
      <c r="C39" s="95"/>
      <c r="F39" s="115"/>
      <c r="G39" s="115"/>
      <c r="H39" s="115"/>
      <c r="I39" s="197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8">
        <f>W!A524</f>
        <v>0</v>
      </c>
      <c r="G40" s="238">
        <f>W!A544</f>
        <v>0</v>
      </c>
      <c r="H40" s="238">
        <f>W!A564</f>
        <v>0</v>
      </c>
      <c r="I40" s="238">
        <f>W!A584</f>
        <v>0</v>
      </c>
      <c r="J40" s="238">
        <f>W!A604</f>
        <v>0</v>
      </c>
      <c r="K40" s="238">
        <f>W!A624</f>
        <v>5</v>
      </c>
      <c r="L40" s="238">
        <f>W!A644</f>
        <v>0</v>
      </c>
      <c r="M40" s="238">
        <f>W!A664</f>
        <v>0</v>
      </c>
      <c r="N40" s="185"/>
    </row>
    <row r="41" spans="2:17" ht="12">
      <c r="B41" s="99"/>
      <c r="C41" s="220" t="s">
        <v>278</v>
      </c>
      <c r="D41" s="208"/>
      <c r="E41" s="208"/>
      <c r="F41" s="239">
        <f>W!A525</f>
        <v>3166246</v>
      </c>
      <c r="G41" s="239">
        <f>W!A545</f>
        <v>3009152</v>
      </c>
      <c r="H41" s="239">
        <f>W!A565</f>
        <v>3131649</v>
      </c>
      <c r="I41" s="239">
        <f>W!A585</f>
        <v>847724</v>
      </c>
      <c r="J41" s="239">
        <f>W!A605</f>
        <v>2825414</v>
      </c>
      <c r="K41" s="239">
        <f>W!A625</f>
        <v>5141887</v>
      </c>
      <c r="L41" s="239">
        <f>W!A645</f>
        <v>2594319</v>
      </c>
      <c r="M41" s="239">
        <f>W!A665</f>
        <v>4041663</v>
      </c>
      <c r="N41" s="185"/>
    </row>
    <row r="42" spans="2:17">
      <c r="B42" s="99"/>
      <c r="C42" s="95"/>
      <c r="D42" s="95"/>
      <c r="E42" s="95"/>
      <c r="F42" s="198"/>
      <c r="G42" s="198"/>
      <c r="H42" s="198"/>
      <c r="I42" s="186"/>
      <c r="J42" s="198"/>
      <c r="K42" s="198"/>
      <c r="L42" s="198"/>
      <c r="M42" s="198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8"/>
      <c r="K43" s="198"/>
      <c r="L43" s="198"/>
      <c r="M43" s="198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8"/>
      <c r="K44" s="198"/>
      <c r="L44" s="198"/>
      <c r="M44" s="198"/>
      <c r="N44" s="185"/>
    </row>
    <row r="45" spans="2:17">
      <c r="B45" s="99"/>
      <c r="C45" s="20" t="s">
        <v>282</v>
      </c>
      <c r="D45" s="95"/>
      <c r="E45" s="95"/>
      <c r="F45" s="238">
        <f>W!A526</f>
        <v>343</v>
      </c>
      <c r="G45" s="238">
        <f>W!A546</f>
        <v>325</v>
      </c>
      <c r="H45" s="238">
        <f>W!A566</f>
        <v>350</v>
      </c>
      <c r="I45" s="238">
        <f>W!A586</f>
        <v>0</v>
      </c>
      <c r="J45" s="238">
        <f>W!A606</f>
        <v>0</v>
      </c>
      <c r="K45" s="238">
        <f>W!A626</f>
        <v>307</v>
      </c>
      <c r="L45" s="238">
        <f>W!A646</f>
        <v>324</v>
      </c>
      <c r="M45" s="238">
        <f>W!A666</f>
        <v>350</v>
      </c>
      <c r="N45" s="185"/>
    </row>
    <row r="46" spans="2:17">
      <c r="B46" s="99"/>
      <c r="C46" s="95" t="s">
        <v>9</v>
      </c>
      <c r="D46" s="28" t="s">
        <v>283</v>
      </c>
      <c r="E46" s="95"/>
      <c r="F46" s="238">
        <f>W!A527</f>
        <v>299</v>
      </c>
      <c r="G46" s="238">
        <f>W!A547</f>
        <v>0</v>
      </c>
      <c r="H46" s="238">
        <f>W!A567</f>
        <v>299</v>
      </c>
      <c r="I46" s="238">
        <f>W!A587</f>
        <v>0</v>
      </c>
      <c r="J46" s="238">
        <f>W!A607</f>
        <v>0</v>
      </c>
      <c r="K46" s="238">
        <f>W!A627</f>
        <v>320</v>
      </c>
      <c r="L46" s="238">
        <f>W!A647</f>
        <v>319</v>
      </c>
      <c r="M46" s="238">
        <f>W!A667</f>
        <v>300</v>
      </c>
      <c r="N46" s="185"/>
    </row>
    <row r="47" spans="2:17">
      <c r="B47" s="99"/>
      <c r="C47" s="95"/>
      <c r="D47" s="20" t="s">
        <v>4</v>
      </c>
      <c r="E47" s="95"/>
      <c r="F47" s="238">
        <f>W!A528</f>
        <v>379</v>
      </c>
      <c r="G47" s="238">
        <f>W!A548</f>
        <v>325</v>
      </c>
      <c r="H47" s="238">
        <f>W!A568</f>
        <v>299</v>
      </c>
      <c r="I47" s="238">
        <f>W!A588</f>
        <v>0</v>
      </c>
      <c r="J47" s="238">
        <f>W!A608</f>
        <v>0</v>
      </c>
      <c r="K47" s="238">
        <f>W!A628</f>
        <v>315</v>
      </c>
      <c r="L47" s="238">
        <f>W!A648</f>
        <v>309</v>
      </c>
      <c r="M47" s="238">
        <f>W!A668</f>
        <v>310</v>
      </c>
      <c r="N47" s="185"/>
    </row>
    <row r="48" spans="2:17">
      <c r="B48" s="99"/>
      <c r="C48" s="20" t="s">
        <v>285</v>
      </c>
      <c r="D48" s="95"/>
      <c r="E48" s="95"/>
      <c r="F48" s="238">
        <f>W!A529</f>
        <v>509</v>
      </c>
      <c r="G48" s="238">
        <f>W!A549</f>
        <v>490</v>
      </c>
      <c r="H48" s="238">
        <f>W!A569</f>
        <v>510</v>
      </c>
      <c r="I48" s="238">
        <f>W!A589</f>
        <v>550</v>
      </c>
      <c r="J48" s="238">
        <f>W!A609</f>
        <v>480</v>
      </c>
      <c r="K48" s="238">
        <f>W!A629</f>
        <v>503</v>
      </c>
      <c r="L48" s="238">
        <f>W!A649</f>
        <v>484</v>
      </c>
      <c r="M48" s="238">
        <f>W!A669</f>
        <v>445</v>
      </c>
      <c r="N48" s="185"/>
    </row>
    <row r="49" spans="2:14">
      <c r="B49" s="99"/>
      <c r="C49" s="95" t="s">
        <v>9</v>
      </c>
      <c r="D49" s="28" t="s">
        <v>283</v>
      </c>
      <c r="E49" s="95"/>
      <c r="F49" s="238">
        <f>W!A530</f>
        <v>491</v>
      </c>
      <c r="G49" s="238">
        <f>W!A550</f>
        <v>0</v>
      </c>
      <c r="H49" s="238">
        <f>W!A570</f>
        <v>429</v>
      </c>
      <c r="I49" s="238">
        <f>W!A590</f>
        <v>533</v>
      </c>
      <c r="J49" s="238">
        <f>W!A610</f>
        <v>460</v>
      </c>
      <c r="K49" s="238">
        <f>W!A630</f>
        <v>475</v>
      </c>
      <c r="L49" s="238">
        <f>W!A650</f>
        <v>469</v>
      </c>
      <c r="M49" s="238">
        <f>W!A670</f>
        <v>440</v>
      </c>
      <c r="N49" s="185"/>
    </row>
    <row r="50" spans="2:14">
      <c r="B50" s="99"/>
      <c r="C50" s="95"/>
      <c r="D50" s="20" t="s">
        <v>4</v>
      </c>
      <c r="E50" s="95"/>
      <c r="F50" s="238">
        <f>W!A531</f>
        <v>449</v>
      </c>
      <c r="G50" s="238">
        <f>W!A551</f>
        <v>490</v>
      </c>
      <c r="H50" s="238">
        <f>W!A571</f>
        <v>435</v>
      </c>
      <c r="I50" s="238">
        <f>W!A591</f>
        <v>492</v>
      </c>
      <c r="J50" s="238">
        <f>W!A611</f>
        <v>455</v>
      </c>
      <c r="K50" s="238">
        <f>W!A631</f>
        <v>430</v>
      </c>
      <c r="L50" s="238">
        <f>W!A651</f>
        <v>469</v>
      </c>
      <c r="M50" s="238">
        <f>W!A671</f>
        <v>425</v>
      </c>
      <c r="N50" s="185"/>
    </row>
    <row r="51" spans="2:14">
      <c r="B51" s="99"/>
      <c r="C51" s="20" t="s">
        <v>284</v>
      </c>
      <c r="D51" s="95"/>
      <c r="E51" s="95"/>
      <c r="F51" s="238">
        <f>W!A532</f>
        <v>748</v>
      </c>
      <c r="G51" s="238">
        <f>W!A552</f>
        <v>690</v>
      </c>
      <c r="H51" s="238">
        <f>W!A572</f>
        <v>760</v>
      </c>
      <c r="I51" s="238">
        <f>W!A592</f>
        <v>985</v>
      </c>
      <c r="J51" s="238">
        <f>W!A612</f>
        <v>780</v>
      </c>
      <c r="K51" s="238">
        <f>W!A632</f>
        <v>899</v>
      </c>
      <c r="L51" s="238">
        <f>W!A652</f>
        <v>769</v>
      </c>
      <c r="M51" s="238">
        <f>W!A672</f>
        <v>775</v>
      </c>
      <c r="N51" s="185"/>
    </row>
    <row r="52" spans="2:14">
      <c r="B52" s="99"/>
      <c r="C52" s="95" t="s">
        <v>9</v>
      </c>
      <c r="D52" s="28" t="s">
        <v>283</v>
      </c>
      <c r="E52" s="95"/>
      <c r="F52" s="238">
        <f>W!A533</f>
        <v>748</v>
      </c>
      <c r="G52" s="238">
        <f>W!A553</f>
        <v>0</v>
      </c>
      <c r="H52" s="238">
        <f>W!A573</f>
        <v>770</v>
      </c>
      <c r="I52" s="238">
        <f>W!A593</f>
        <v>913</v>
      </c>
      <c r="J52" s="238">
        <f>W!A613</f>
        <v>725</v>
      </c>
      <c r="K52" s="238">
        <f>W!A633</f>
        <v>876</v>
      </c>
      <c r="L52" s="238">
        <f>W!A653</f>
        <v>769</v>
      </c>
      <c r="M52" s="238">
        <f>W!A673</f>
        <v>775</v>
      </c>
      <c r="N52" s="185"/>
    </row>
    <row r="53" spans="2:14">
      <c r="B53" s="99"/>
      <c r="C53" s="95"/>
      <c r="D53" s="20" t="s">
        <v>4</v>
      </c>
      <c r="E53" s="95"/>
      <c r="F53" s="238">
        <f>W!A534</f>
        <v>869</v>
      </c>
      <c r="G53" s="238">
        <f>W!A554</f>
        <v>690</v>
      </c>
      <c r="H53" s="238">
        <f>W!A574</f>
        <v>810</v>
      </c>
      <c r="I53" s="238">
        <f>W!A594</f>
        <v>999</v>
      </c>
      <c r="J53" s="238">
        <f>W!A614</f>
        <v>780</v>
      </c>
      <c r="K53" s="238">
        <f>W!A634</f>
        <v>752</v>
      </c>
      <c r="L53" s="238">
        <f>W!A654</f>
        <v>774</v>
      </c>
      <c r="M53" s="238">
        <f>W!A674</f>
        <v>755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8">
        <f>W!A535</f>
        <v>90</v>
      </c>
      <c r="G55" s="238">
        <f>W!A555</f>
        <v>72</v>
      </c>
      <c r="H55" s="238">
        <f>W!A575</f>
        <v>65</v>
      </c>
      <c r="I55" s="238">
        <f>W!A595</f>
        <v>86</v>
      </c>
      <c r="J55" s="238">
        <f>W!A615</f>
        <v>52</v>
      </c>
      <c r="K55" s="238">
        <f>W!A635</f>
        <v>62</v>
      </c>
      <c r="L55" s="238">
        <f>W!A655</f>
        <v>84</v>
      </c>
      <c r="M55" s="238">
        <f>W!A675</f>
        <v>82</v>
      </c>
      <c r="N55" s="185"/>
    </row>
    <row r="56" spans="2:14">
      <c r="B56" s="99"/>
      <c r="C56" s="121" t="s">
        <v>287</v>
      </c>
      <c r="D56" s="95"/>
      <c r="E56" s="95"/>
      <c r="F56" s="238">
        <f>W!A536</f>
        <v>1371</v>
      </c>
      <c r="G56" s="238">
        <f>W!A556</f>
        <v>1430</v>
      </c>
      <c r="H56" s="238">
        <f>W!A576</f>
        <v>1380</v>
      </c>
      <c r="I56" s="238">
        <f>W!A596</f>
        <v>1370</v>
      </c>
      <c r="J56" s="238">
        <f>W!A616</f>
        <v>1379</v>
      </c>
      <c r="K56" s="238">
        <f>W!A636</f>
        <v>1301</v>
      </c>
      <c r="L56" s="238">
        <f>W!A656</f>
        <v>1409</v>
      </c>
      <c r="M56" s="238">
        <f>W!A676</f>
        <v>1585</v>
      </c>
      <c r="N56" s="185"/>
    </row>
    <row r="57" spans="2:14">
      <c r="B57" s="99"/>
      <c r="C57" s="20" t="s">
        <v>288</v>
      </c>
      <c r="D57" s="95"/>
      <c r="E57" s="95"/>
      <c r="F57" s="238">
        <f>W!A537</f>
        <v>8</v>
      </c>
      <c r="G57" s="238">
        <f>W!A557</f>
        <v>3</v>
      </c>
      <c r="H57" s="238">
        <f>W!A577</f>
        <v>6</v>
      </c>
      <c r="I57" s="238">
        <f>W!A597</f>
        <v>12</v>
      </c>
      <c r="J57" s="238">
        <f>W!A617</f>
        <v>12</v>
      </c>
      <c r="K57" s="238">
        <f>W!A637</f>
        <v>12</v>
      </c>
      <c r="L57" s="238">
        <f>W!A657</f>
        <v>7</v>
      </c>
      <c r="M57" s="238">
        <f>W!A677</f>
        <v>12</v>
      </c>
      <c r="N57" s="185"/>
    </row>
    <row r="58" spans="2:14">
      <c r="B58" s="101"/>
      <c r="C58" s="94"/>
      <c r="D58" s="94"/>
      <c r="E58" s="94"/>
      <c r="F58" s="199"/>
      <c r="G58" s="199"/>
      <c r="H58" s="200"/>
      <c r="I58" s="201"/>
      <c r="J58" s="199"/>
      <c r="K58" s="199"/>
      <c r="L58" s="199"/>
      <c r="M58" s="200"/>
      <c r="N58" s="104"/>
    </row>
    <row r="59" spans="2:14">
      <c r="B59" s="95"/>
      <c r="C59" s="95"/>
      <c r="D59" s="95"/>
      <c r="E59" s="95"/>
      <c r="F59" s="198"/>
      <c r="G59" s="198"/>
      <c r="H59" s="186"/>
      <c r="I59" s="202"/>
      <c r="J59" s="198"/>
      <c r="K59" s="198"/>
      <c r="L59" s="198"/>
      <c r="M59" s="186"/>
      <c r="N59" s="95"/>
    </row>
    <row r="60" spans="2:14">
      <c r="C60" s="95"/>
      <c r="D60" s="95"/>
      <c r="E60" s="95"/>
      <c r="F60" s="198"/>
      <c r="G60" s="198"/>
      <c r="H60" s="186"/>
      <c r="I60" s="202"/>
      <c r="J60" s="198"/>
      <c r="K60" s="198"/>
      <c r="L60" s="198"/>
      <c r="M60" s="186"/>
      <c r="N60" s="95"/>
    </row>
    <row r="61" spans="2:14">
      <c r="B61" s="96"/>
      <c r="C61" s="98"/>
      <c r="D61" s="98"/>
      <c r="E61" s="98"/>
      <c r="F61" s="203"/>
      <c r="G61" s="203"/>
      <c r="H61" s="203"/>
      <c r="I61" s="204"/>
      <c r="J61" s="203"/>
      <c r="K61" s="203"/>
      <c r="L61" s="203"/>
      <c r="M61" s="203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2"/>
      <c r="J62" s="186"/>
      <c r="K62" s="202"/>
      <c r="L62" s="202"/>
      <c r="M62" s="186"/>
      <c r="N62" s="100"/>
    </row>
    <row r="63" spans="2:14" ht="12">
      <c r="B63" s="99"/>
      <c r="C63" s="105"/>
      <c r="E63" s="42" t="s">
        <v>290</v>
      </c>
      <c r="F63" s="205">
        <f>W!A701</f>
        <v>1</v>
      </c>
      <c r="G63" s="205">
        <f>W!A721</f>
        <v>2</v>
      </c>
      <c r="H63" s="205">
        <f>W!A741</f>
        <v>3</v>
      </c>
      <c r="I63" s="205">
        <f>W!A761</f>
        <v>4</v>
      </c>
      <c r="J63" s="205">
        <f>W!A781</f>
        <v>5</v>
      </c>
      <c r="K63" s="205">
        <f>W!A801</f>
        <v>6</v>
      </c>
      <c r="L63" s="205">
        <f>W!A821</f>
        <v>7</v>
      </c>
      <c r="M63" s="205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8">
        <f>W!A702</f>
        <v>1603840</v>
      </c>
      <c r="G65" s="238">
        <f>W!A722</f>
        <v>1267734</v>
      </c>
      <c r="H65" s="238">
        <f>W!A742</f>
        <v>1563840</v>
      </c>
      <c r="I65" s="238">
        <f>W!A762</f>
        <v>1417734</v>
      </c>
      <c r="J65" s="238">
        <f>W!A782</f>
        <v>450000</v>
      </c>
      <c r="K65" s="238">
        <f>W!A802</f>
        <v>450000</v>
      </c>
      <c r="L65" s="238">
        <f>W!A822</f>
        <v>1688840</v>
      </c>
      <c r="M65" s="238">
        <f>W!A842</f>
        <v>1417734</v>
      </c>
      <c r="N65" s="100"/>
    </row>
    <row r="66" spans="2:14">
      <c r="B66" s="99"/>
      <c r="C66" s="20" t="s">
        <v>292</v>
      </c>
      <c r="D66" s="95"/>
      <c r="E66" s="95"/>
      <c r="F66" s="238">
        <f>W!A703</f>
        <v>373530</v>
      </c>
      <c r="G66" s="238">
        <f>W!A723</f>
        <v>160755</v>
      </c>
      <c r="H66" s="238">
        <f>W!A743</f>
        <v>403433</v>
      </c>
      <c r="I66" s="238">
        <f>W!A763</f>
        <v>2683795</v>
      </c>
      <c r="J66" s="238">
        <f>W!A783</f>
        <v>1301687</v>
      </c>
      <c r="K66" s="238">
        <f>W!A803</f>
        <v>1892582</v>
      </c>
      <c r="L66" s="238">
        <f>W!A823</f>
        <v>679655</v>
      </c>
      <c r="M66" s="238">
        <f>W!A843</f>
        <v>589197</v>
      </c>
      <c r="N66" s="100"/>
    </row>
    <row r="67" spans="2:14">
      <c r="B67" s="99"/>
      <c r="C67" s="20" t="s">
        <v>212</v>
      </c>
      <c r="D67" s="95"/>
      <c r="E67" s="95"/>
      <c r="F67" s="238">
        <f>W!A704</f>
        <v>1105775</v>
      </c>
      <c r="G67" s="238">
        <f>W!A724</f>
        <v>582744</v>
      </c>
      <c r="H67" s="238">
        <f>W!A744</f>
        <v>721930</v>
      </c>
      <c r="I67" s="238">
        <f>W!A764</f>
        <v>677606</v>
      </c>
      <c r="J67" s="238">
        <f>W!A784</f>
        <v>1412849</v>
      </c>
      <c r="K67" s="238">
        <f>W!A804</f>
        <v>2584117</v>
      </c>
      <c r="L67" s="238">
        <f>W!A824</f>
        <v>1416170</v>
      </c>
      <c r="M67" s="238">
        <f>W!A844</f>
        <v>2299056</v>
      </c>
      <c r="N67" s="100"/>
    </row>
    <row r="68" spans="2:14">
      <c r="B68" s="99"/>
      <c r="C68" s="20" t="s">
        <v>213</v>
      </c>
      <c r="D68" s="95"/>
      <c r="E68" s="95"/>
      <c r="F68" s="238">
        <f>W!A705</f>
        <v>950000</v>
      </c>
      <c r="G68" s="238">
        <f>W!A725</f>
        <v>1449865</v>
      </c>
      <c r="H68" s="238">
        <f>W!A745</f>
        <v>606885</v>
      </c>
      <c r="I68" s="238">
        <f>W!A765</f>
        <v>151000</v>
      </c>
      <c r="J68" s="238">
        <f>W!A785</f>
        <v>335911</v>
      </c>
      <c r="K68" s="238">
        <f>W!A805</f>
        <v>663292</v>
      </c>
      <c r="L68" s="238">
        <f>W!A825</f>
        <v>500000</v>
      </c>
      <c r="M68" s="238">
        <f>W!A845</f>
        <v>446437</v>
      </c>
      <c r="N68" s="100"/>
    </row>
    <row r="69" spans="2:14">
      <c r="B69" s="99"/>
      <c r="C69" s="95"/>
      <c r="D69" s="95"/>
      <c r="E69" s="95"/>
      <c r="F69" s="206"/>
      <c r="G69" s="206"/>
      <c r="H69" s="206"/>
      <c r="I69" s="206"/>
      <c r="J69" s="206"/>
      <c r="K69" s="206"/>
      <c r="L69" s="206"/>
      <c r="M69" s="206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8">
        <f>W!A708</f>
        <v>13348</v>
      </c>
      <c r="G71" s="238">
        <f>W!A728</f>
        <v>24708</v>
      </c>
      <c r="H71" s="238">
        <f>W!A748</f>
        <v>26992</v>
      </c>
      <c r="I71" s="238">
        <f>W!A768</f>
        <v>0</v>
      </c>
      <c r="J71" s="238">
        <f>W!A788</f>
        <v>0</v>
      </c>
      <c r="K71" s="238">
        <f>W!A808</f>
        <v>253609</v>
      </c>
      <c r="L71" s="238">
        <f>W!A828</f>
        <v>0</v>
      </c>
      <c r="M71" s="238">
        <f>W!A848</f>
        <v>125835</v>
      </c>
      <c r="N71" s="100"/>
    </row>
    <row r="72" spans="2:14">
      <c r="B72" s="99"/>
      <c r="C72" s="188" t="s">
        <v>219</v>
      </c>
      <c r="D72" s="95"/>
      <c r="E72" s="95"/>
      <c r="F72" s="238">
        <f>W!A709</f>
        <v>695500</v>
      </c>
      <c r="G72" s="238">
        <f>W!A729</f>
        <v>428184</v>
      </c>
      <c r="H72" s="238">
        <f>W!A749</f>
        <v>364281</v>
      </c>
      <c r="I72" s="238">
        <f>W!A769</f>
        <v>451959</v>
      </c>
      <c r="J72" s="238">
        <f>W!A789</f>
        <v>479323</v>
      </c>
      <c r="K72" s="238">
        <f>W!A809</f>
        <v>1244484</v>
      </c>
      <c r="L72" s="238">
        <f>W!A829</f>
        <v>864636</v>
      </c>
      <c r="M72" s="238">
        <f>W!A849</f>
        <v>692879</v>
      </c>
      <c r="N72" s="100"/>
    </row>
    <row r="73" spans="2:14">
      <c r="B73" s="99"/>
      <c r="C73" s="95" t="s">
        <v>220</v>
      </c>
      <c r="D73" s="95"/>
      <c r="E73" s="95"/>
      <c r="F73" s="238">
        <f>W!A710</f>
        <v>196392</v>
      </c>
      <c r="G73" s="238">
        <f>W!A730</f>
        <v>0</v>
      </c>
      <c r="H73" s="238">
        <f>W!A750</f>
        <v>0</v>
      </c>
      <c r="I73" s="238">
        <f>W!A770</f>
        <v>3027713</v>
      </c>
      <c r="J73" s="238">
        <f>W!A790</f>
        <v>0</v>
      </c>
      <c r="K73" s="238">
        <f>W!A810</f>
        <v>0</v>
      </c>
      <c r="L73" s="238">
        <f>W!A830</f>
        <v>893114</v>
      </c>
      <c r="M73" s="238">
        <f>W!A850</f>
        <v>0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8">
        <f>W!A712</f>
        <v>0</v>
      </c>
      <c r="G75" s="238">
        <f>W!A732</f>
        <v>0</v>
      </c>
      <c r="H75" s="238">
        <f>W!A752</f>
        <v>0</v>
      </c>
      <c r="I75" s="238">
        <f>W!A772</f>
        <v>0</v>
      </c>
      <c r="J75" s="238">
        <f>W!A792</f>
        <v>0</v>
      </c>
      <c r="K75" s="238">
        <f>W!A812</f>
        <v>0</v>
      </c>
      <c r="L75" s="238">
        <f>W!A832</f>
        <v>0</v>
      </c>
      <c r="M75" s="238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6"/>
      <c r="G77" s="206"/>
      <c r="H77" s="206"/>
      <c r="I77" s="206"/>
      <c r="J77" s="206"/>
      <c r="K77" s="206"/>
      <c r="L77" s="206"/>
      <c r="M77" s="206"/>
      <c r="N77" s="100"/>
    </row>
    <row r="78" spans="2:14">
      <c r="B78" s="99"/>
      <c r="C78" s="95" t="s">
        <v>224</v>
      </c>
      <c r="D78" s="95"/>
      <c r="E78" s="95"/>
      <c r="F78" s="238">
        <f>W!A714</f>
        <v>3293000</v>
      </c>
      <c r="G78" s="238">
        <f>W!A734</f>
        <v>3000000</v>
      </c>
      <c r="H78" s="238">
        <f>W!A754</f>
        <v>2700000</v>
      </c>
      <c r="I78" s="238">
        <f>W!A774</f>
        <v>3300000</v>
      </c>
      <c r="J78" s="238">
        <f>W!A794</f>
        <v>3300000</v>
      </c>
      <c r="K78" s="238">
        <f>W!A814</f>
        <v>2970000</v>
      </c>
      <c r="L78" s="238">
        <f>W!A834</f>
        <v>3060000</v>
      </c>
      <c r="M78" s="238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8">
        <f>W!A715</f>
        <v>6856</v>
      </c>
      <c r="G79" s="238">
        <f>W!A735</f>
        <v>0</v>
      </c>
      <c r="H79" s="238">
        <f>W!A755</f>
        <v>0</v>
      </c>
      <c r="I79" s="238">
        <f>W!A775</f>
        <v>33959</v>
      </c>
      <c r="J79" s="238">
        <f>W!A795</f>
        <v>33959</v>
      </c>
      <c r="K79" s="238">
        <f>W!A815</f>
        <v>0</v>
      </c>
      <c r="L79" s="238">
        <f>W!A835</f>
        <v>6792</v>
      </c>
      <c r="M79" s="238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8">
        <f>W!A716</f>
        <v>-171951</v>
      </c>
      <c r="G80" s="238">
        <f>W!A736</f>
        <v>8206</v>
      </c>
      <c r="H80" s="238">
        <f>W!A756</f>
        <v>204815</v>
      </c>
      <c r="I80" s="238">
        <f>W!A776</f>
        <v>-1883496</v>
      </c>
      <c r="J80" s="238">
        <f>W!A796</f>
        <v>-312835</v>
      </c>
      <c r="K80" s="238">
        <f>W!A816</f>
        <v>1121898</v>
      </c>
      <c r="L80" s="238">
        <f>W!A836</f>
        <v>-539877</v>
      </c>
      <c r="M80" s="238">
        <f>W!A856</f>
        <v>599751</v>
      </c>
      <c r="N80" s="100"/>
    </row>
    <row r="81" spans="2:14" ht="12">
      <c r="B81" s="99"/>
      <c r="C81" s="105" t="s">
        <v>227</v>
      </c>
      <c r="D81" s="95"/>
      <c r="E81" s="95"/>
      <c r="F81" s="238">
        <f t="shared" ref="F81:M81" si="0">SUM(F78:F80)</f>
        <v>3127905</v>
      </c>
      <c r="G81" s="238">
        <f t="shared" si="0"/>
        <v>3008206</v>
      </c>
      <c r="H81" s="238">
        <f t="shared" si="0"/>
        <v>2904815</v>
      </c>
      <c r="I81" s="238">
        <f t="shared" si="0"/>
        <v>1450463</v>
      </c>
      <c r="J81" s="238">
        <f t="shared" si="0"/>
        <v>3021124</v>
      </c>
      <c r="K81" s="238">
        <f t="shared" si="0"/>
        <v>4091898</v>
      </c>
      <c r="L81" s="238">
        <f t="shared" si="0"/>
        <v>2526915</v>
      </c>
      <c r="M81" s="238">
        <f t="shared" si="0"/>
        <v>3933710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>Not requested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 t="str">
        <f>W!A331</f>
        <v xml:space="preserve"> </v>
      </c>
      <c r="G87" s="184" t="str">
        <f>W!A341</f>
        <v xml:space="preserve"> </v>
      </c>
      <c r="H87" s="184" t="str">
        <f>W!A351</f>
        <v xml:space="preserve"> </v>
      </c>
      <c r="I87" s="184" t="str">
        <f>W!A361</f>
        <v xml:space="preserve"> </v>
      </c>
      <c r="J87" s="184" t="str">
        <f>W!A371</f>
        <v xml:space="preserve"> </v>
      </c>
      <c r="K87" s="184" t="str">
        <f>W!A381</f>
        <v xml:space="preserve"> </v>
      </c>
      <c r="L87" s="184" t="str">
        <f>W!A391</f>
        <v xml:space="preserve"> </v>
      </c>
      <c r="M87" s="184" t="str">
        <f>W!A401</f>
        <v xml:space="preserve"> 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</v>
      </c>
      <c r="G89" s="59" t="str">
        <f>W!A342</f>
        <v xml:space="preserve"> </v>
      </c>
      <c r="H89" s="59" t="str">
        <f>W!A352</f>
        <v xml:space="preserve"> </v>
      </c>
      <c r="I89" s="59" t="str">
        <f>W!A362</f>
        <v xml:space="preserve"> </v>
      </c>
      <c r="J89" s="59" t="str">
        <f>W!A372</f>
        <v xml:space="preserve"> </v>
      </c>
      <c r="K89" s="59" t="str">
        <f>W!A382</f>
        <v xml:space="preserve"> </v>
      </c>
      <c r="L89" s="59" t="str">
        <f>W!A392</f>
        <v xml:space="preserve"> </v>
      </c>
      <c r="M89" s="59" t="str">
        <f>W!A402</f>
        <v xml:space="preserve"> 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</v>
      </c>
      <c r="G90" s="59" t="str">
        <f>W!A343</f>
        <v xml:space="preserve"> </v>
      </c>
      <c r="H90" s="59" t="str">
        <f>W!A353</f>
        <v xml:space="preserve"> </v>
      </c>
      <c r="I90" s="59" t="str">
        <f>W!A363</f>
        <v xml:space="preserve"> </v>
      </c>
      <c r="J90" s="59" t="str">
        <f>W!A373</f>
        <v xml:space="preserve"> </v>
      </c>
      <c r="K90" s="59" t="str">
        <f>W!A383</f>
        <v xml:space="preserve"> </v>
      </c>
      <c r="L90" s="59" t="str">
        <f>W!A393</f>
        <v xml:space="preserve"> </v>
      </c>
      <c r="M90" s="59" t="str">
        <f>W!A403</f>
        <v xml:space="preserve"> 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</v>
      </c>
      <c r="G91" s="59" t="str">
        <f>W!A344</f>
        <v xml:space="preserve"> </v>
      </c>
      <c r="H91" s="59" t="str">
        <f>W!A354</f>
        <v xml:space="preserve"> </v>
      </c>
      <c r="I91" s="59" t="str">
        <f>W!A364</f>
        <v xml:space="preserve"> </v>
      </c>
      <c r="J91" s="59" t="str">
        <f>W!A374</f>
        <v xml:space="preserve"> </v>
      </c>
      <c r="K91" s="59" t="str">
        <f>W!A384</f>
        <v xml:space="preserve"> </v>
      </c>
      <c r="L91" s="59" t="str">
        <f>W!A394</f>
        <v xml:space="preserve"> </v>
      </c>
      <c r="M91" s="59" t="str">
        <f>W!A404</f>
        <v xml:space="preserve"> 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</v>
      </c>
      <c r="G92" s="59" t="str">
        <f>W!A345</f>
        <v xml:space="preserve"> </v>
      </c>
      <c r="H92" s="59" t="str">
        <f>W!A355</f>
        <v xml:space="preserve"> </v>
      </c>
      <c r="I92" s="59" t="str">
        <f>W!A365</f>
        <v xml:space="preserve"> </v>
      </c>
      <c r="J92" s="59" t="str">
        <f>W!A375</f>
        <v xml:space="preserve"> </v>
      </c>
      <c r="K92" s="59" t="str">
        <f>W!A385</f>
        <v xml:space="preserve"> </v>
      </c>
      <c r="L92" s="59" t="str">
        <f>W!A395</f>
        <v xml:space="preserve"> </v>
      </c>
      <c r="M92" s="59" t="str">
        <f>W!A405</f>
        <v xml:space="preserve"> 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</v>
      </c>
      <c r="G93" s="59" t="str">
        <f>W!A346</f>
        <v xml:space="preserve"> </v>
      </c>
      <c r="H93" s="59" t="str">
        <f>W!A356</f>
        <v xml:space="preserve"> </v>
      </c>
      <c r="I93" s="59" t="str">
        <f>W!A366</f>
        <v xml:space="preserve"> </v>
      </c>
      <c r="J93" s="59" t="str">
        <f>W!A376</f>
        <v xml:space="preserve"> </v>
      </c>
      <c r="K93" s="59" t="str">
        <f>W!A386</f>
        <v xml:space="preserve"> </v>
      </c>
      <c r="L93" s="59" t="str">
        <f>W!A396</f>
        <v xml:space="preserve"> </v>
      </c>
      <c r="M93" s="59" t="str">
        <f>W!A406</f>
        <v xml:space="preserve"> 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</v>
      </c>
      <c r="G94" s="59" t="str">
        <f>W!A347</f>
        <v xml:space="preserve"> </v>
      </c>
      <c r="H94" s="59" t="str">
        <f>W!A357</f>
        <v xml:space="preserve"> </v>
      </c>
      <c r="I94" s="59" t="str">
        <f>W!A367</f>
        <v xml:space="preserve"> </v>
      </c>
      <c r="J94" s="59" t="str">
        <f>W!A377</f>
        <v xml:space="preserve"> </v>
      </c>
      <c r="K94" s="59" t="str">
        <f>W!A387</f>
        <v xml:space="preserve"> </v>
      </c>
      <c r="L94" s="59" t="str">
        <f>W!A397</f>
        <v xml:space="preserve"> </v>
      </c>
      <c r="M94" s="59" t="str">
        <f>W!A407</f>
        <v xml:space="preserve"> 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</v>
      </c>
      <c r="G95" s="59" t="str">
        <f>W!A348</f>
        <v xml:space="preserve"> </v>
      </c>
      <c r="H95" s="59" t="str">
        <f>W!A358</f>
        <v xml:space="preserve"> </v>
      </c>
      <c r="I95" s="59" t="str">
        <f>W!A368</f>
        <v xml:space="preserve"> </v>
      </c>
      <c r="J95" s="59" t="str">
        <f>W!A378</f>
        <v xml:space="preserve"> </v>
      </c>
      <c r="K95" s="59" t="str">
        <f>W!A388</f>
        <v xml:space="preserve"> </v>
      </c>
      <c r="L95" s="59" t="str">
        <f>W!A398</f>
        <v xml:space="preserve"> </v>
      </c>
      <c r="M95" s="59" t="str">
        <f>W!A408</f>
        <v xml:space="preserve"> 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</v>
      </c>
      <c r="G96" s="59" t="str">
        <f>W!A349</f>
        <v xml:space="preserve"> </v>
      </c>
      <c r="H96" s="59" t="str">
        <f>W!A359</f>
        <v xml:space="preserve"> </v>
      </c>
      <c r="I96" s="59" t="str">
        <f>W!A369</f>
        <v xml:space="preserve"> </v>
      </c>
      <c r="J96" s="59" t="str">
        <f>W!A379</f>
        <v xml:space="preserve"> </v>
      </c>
      <c r="K96" s="59" t="str">
        <f>W!A389</f>
        <v xml:space="preserve"> </v>
      </c>
      <c r="L96" s="59" t="str">
        <f>W!A399</f>
        <v xml:space="preserve"> </v>
      </c>
      <c r="M96" s="59" t="str">
        <f>W!A409</f>
        <v xml:space="preserve"> 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</v>
      </c>
      <c r="G97" s="59" t="str">
        <f>W!A350</f>
        <v xml:space="preserve"> </v>
      </c>
      <c r="H97" s="59" t="str">
        <f>W!A360</f>
        <v xml:space="preserve"> </v>
      </c>
      <c r="I97" s="59" t="str">
        <f>W!A370</f>
        <v xml:space="preserve"> </v>
      </c>
      <c r="J97" s="59" t="str">
        <f>W!A380</f>
        <v xml:space="preserve"> </v>
      </c>
      <c r="K97" s="59" t="str">
        <f>W!A390</f>
        <v xml:space="preserve"> </v>
      </c>
      <c r="L97" s="59" t="str">
        <f>W!A400</f>
        <v xml:space="preserve"> </v>
      </c>
      <c r="M97" s="59" t="str">
        <f>W!A410</f>
        <v xml:space="preserve"> 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0" t="str">
        <f>W!A422</f>
        <v xml:space="preserve"> </v>
      </c>
      <c r="G102" s="240" t="str">
        <f>W!A429</f>
        <v xml:space="preserve"> </v>
      </c>
      <c r="H102" s="240" t="str">
        <f>W!A436</f>
        <v xml:space="preserve"> </v>
      </c>
      <c r="I102" s="240" t="str">
        <f>W!A443</f>
        <v xml:space="preserve"> </v>
      </c>
      <c r="J102" s="240" t="str">
        <f>W!A450</f>
        <v xml:space="preserve"> </v>
      </c>
      <c r="K102" s="240" t="str">
        <f>W!A457</f>
        <v xml:space="preserve"> </v>
      </c>
      <c r="L102" s="240" t="str">
        <f>W!A464</f>
        <v xml:space="preserve"> </v>
      </c>
      <c r="M102" s="240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0" t="str">
        <f>W!A423</f>
        <v xml:space="preserve"> </v>
      </c>
      <c r="G103" s="240" t="str">
        <f>W!A430</f>
        <v xml:space="preserve"> </v>
      </c>
      <c r="H103" s="240" t="str">
        <f>W!A437</f>
        <v xml:space="preserve"> </v>
      </c>
      <c r="I103" s="240" t="str">
        <f>W!A444</f>
        <v xml:space="preserve"> </v>
      </c>
      <c r="J103" s="240" t="str">
        <f>W!A451</f>
        <v xml:space="preserve"> </v>
      </c>
      <c r="K103" s="240" t="str">
        <f>W!A458</f>
        <v xml:space="preserve"> </v>
      </c>
      <c r="L103" s="240" t="str">
        <f>W!A465</f>
        <v xml:space="preserve"> </v>
      </c>
      <c r="M103" s="240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9"/>
  <sheetViews>
    <sheetView showGridLines="0" workbookViewId="0">
      <selection activeCell="A26" sqref="A26"/>
    </sheetView>
  </sheetViews>
  <sheetFormatPr defaultRowHeight="13.2"/>
  <cols>
    <col min="1" max="1" width="55.33203125" bestFit="1" customWidth="1"/>
    <col min="2" max="2" width="1.6640625" style="196" bestFit="1" customWidth="1"/>
  </cols>
  <sheetData>
    <row r="1" spans="1:2">
      <c r="A1">
        <v>2</v>
      </c>
      <c r="B1" t="s">
        <v>320</v>
      </c>
    </row>
    <row r="2" spans="1:2">
      <c r="A2">
        <v>6</v>
      </c>
      <c r="B2" t="s">
        <v>320</v>
      </c>
    </row>
    <row r="3" spans="1:2">
      <c r="A3">
        <v>999</v>
      </c>
      <c r="B3" t="s">
        <v>320</v>
      </c>
    </row>
    <row r="4" spans="1:2">
      <c r="A4">
        <v>2016</v>
      </c>
      <c r="B4" t="s">
        <v>320</v>
      </c>
    </row>
    <row r="5" spans="1:2">
      <c r="A5">
        <v>1</v>
      </c>
      <c r="B5" t="s">
        <v>320</v>
      </c>
    </row>
    <row r="6" spans="1:2">
      <c r="A6" t="s">
        <v>304</v>
      </c>
      <c r="B6" t="s">
        <v>320</v>
      </c>
    </row>
    <row r="7" spans="1:2">
      <c r="A7">
        <v>40</v>
      </c>
      <c r="B7" t="s">
        <v>320</v>
      </c>
    </row>
    <row r="8" spans="1:2">
      <c r="A8">
        <v>40</v>
      </c>
      <c r="B8" t="s">
        <v>320</v>
      </c>
    </row>
    <row r="9" spans="1:2">
      <c r="A9">
        <v>65</v>
      </c>
      <c r="B9" t="s">
        <v>320</v>
      </c>
    </row>
    <row r="10" spans="1:2">
      <c r="A10">
        <v>0</v>
      </c>
      <c r="B10" t="s">
        <v>320</v>
      </c>
    </row>
    <row r="11" spans="1:2">
      <c r="A11">
        <v>70</v>
      </c>
      <c r="B11" t="s">
        <v>320</v>
      </c>
    </row>
    <row r="12" spans="1:2">
      <c r="A12">
        <v>10</v>
      </c>
      <c r="B12" t="s">
        <v>320</v>
      </c>
    </row>
    <row r="13" spans="1:2">
      <c r="A13">
        <v>54</v>
      </c>
      <c r="B13" t="s">
        <v>320</v>
      </c>
    </row>
    <row r="14" spans="1:2">
      <c r="A14">
        <v>40</v>
      </c>
      <c r="B14" t="s">
        <v>320</v>
      </c>
    </row>
    <row r="15" spans="1:2">
      <c r="A15">
        <v>8</v>
      </c>
      <c r="B15" t="s">
        <v>320</v>
      </c>
    </row>
    <row r="16" spans="1:2">
      <c r="A16">
        <v>15</v>
      </c>
      <c r="B16" t="s">
        <v>320</v>
      </c>
    </row>
    <row r="17" spans="1:2">
      <c r="A17">
        <v>15</v>
      </c>
      <c r="B17" t="s">
        <v>320</v>
      </c>
    </row>
    <row r="18" spans="1:2">
      <c r="A18">
        <v>10</v>
      </c>
      <c r="B18" t="s">
        <v>320</v>
      </c>
    </row>
    <row r="19" spans="1:2">
      <c r="A19">
        <v>25</v>
      </c>
      <c r="B19" t="s">
        <v>320</v>
      </c>
    </row>
    <row r="20" spans="1:2">
      <c r="A20">
        <v>0</v>
      </c>
      <c r="B20" t="s">
        <v>320</v>
      </c>
    </row>
    <row r="21" spans="1:2">
      <c r="A21">
        <v>307</v>
      </c>
      <c r="B21" t="s">
        <v>320</v>
      </c>
    </row>
    <row r="22" spans="1:2">
      <c r="A22">
        <v>320</v>
      </c>
      <c r="B22" t="s">
        <v>320</v>
      </c>
    </row>
    <row r="23" spans="1:2">
      <c r="A23">
        <v>315</v>
      </c>
      <c r="B23" t="s">
        <v>320</v>
      </c>
    </row>
    <row r="24" spans="1:2">
      <c r="A24">
        <v>503</v>
      </c>
      <c r="B24" t="s">
        <v>320</v>
      </c>
    </row>
    <row r="25" spans="1:2">
      <c r="A25">
        <v>475</v>
      </c>
      <c r="B25" t="s">
        <v>320</v>
      </c>
    </row>
    <row r="26" spans="1:2">
      <c r="A26">
        <v>430</v>
      </c>
      <c r="B26" t="s">
        <v>320</v>
      </c>
    </row>
    <row r="27" spans="1:2">
      <c r="A27">
        <v>899</v>
      </c>
      <c r="B27" t="s">
        <v>320</v>
      </c>
    </row>
    <row r="28" spans="1:2">
      <c r="A28">
        <v>876</v>
      </c>
      <c r="B28" t="s">
        <v>320</v>
      </c>
    </row>
    <row r="29" spans="1:2">
      <c r="A29">
        <v>752</v>
      </c>
      <c r="B29" t="s">
        <v>320</v>
      </c>
    </row>
    <row r="30" spans="1:2">
      <c r="A30">
        <v>0</v>
      </c>
      <c r="B30" t="s">
        <v>320</v>
      </c>
    </row>
    <row r="31" spans="1:2">
      <c r="A31">
        <v>4640</v>
      </c>
      <c r="B31" t="s">
        <v>320</v>
      </c>
    </row>
    <row r="32" spans="1:2">
      <c r="A32">
        <v>2031</v>
      </c>
      <c r="B32" t="s">
        <v>320</v>
      </c>
    </row>
    <row r="33" spans="1:2">
      <c r="A33">
        <v>2709</v>
      </c>
      <c r="B33" t="s">
        <v>320</v>
      </c>
    </row>
    <row r="34" spans="1:2">
      <c r="A34">
        <v>1094</v>
      </c>
      <c r="B34" t="s">
        <v>320</v>
      </c>
    </row>
    <row r="35" spans="1:2">
      <c r="A35">
        <v>683</v>
      </c>
      <c r="B35" t="s">
        <v>320</v>
      </c>
    </row>
    <row r="36" spans="1:2">
      <c r="A36">
        <v>1217</v>
      </c>
      <c r="B36" t="s">
        <v>320</v>
      </c>
    </row>
    <row r="37" spans="1:2">
      <c r="A37">
        <v>265</v>
      </c>
      <c r="B37" t="s">
        <v>320</v>
      </c>
    </row>
    <row r="38" spans="1:2">
      <c r="A38">
        <v>62</v>
      </c>
      <c r="B38" t="s">
        <v>320</v>
      </c>
    </row>
    <row r="39" spans="1:2">
      <c r="A39">
        <v>327</v>
      </c>
      <c r="B39" t="s">
        <v>320</v>
      </c>
    </row>
    <row r="40" spans="1:2">
      <c r="A40">
        <v>0</v>
      </c>
      <c r="B40" t="s">
        <v>320</v>
      </c>
    </row>
    <row r="41" spans="1:2">
      <c r="A41">
        <v>1</v>
      </c>
      <c r="B41" t="s">
        <v>320</v>
      </c>
    </row>
    <row r="42" spans="1:2">
      <c r="A42">
        <v>1</v>
      </c>
      <c r="B42" t="s">
        <v>320</v>
      </c>
    </row>
    <row r="43" spans="1:2">
      <c r="A43">
        <v>0</v>
      </c>
      <c r="B43" t="s">
        <v>320</v>
      </c>
    </row>
    <row r="44" spans="1:2">
      <c r="A44">
        <v>12</v>
      </c>
      <c r="B44" t="s">
        <v>320</v>
      </c>
    </row>
    <row r="45" spans="1:2">
      <c r="A45">
        <v>43</v>
      </c>
      <c r="B45" t="s">
        <v>320</v>
      </c>
    </row>
    <row r="46" spans="1:2">
      <c r="A46">
        <v>15</v>
      </c>
      <c r="B46" t="s">
        <v>320</v>
      </c>
    </row>
    <row r="47" spans="1:2">
      <c r="A47">
        <v>120</v>
      </c>
      <c r="B47" t="s">
        <v>320</v>
      </c>
    </row>
    <row r="48" spans="1:2">
      <c r="A48">
        <v>170</v>
      </c>
      <c r="B48" t="s">
        <v>320</v>
      </c>
    </row>
    <row r="49" spans="1:2">
      <c r="A49">
        <v>335</v>
      </c>
      <c r="B49" t="s">
        <v>320</v>
      </c>
    </row>
    <row r="50" spans="1:2">
      <c r="A50">
        <v>0</v>
      </c>
      <c r="B50" t="s">
        <v>320</v>
      </c>
    </row>
    <row r="51" spans="1:2">
      <c r="A51">
        <v>10</v>
      </c>
      <c r="B51" t="s">
        <v>320</v>
      </c>
    </row>
    <row r="52" spans="1:2">
      <c r="A52">
        <v>10</v>
      </c>
      <c r="B52" t="s">
        <v>320</v>
      </c>
    </row>
    <row r="53" spans="1:2">
      <c r="A53">
        <v>10</v>
      </c>
      <c r="B53" t="s">
        <v>320</v>
      </c>
    </row>
    <row r="54" spans="1:2">
      <c r="A54">
        <v>8390</v>
      </c>
      <c r="B54" t="s">
        <v>320</v>
      </c>
    </row>
    <row r="55" spans="1:2">
      <c r="A55">
        <v>1630</v>
      </c>
      <c r="B55" t="s">
        <v>320</v>
      </c>
    </row>
    <row r="56" spans="1:2">
      <c r="A56">
        <v>780</v>
      </c>
      <c r="B56" t="s">
        <v>320</v>
      </c>
    </row>
    <row r="57" spans="1:2">
      <c r="A57">
        <v>0</v>
      </c>
      <c r="B57" t="s">
        <v>320</v>
      </c>
    </row>
    <row r="58" spans="1:2">
      <c r="A58">
        <v>0</v>
      </c>
      <c r="B58" t="s">
        <v>320</v>
      </c>
    </row>
    <row r="59" spans="1:2">
      <c r="A59">
        <v>0</v>
      </c>
      <c r="B59" t="s">
        <v>320</v>
      </c>
    </row>
    <row r="60" spans="1:2">
      <c r="A60">
        <v>0</v>
      </c>
      <c r="B60" t="s">
        <v>320</v>
      </c>
    </row>
    <row r="61" spans="1:2">
      <c r="A61">
        <v>8</v>
      </c>
      <c r="B61" t="s">
        <v>305</v>
      </c>
    </row>
    <row r="62" spans="1:2">
      <c r="A62">
        <v>8</v>
      </c>
      <c r="B62" t="s">
        <v>320</v>
      </c>
    </row>
    <row r="63" spans="1:2">
      <c r="A63">
        <v>15</v>
      </c>
      <c r="B63" t="s">
        <v>320</v>
      </c>
    </row>
    <row r="64" spans="1:2">
      <c r="A64">
        <v>6</v>
      </c>
      <c r="B64" t="s">
        <v>305</v>
      </c>
    </row>
    <row r="65" spans="1:2">
      <c r="A65">
        <v>6</v>
      </c>
      <c r="B65" t="s">
        <v>320</v>
      </c>
    </row>
    <row r="66" spans="1:2">
      <c r="A66">
        <v>14</v>
      </c>
      <c r="B66" t="s">
        <v>320</v>
      </c>
    </row>
    <row r="67" spans="1:2">
      <c r="A67">
        <v>0</v>
      </c>
      <c r="B67" t="s">
        <v>320</v>
      </c>
    </row>
    <row r="68" spans="1:2">
      <c r="A68">
        <v>20</v>
      </c>
      <c r="B68" t="s">
        <v>320</v>
      </c>
    </row>
    <row r="69" spans="1:2">
      <c r="A69">
        <v>5</v>
      </c>
      <c r="B69" t="s">
        <v>320</v>
      </c>
    </row>
    <row r="70" spans="1:2">
      <c r="A70">
        <v>0</v>
      </c>
      <c r="B70" t="s">
        <v>320</v>
      </c>
    </row>
    <row r="71" spans="1:2">
      <c r="A71">
        <v>0</v>
      </c>
      <c r="B71" t="s">
        <v>320</v>
      </c>
    </row>
    <row r="72" spans="1:2">
      <c r="A72">
        <v>0</v>
      </c>
      <c r="B72" t="s">
        <v>320</v>
      </c>
    </row>
    <row r="73" spans="1:2">
      <c r="A73">
        <v>0</v>
      </c>
      <c r="B73" t="s">
        <v>320</v>
      </c>
    </row>
    <row r="74" spans="1:2">
      <c r="A74">
        <v>0</v>
      </c>
      <c r="B74" t="s">
        <v>320</v>
      </c>
    </row>
    <row r="75" spans="1:2">
      <c r="A75">
        <v>0</v>
      </c>
      <c r="B75" t="s">
        <v>320</v>
      </c>
    </row>
    <row r="76" spans="1:2">
      <c r="A76">
        <v>1</v>
      </c>
      <c r="B76" t="s">
        <v>320</v>
      </c>
    </row>
    <row r="77" spans="1:2">
      <c r="A77">
        <v>17</v>
      </c>
      <c r="B77" t="s">
        <v>320</v>
      </c>
    </row>
    <row r="78" spans="1:2">
      <c r="A78">
        <v>20</v>
      </c>
      <c r="B78" t="s">
        <v>320</v>
      </c>
    </row>
    <row r="79" spans="1:2">
      <c r="A79">
        <v>0</v>
      </c>
      <c r="B79" t="s">
        <v>320</v>
      </c>
    </row>
    <row r="80" spans="1:2">
      <c r="A80">
        <v>0</v>
      </c>
      <c r="B80" t="s">
        <v>320</v>
      </c>
    </row>
    <row r="81" spans="1:2">
      <c r="A81">
        <v>0</v>
      </c>
      <c r="B81" t="s">
        <v>320</v>
      </c>
    </row>
    <row r="82" spans="1:2">
      <c r="A82">
        <v>0</v>
      </c>
      <c r="B82" t="s">
        <v>320</v>
      </c>
    </row>
    <row r="83" spans="1:2">
      <c r="A83">
        <v>1301</v>
      </c>
      <c r="B83" t="s">
        <v>320</v>
      </c>
    </row>
    <row r="84" spans="1:2">
      <c r="A84">
        <v>0</v>
      </c>
      <c r="B84" t="s">
        <v>320</v>
      </c>
    </row>
    <row r="85" spans="1:2">
      <c r="A85">
        <v>220</v>
      </c>
      <c r="B85" t="s">
        <v>320</v>
      </c>
    </row>
    <row r="86" spans="1:2">
      <c r="A86">
        <v>30</v>
      </c>
      <c r="B86" t="s">
        <v>320</v>
      </c>
    </row>
    <row r="87" spans="1:2">
      <c r="A87">
        <v>0</v>
      </c>
      <c r="B87" t="s">
        <v>320</v>
      </c>
    </row>
    <row r="88" spans="1:2">
      <c r="A88">
        <v>0</v>
      </c>
      <c r="B88" t="s">
        <v>320</v>
      </c>
    </row>
    <row r="89" spans="1:2">
      <c r="A89">
        <v>0</v>
      </c>
      <c r="B89" t="s">
        <v>320</v>
      </c>
    </row>
    <row r="90" spans="1:2">
      <c r="A90">
        <v>0</v>
      </c>
      <c r="B90" t="s">
        <v>320</v>
      </c>
    </row>
    <row r="91" spans="1:2">
      <c r="A91">
        <v>-330</v>
      </c>
      <c r="B91" t="s">
        <v>320</v>
      </c>
    </row>
    <row r="92" spans="1:2">
      <c r="A92">
        <v>5</v>
      </c>
      <c r="B92" t="s">
        <v>320</v>
      </c>
    </row>
    <row r="93" spans="1:2">
      <c r="A93">
        <v>0</v>
      </c>
      <c r="B93" t="s">
        <v>320</v>
      </c>
    </row>
    <row r="94" spans="1:2">
      <c r="A94">
        <v>0</v>
      </c>
      <c r="B94" t="s">
        <v>320</v>
      </c>
    </row>
    <row r="95" spans="1:2">
      <c r="A95">
        <v>0</v>
      </c>
      <c r="B95" t="s">
        <v>320</v>
      </c>
    </row>
    <row r="96" spans="1:2">
      <c r="A96">
        <v>0</v>
      </c>
      <c r="B96" t="s">
        <v>320</v>
      </c>
    </row>
    <row r="97" spans="1:2">
      <c r="A97">
        <v>0</v>
      </c>
      <c r="B97" t="s">
        <v>320</v>
      </c>
    </row>
    <row r="98" spans="1:2">
      <c r="A98">
        <v>0</v>
      </c>
      <c r="B98" t="s">
        <v>320</v>
      </c>
    </row>
    <row r="99" spans="1:2">
      <c r="A99">
        <v>0</v>
      </c>
      <c r="B99" t="s">
        <v>320</v>
      </c>
    </row>
    <row r="100" spans="1:2">
      <c r="A100">
        <v>999</v>
      </c>
      <c r="B100" t="s">
        <v>320</v>
      </c>
    </row>
    <row r="101" spans="1:2">
      <c r="A101">
        <v>999</v>
      </c>
      <c r="B101" t="s">
        <v>320</v>
      </c>
    </row>
    <row r="102" spans="1:2">
      <c r="A102">
        <v>153</v>
      </c>
      <c r="B102" t="s">
        <v>320</v>
      </c>
    </row>
    <row r="103" spans="1:2">
      <c r="A103">
        <v>131</v>
      </c>
      <c r="B103" t="s">
        <v>320</v>
      </c>
    </row>
    <row r="104" spans="1:2">
      <c r="A104">
        <v>115</v>
      </c>
      <c r="B104" t="s">
        <v>320</v>
      </c>
    </row>
    <row r="105" spans="1:2">
      <c r="A105">
        <v>4.72</v>
      </c>
      <c r="B105" t="s">
        <v>320</v>
      </c>
    </row>
    <row r="106" spans="1:2">
      <c r="A106">
        <v>3.59</v>
      </c>
      <c r="B106" t="s">
        <v>320</v>
      </c>
    </row>
    <row r="107" spans="1:2">
      <c r="A107">
        <v>2.79</v>
      </c>
      <c r="B107" t="s">
        <v>320</v>
      </c>
    </row>
    <row r="108" spans="1:2">
      <c r="A108">
        <v>9380</v>
      </c>
      <c r="B108" t="s">
        <v>320</v>
      </c>
    </row>
    <row r="109" spans="1:2">
      <c r="A109">
        <v>2994</v>
      </c>
      <c r="B109" t="s">
        <v>320</v>
      </c>
    </row>
    <row r="110" spans="1:2">
      <c r="A110">
        <v>654</v>
      </c>
      <c r="B110" t="s">
        <v>320</v>
      </c>
    </row>
    <row r="111" spans="1:2">
      <c r="A111">
        <v>9589</v>
      </c>
      <c r="B111" t="s">
        <v>320</v>
      </c>
    </row>
    <row r="112" spans="1:2">
      <c r="A112">
        <v>3065</v>
      </c>
      <c r="B112" t="s">
        <v>320</v>
      </c>
    </row>
    <row r="113" spans="1:2">
      <c r="A113">
        <v>670</v>
      </c>
      <c r="B113" t="s">
        <v>320</v>
      </c>
    </row>
    <row r="114" spans="1:2">
      <c r="A114">
        <v>209</v>
      </c>
      <c r="B114" t="s">
        <v>320</v>
      </c>
    </row>
    <row r="115" spans="1:2">
      <c r="A115">
        <v>71</v>
      </c>
      <c r="B115" t="s">
        <v>320</v>
      </c>
    </row>
    <row r="116" spans="1:2">
      <c r="A116">
        <v>16</v>
      </c>
      <c r="B116" t="s">
        <v>320</v>
      </c>
    </row>
    <row r="117" spans="1:2">
      <c r="A117">
        <v>0</v>
      </c>
      <c r="B117" t="s">
        <v>320</v>
      </c>
    </row>
    <row r="118" spans="1:2">
      <c r="A118">
        <v>0</v>
      </c>
      <c r="B118" t="s">
        <v>320</v>
      </c>
    </row>
    <row r="119" spans="1:2">
      <c r="A119">
        <v>0</v>
      </c>
      <c r="B119" t="s">
        <v>320</v>
      </c>
    </row>
    <row r="120" spans="1:2">
      <c r="A120">
        <v>999</v>
      </c>
      <c r="B120" t="s">
        <v>320</v>
      </c>
    </row>
    <row r="121" spans="1:2">
      <c r="A121">
        <v>4640</v>
      </c>
      <c r="B121" t="s">
        <v>320</v>
      </c>
    </row>
    <row r="122" spans="1:2">
      <c r="A122">
        <v>2031</v>
      </c>
      <c r="B122" t="s">
        <v>320</v>
      </c>
    </row>
    <row r="123" spans="1:2">
      <c r="A123">
        <v>2709</v>
      </c>
      <c r="B123" t="s">
        <v>320</v>
      </c>
    </row>
    <row r="124" spans="1:2">
      <c r="A124">
        <v>1094</v>
      </c>
      <c r="B124" t="s">
        <v>320</v>
      </c>
    </row>
    <row r="125" spans="1:2">
      <c r="A125">
        <v>683</v>
      </c>
      <c r="B125" t="s">
        <v>320</v>
      </c>
    </row>
    <row r="126" spans="1:2">
      <c r="A126">
        <v>1217</v>
      </c>
      <c r="B126" t="s">
        <v>320</v>
      </c>
    </row>
    <row r="127" spans="1:2">
      <c r="A127">
        <v>265</v>
      </c>
      <c r="B127" t="s">
        <v>320</v>
      </c>
    </row>
    <row r="128" spans="1:2">
      <c r="A128">
        <v>62</v>
      </c>
      <c r="B128" t="s">
        <v>320</v>
      </c>
    </row>
    <row r="129" spans="1:2">
      <c r="A129">
        <v>327</v>
      </c>
      <c r="B129" t="s">
        <v>320</v>
      </c>
    </row>
    <row r="130" spans="1:2">
      <c r="A130">
        <v>999</v>
      </c>
      <c r="B130" t="s">
        <v>320</v>
      </c>
    </row>
    <row r="131" spans="1:2">
      <c r="A131">
        <v>3771</v>
      </c>
      <c r="B131" t="s">
        <v>320</v>
      </c>
    </row>
    <row r="132" spans="1:2">
      <c r="A132">
        <v>1671</v>
      </c>
      <c r="B132" t="s">
        <v>320</v>
      </c>
    </row>
    <row r="133" spans="1:2">
      <c r="A133">
        <v>2402</v>
      </c>
      <c r="B133" t="s">
        <v>320</v>
      </c>
    </row>
    <row r="134" spans="1:2">
      <c r="A134">
        <v>1055</v>
      </c>
      <c r="B134" t="s">
        <v>320</v>
      </c>
    </row>
    <row r="135" spans="1:2">
      <c r="A135">
        <v>608</v>
      </c>
      <c r="B135" t="s">
        <v>320</v>
      </c>
    </row>
    <row r="136" spans="1:2">
      <c r="A136">
        <v>1136</v>
      </c>
      <c r="B136" t="s">
        <v>320</v>
      </c>
    </row>
    <row r="137" spans="1:2">
      <c r="A137">
        <v>410</v>
      </c>
      <c r="B137" t="s">
        <v>320</v>
      </c>
    </row>
    <row r="138" spans="1:2">
      <c r="A138">
        <v>231</v>
      </c>
      <c r="B138" t="s">
        <v>320</v>
      </c>
    </row>
    <row r="139" spans="1:2">
      <c r="A139">
        <v>486</v>
      </c>
      <c r="B139" t="s">
        <v>320</v>
      </c>
    </row>
    <row r="140" spans="1:2">
      <c r="A140">
        <v>999</v>
      </c>
      <c r="B140" t="s">
        <v>320</v>
      </c>
    </row>
    <row r="141" spans="1:2">
      <c r="A141">
        <v>4106</v>
      </c>
      <c r="B141" t="s">
        <v>320</v>
      </c>
    </row>
    <row r="142" spans="1:2">
      <c r="A142">
        <v>1686</v>
      </c>
      <c r="B142" t="s">
        <v>320</v>
      </c>
    </row>
    <row r="143" spans="1:2">
      <c r="A143">
        <v>2402</v>
      </c>
      <c r="B143" t="s">
        <v>320</v>
      </c>
    </row>
    <row r="144" spans="1:2">
      <c r="A144">
        <v>1055</v>
      </c>
      <c r="B144" t="s">
        <v>320</v>
      </c>
    </row>
    <row r="145" spans="1:2">
      <c r="A145">
        <v>608</v>
      </c>
      <c r="B145" t="s">
        <v>320</v>
      </c>
    </row>
    <row r="146" spans="1:2">
      <c r="A146">
        <v>1136</v>
      </c>
      <c r="B146" t="s">
        <v>320</v>
      </c>
    </row>
    <row r="147" spans="1:2">
      <c r="A147">
        <v>410</v>
      </c>
      <c r="B147" t="s">
        <v>320</v>
      </c>
    </row>
    <row r="148" spans="1:2">
      <c r="A148">
        <v>231</v>
      </c>
      <c r="B148" t="s">
        <v>320</v>
      </c>
    </row>
    <row r="149" spans="1:2">
      <c r="A149">
        <v>486</v>
      </c>
      <c r="B149" t="s">
        <v>320</v>
      </c>
    </row>
    <row r="150" spans="1:2">
      <c r="A150">
        <v>999</v>
      </c>
      <c r="B150" t="s">
        <v>320</v>
      </c>
    </row>
    <row r="151" spans="1:2">
      <c r="A151">
        <v>0</v>
      </c>
      <c r="B151" t="s">
        <v>320</v>
      </c>
    </row>
    <row r="152" spans="1:2">
      <c r="A152">
        <v>0</v>
      </c>
      <c r="B152" t="s">
        <v>320</v>
      </c>
    </row>
    <row r="153" spans="1:2">
      <c r="A153">
        <v>0</v>
      </c>
      <c r="B153" t="s">
        <v>320</v>
      </c>
    </row>
    <row r="154" spans="1:2">
      <c r="A154">
        <v>0</v>
      </c>
      <c r="B154" t="s">
        <v>320</v>
      </c>
    </row>
    <row r="155" spans="1:2">
      <c r="A155">
        <v>0</v>
      </c>
      <c r="B155" t="s">
        <v>320</v>
      </c>
    </row>
    <row r="156" spans="1:2">
      <c r="A156">
        <v>0</v>
      </c>
      <c r="B156" t="s">
        <v>320</v>
      </c>
    </row>
    <row r="157" spans="1:2">
      <c r="A157">
        <v>0</v>
      </c>
      <c r="B157" t="s">
        <v>320</v>
      </c>
    </row>
    <row r="158" spans="1:2">
      <c r="A158">
        <v>0</v>
      </c>
      <c r="B158" t="s">
        <v>320</v>
      </c>
    </row>
    <row r="159" spans="1:2">
      <c r="A159">
        <v>0</v>
      </c>
      <c r="B159" t="s">
        <v>320</v>
      </c>
    </row>
    <row r="160" spans="1:2">
      <c r="A160">
        <v>999</v>
      </c>
      <c r="B160" t="s">
        <v>320</v>
      </c>
    </row>
    <row r="161" spans="1:2">
      <c r="A161">
        <v>534</v>
      </c>
      <c r="B161" t="s">
        <v>320</v>
      </c>
    </row>
    <row r="162" spans="1:2">
      <c r="A162">
        <v>345</v>
      </c>
      <c r="B162" t="s">
        <v>320</v>
      </c>
    </row>
    <row r="163" spans="1:2">
      <c r="A163">
        <v>307</v>
      </c>
      <c r="B163" t="s">
        <v>320</v>
      </c>
    </row>
    <row r="164" spans="1:2">
      <c r="A164">
        <v>39</v>
      </c>
      <c r="B164" t="s">
        <v>320</v>
      </c>
    </row>
    <row r="165" spans="1:2">
      <c r="A165">
        <v>75</v>
      </c>
      <c r="B165" t="s">
        <v>320</v>
      </c>
    </row>
    <row r="166" spans="1:2">
      <c r="A166">
        <v>81</v>
      </c>
      <c r="B166" t="s">
        <v>320</v>
      </c>
    </row>
    <row r="167" spans="1:2">
      <c r="A167">
        <v>42</v>
      </c>
      <c r="B167" t="s">
        <v>320</v>
      </c>
    </row>
    <row r="168" spans="1:2">
      <c r="A168">
        <v>49</v>
      </c>
      <c r="B168" t="s">
        <v>320</v>
      </c>
    </row>
    <row r="169" spans="1:2">
      <c r="A169">
        <v>68</v>
      </c>
      <c r="B169" t="s">
        <v>320</v>
      </c>
    </row>
    <row r="170" spans="1:2">
      <c r="A170">
        <v>999</v>
      </c>
      <c r="B170" t="s">
        <v>320</v>
      </c>
    </row>
    <row r="171" spans="1:2">
      <c r="A171">
        <v>122</v>
      </c>
      <c r="B171" t="s">
        <v>320</v>
      </c>
    </row>
    <row r="172" spans="1:2">
      <c r="A172">
        <v>73</v>
      </c>
      <c r="B172" t="s">
        <v>320</v>
      </c>
    </row>
    <row r="173" spans="1:2">
      <c r="A173">
        <v>39</v>
      </c>
      <c r="B173" t="s">
        <v>320</v>
      </c>
    </row>
    <row r="174" spans="1:2">
      <c r="A174">
        <v>999</v>
      </c>
      <c r="B174" t="s">
        <v>320</v>
      </c>
    </row>
    <row r="175" spans="1:2">
      <c r="A175">
        <v>999</v>
      </c>
      <c r="B175" t="s">
        <v>320</v>
      </c>
    </row>
    <row r="176" spans="1:2">
      <c r="A176">
        <v>999</v>
      </c>
      <c r="B176" t="s">
        <v>320</v>
      </c>
    </row>
    <row r="177" spans="1:2">
      <c r="A177" t="s">
        <v>306</v>
      </c>
      <c r="B177" t="s">
        <v>320</v>
      </c>
    </row>
    <row r="178" spans="1:2">
      <c r="A178" t="s">
        <v>307</v>
      </c>
      <c r="B178" t="s">
        <v>320</v>
      </c>
    </row>
    <row r="179" spans="1:2">
      <c r="A179" t="s">
        <v>307</v>
      </c>
      <c r="B179" t="s">
        <v>320</v>
      </c>
    </row>
    <row r="180" spans="1:2">
      <c r="A180">
        <v>999</v>
      </c>
      <c r="B180" t="s">
        <v>320</v>
      </c>
    </row>
    <row r="181" spans="1:2">
      <c r="A181">
        <v>9589</v>
      </c>
      <c r="B181" t="s">
        <v>320</v>
      </c>
    </row>
    <row r="182" spans="1:2">
      <c r="A182">
        <v>3065</v>
      </c>
      <c r="B182" t="s">
        <v>320</v>
      </c>
    </row>
    <row r="183" spans="1:2">
      <c r="A183">
        <v>670</v>
      </c>
      <c r="B183" t="s">
        <v>320</v>
      </c>
    </row>
    <row r="184" spans="1:2">
      <c r="A184">
        <v>24</v>
      </c>
      <c r="B184" t="s">
        <v>320</v>
      </c>
    </row>
    <row r="185" spans="1:2">
      <c r="A185">
        <v>1174</v>
      </c>
      <c r="B185" t="s">
        <v>320</v>
      </c>
    </row>
    <row r="186" spans="1:2">
      <c r="A186">
        <v>606</v>
      </c>
      <c r="B186" t="s">
        <v>320</v>
      </c>
    </row>
    <row r="187" spans="1:2">
      <c r="A187">
        <v>8414</v>
      </c>
      <c r="B187" t="s">
        <v>320</v>
      </c>
    </row>
    <row r="188" spans="1:2">
      <c r="A188">
        <v>2804</v>
      </c>
      <c r="B188" t="s">
        <v>320</v>
      </c>
    </row>
    <row r="189" spans="1:2">
      <c r="A189">
        <v>1386</v>
      </c>
      <c r="B189" t="s">
        <v>320</v>
      </c>
    </row>
    <row r="190" spans="1:2">
      <c r="A190">
        <v>999</v>
      </c>
      <c r="B190" t="s">
        <v>320</v>
      </c>
    </row>
    <row r="191" spans="1:2">
      <c r="A191">
        <v>59</v>
      </c>
      <c r="B191" t="s">
        <v>320</v>
      </c>
    </row>
    <row r="192" spans="1:2">
      <c r="A192">
        <v>6</v>
      </c>
      <c r="B192" t="s">
        <v>320</v>
      </c>
    </row>
    <row r="193" spans="1:2">
      <c r="A193">
        <v>0</v>
      </c>
      <c r="B193" t="s">
        <v>320</v>
      </c>
    </row>
    <row r="194" spans="1:2">
      <c r="A194">
        <v>0</v>
      </c>
      <c r="B194" t="s">
        <v>320</v>
      </c>
    </row>
    <row r="195" spans="1:2">
      <c r="A195">
        <v>0</v>
      </c>
      <c r="B195" t="s">
        <v>320</v>
      </c>
    </row>
    <row r="196" spans="1:2">
      <c r="A196">
        <v>3</v>
      </c>
      <c r="B196" t="s">
        <v>320</v>
      </c>
    </row>
    <row r="197" spans="1:2">
      <c r="A197">
        <v>58</v>
      </c>
      <c r="B197" t="s">
        <v>320</v>
      </c>
    </row>
    <row r="198" spans="1:2">
      <c r="A198">
        <v>2</v>
      </c>
      <c r="B198" t="s">
        <v>320</v>
      </c>
    </row>
    <row r="199" spans="1:2">
      <c r="A199">
        <v>999</v>
      </c>
      <c r="B199" t="s">
        <v>320</v>
      </c>
    </row>
    <row r="200" spans="1:2">
      <c r="A200">
        <v>999</v>
      </c>
      <c r="B200" t="s">
        <v>320</v>
      </c>
    </row>
    <row r="201" spans="1:2">
      <c r="A201">
        <v>392000</v>
      </c>
      <c r="B201" t="s">
        <v>320</v>
      </c>
    </row>
    <row r="202" spans="1:2">
      <c r="A202">
        <v>100530</v>
      </c>
      <c r="B202" t="s">
        <v>320</v>
      </c>
    </row>
    <row r="203" spans="1:2">
      <c r="A203">
        <v>65317</v>
      </c>
      <c r="B203" t="s">
        <v>320</v>
      </c>
    </row>
    <row r="204" spans="1:2">
      <c r="A204">
        <v>553822</v>
      </c>
      <c r="B204" t="s">
        <v>320</v>
      </c>
    </row>
    <row r="205" spans="1:2">
      <c r="A205">
        <v>48924</v>
      </c>
      <c r="B205" t="s">
        <v>320</v>
      </c>
    </row>
    <row r="206" spans="1:2">
      <c r="A206">
        <v>28020</v>
      </c>
      <c r="B206" t="s">
        <v>320</v>
      </c>
    </row>
    <row r="207" spans="1:2">
      <c r="A207">
        <v>70000</v>
      </c>
      <c r="B207" t="s">
        <v>320</v>
      </c>
    </row>
    <row r="208" spans="1:2">
      <c r="A208">
        <v>20000</v>
      </c>
      <c r="B208" t="s">
        <v>320</v>
      </c>
    </row>
    <row r="209" spans="1:2">
      <c r="A209">
        <v>36000</v>
      </c>
      <c r="B209" t="s">
        <v>320</v>
      </c>
    </row>
    <row r="210" spans="1:2">
      <c r="A210">
        <v>0</v>
      </c>
      <c r="B210" t="s">
        <v>320</v>
      </c>
    </row>
    <row r="211" spans="1:2">
      <c r="A211">
        <v>20509</v>
      </c>
      <c r="B211" t="s">
        <v>320</v>
      </c>
    </row>
    <row r="212" spans="1:2">
      <c r="A212">
        <v>0</v>
      </c>
      <c r="B212" t="s">
        <v>320</v>
      </c>
    </row>
    <row r="213" spans="1:2">
      <c r="A213">
        <v>12120</v>
      </c>
      <c r="B213" t="s">
        <v>320</v>
      </c>
    </row>
    <row r="214" spans="1:2">
      <c r="A214">
        <v>0</v>
      </c>
      <c r="B214" t="s">
        <v>320</v>
      </c>
    </row>
    <row r="215" spans="1:2">
      <c r="A215">
        <v>220000</v>
      </c>
      <c r="B215" t="s">
        <v>320</v>
      </c>
    </row>
    <row r="216" spans="1:2">
      <c r="A216">
        <v>21961</v>
      </c>
      <c r="B216" t="s">
        <v>320</v>
      </c>
    </row>
    <row r="217" spans="1:2">
      <c r="A217">
        <v>1589203</v>
      </c>
      <c r="B217" t="s">
        <v>320</v>
      </c>
    </row>
    <row r="218" spans="1:2">
      <c r="A218">
        <v>4666623</v>
      </c>
      <c r="B218" t="s">
        <v>320</v>
      </c>
    </row>
    <row r="219" spans="1:2">
      <c r="A219">
        <v>0</v>
      </c>
      <c r="B219" t="s">
        <v>320</v>
      </c>
    </row>
    <row r="220" spans="1:2">
      <c r="A220">
        <v>2734769</v>
      </c>
      <c r="B220" t="s">
        <v>320</v>
      </c>
    </row>
    <row r="221" spans="1:2">
      <c r="A221">
        <v>4666623</v>
      </c>
      <c r="B221" t="s">
        <v>320</v>
      </c>
    </row>
    <row r="222" spans="1:2">
      <c r="A222">
        <v>0</v>
      </c>
      <c r="B222" t="s">
        <v>320</v>
      </c>
    </row>
    <row r="223" spans="1:2">
      <c r="A223">
        <v>3493720</v>
      </c>
      <c r="B223" t="s">
        <v>320</v>
      </c>
    </row>
    <row r="224" spans="1:2">
      <c r="A224">
        <v>0</v>
      </c>
      <c r="B224" t="s">
        <v>320</v>
      </c>
    </row>
    <row r="225" spans="1:2">
      <c r="A225">
        <v>0</v>
      </c>
      <c r="B225" t="s">
        <v>320</v>
      </c>
    </row>
    <row r="226" spans="1:2">
      <c r="A226">
        <v>0</v>
      </c>
      <c r="B226" t="s">
        <v>320</v>
      </c>
    </row>
    <row r="227" spans="1:2">
      <c r="A227">
        <v>0</v>
      </c>
      <c r="B227" t="s">
        <v>320</v>
      </c>
    </row>
    <row r="228" spans="1:2">
      <c r="A228">
        <v>0</v>
      </c>
      <c r="B228" t="s">
        <v>320</v>
      </c>
    </row>
    <row r="229" spans="1:2">
      <c r="A229">
        <v>462792</v>
      </c>
      <c r="B229" t="s">
        <v>320</v>
      </c>
    </row>
    <row r="230" spans="1:2">
      <c r="A230">
        <v>165000</v>
      </c>
      <c r="B230" t="s">
        <v>320</v>
      </c>
    </row>
    <row r="231" spans="1:2">
      <c r="A231">
        <v>0</v>
      </c>
      <c r="B231" t="s">
        <v>320</v>
      </c>
    </row>
    <row r="232" spans="1:2">
      <c r="A232">
        <v>3479</v>
      </c>
      <c r="B232" t="s">
        <v>320</v>
      </c>
    </row>
    <row r="233" spans="1:2">
      <c r="A233">
        <v>541632</v>
      </c>
      <c r="B233" t="s">
        <v>320</v>
      </c>
    </row>
    <row r="234" spans="1:2">
      <c r="A234">
        <v>121660</v>
      </c>
      <c r="B234" t="s">
        <v>320</v>
      </c>
    </row>
    <row r="235" spans="1:2">
      <c r="A235">
        <v>999</v>
      </c>
      <c r="B235" t="s">
        <v>320</v>
      </c>
    </row>
    <row r="236" spans="1:2">
      <c r="A236">
        <v>999</v>
      </c>
      <c r="B236" t="s">
        <v>320</v>
      </c>
    </row>
    <row r="237" spans="1:2">
      <c r="A237">
        <v>999</v>
      </c>
      <c r="B237" t="s">
        <v>320</v>
      </c>
    </row>
    <row r="238" spans="1:2">
      <c r="A238">
        <v>1999000</v>
      </c>
      <c r="B238" t="s">
        <v>320</v>
      </c>
    </row>
    <row r="239" spans="1:2">
      <c r="A239">
        <v>345000</v>
      </c>
      <c r="B239" t="s">
        <v>320</v>
      </c>
    </row>
    <row r="240" spans="1:2">
      <c r="A240">
        <v>0</v>
      </c>
      <c r="B240" t="s">
        <v>320</v>
      </c>
    </row>
    <row r="241" spans="1:2">
      <c r="A241">
        <v>4892446</v>
      </c>
      <c r="B241" t="s">
        <v>320</v>
      </c>
    </row>
    <row r="242" spans="1:2">
      <c r="A242">
        <v>2284769</v>
      </c>
      <c r="B242" t="s">
        <v>320</v>
      </c>
    </row>
    <row r="243" spans="1:2">
      <c r="A243">
        <v>1324010</v>
      </c>
      <c r="B243" t="s">
        <v>320</v>
      </c>
    </row>
    <row r="244" spans="1:2">
      <c r="A244">
        <v>0</v>
      </c>
      <c r="B244" t="s">
        <v>320</v>
      </c>
    </row>
    <row r="245" spans="1:2">
      <c r="A245">
        <v>13028</v>
      </c>
      <c r="B245" t="s">
        <v>320</v>
      </c>
    </row>
    <row r="246" spans="1:2">
      <c r="A246">
        <v>9133</v>
      </c>
      <c r="B246" t="s">
        <v>320</v>
      </c>
    </row>
    <row r="247" spans="1:2">
      <c r="A247">
        <v>467657</v>
      </c>
      <c r="B247" t="s">
        <v>320</v>
      </c>
    </row>
    <row r="248" spans="1:2">
      <c r="A248">
        <v>13324</v>
      </c>
      <c r="B248" t="s">
        <v>320</v>
      </c>
    </row>
    <row r="249" spans="1:2">
      <c r="A249">
        <v>124450</v>
      </c>
      <c r="B249" t="s">
        <v>320</v>
      </c>
    </row>
    <row r="250" spans="1:2">
      <c r="A250">
        <v>1892582</v>
      </c>
      <c r="B250" t="s">
        <v>320</v>
      </c>
    </row>
    <row r="251" spans="1:2">
      <c r="A251">
        <v>2343789</v>
      </c>
      <c r="B251" t="s">
        <v>320</v>
      </c>
    </row>
    <row r="252" spans="1:2">
      <c r="A252">
        <v>2548657</v>
      </c>
      <c r="B252" t="s">
        <v>320</v>
      </c>
    </row>
    <row r="253" spans="1:2">
      <c r="A253">
        <v>0</v>
      </c>
      <c r="B253" t="s">
        <v>320</v>
      </c>
    </row>
    <row r="254" spans="1:2">
      <c r="A254">
        <v>0</v>
      </c>
      <c r="B254" t="s">
        <v>320</v>
      </c>
    </row>
    <row r="255" spans="1:2">
      <c r="A255">
        <v>0</v>
      </c>
      <c r="B255" t="s">
        <v>320</v>
      </c>
    </row>
    <row r="256" spans="1:2">
      <c r="A256">
        <v>955975</v>
      </c>
      <c r="B256" t="s">
        <v>320</v>
      </c>
    </row>
    <row r="257" spans="1:2">
      <c r="A257">
        <v>955975</v>
      </c>
      <c r="B257" t="s">
        <v>320</v>
      </c>
    </row>
    <row r="258" spans="1:2">
      <c r="A258">
        <v>999</v>
      </c>
      <c r="B258" t="s">
        <v>320</v>
      </c>
    </row>
    <row r="259" spans="1:2">
      <c r="A259">
        <v>999</v>
      </c>
      <c r="B259" t="s">
        <v>320</v>
      </c>
    </row>
    <row r="260" spans="1:2">
      <c r="A260">
        <v>429756</v>
      </c>
      <c r="B260" t="s">
        <v>320</v>
      </c>
    </row>
    <row r="261" spans="1:2">
      <c r="A261">
        <v>50000</v>
      </c>
      <c r="B261" t="s">
        <v>320</v>
      </c>
    </row>
    <row r="262" spans="1:2">
      <c r="A262">
        <v>400000</v>
      </c>
      <c r="B262" t="s">
        <v>320</v>
      </c>
    </row>
    <row r="263" spans="1:2">
      <c r="A263">
        <v>0</v>
      </c>
      <c r="B263" t="s">
        <v>320</v>
      </c>
    </row>
    <row r="264" spans="1:2">
      <c r="A264">
        <v>0</v>
      </c>
      <c r="B264" t="s">
        <v>320</v>
      </c>
    </row>
    <row r="265" spans="1:2">
      <c r="A265">
        <v>213139</v>
      </c>
      <c r="B265" t="s">
        <v>320</v>
      </c>
    </row>
    <row r="266" spans="1:2">
      <c r="A266">
        <v>1667044</v>
      </c>
      <c r="B266" t="s">
        <v>320</v>
      </c>
    </row>
    <row r="267" spans="1:2">
      <c r="A267">
        <v>12399</v>
      </c>
      <c r="B267" t="s">
        <v>320</v>
      </c>
    </row>
    <row r="268" spans="1:2">
      <c r="A268">
        <v>2584117</v>
      </c>
      <c r="B268" t="s">
        <v>320</v>
      </c>
    </row>
    <row r="269" spans="1:2">
      <c r="A269">
        <v>663292</v>
      </c>
      <c r="B269" t="s">
        <v>320</v>
      </c>
    </row>
    <row r="270" spans="1:2">
      <c r="A270">
        <v>0</v>
      </c>
      <c r="B270" t="s">
        <v>320</v>
      </c>
    </row>
    <row r="271" spans="1:2">
      <c r="A271">
        <v>253609</v>
      </c>
      <c r="B271" t="s">
        <v>320</v>
      </c>
    </row>
    <row r="272" spans="1:2">
      <c r="A272">
        <v>1244484</v>
      </c>
      <c r="B272" t="s">
        <v>320</v>
      </c>
    </row>
    <row r="273" spans="1:2">
      <c r="A273">
        <v>0</v>
      </c>
      <c r="B273" t="s">
        <v>320</v>
      </c>
    </row>
    <row r="274" spans="1:2">
      <c r="A274">
        <v>0</v>
      </c>
      <c r="B274" t="s">
        <v>320</v>
      </c>
    </row>
    <row r="275" spans="1:2">
      <c r="A275">
        <v>2970000</v>
      </c>
      <c r="B275" t="s">
        <v>320</v>
      </c>
    </row>
    <row r="276" spans="1:2">
      <c r="A276">
        <v>0</v>
      </c>
      <c r="B276" t="s">
        <v>320</v>
      </c>
    </row>
    <row r="277" spans="1:2">
      <c r="A277">
        <v>4091898</v>
      </c>
      <c r="B277" t="s">
        <v>320</v>
      </c>
    </row>
    <row r="278" spans="1:2">
      <c r="A278">
        <v>999</v>
      </c>
      <c r="B278" t="s">
        <v>320</v>
      </c>
    </row>
    <row r="279" spans="1:2">
      <c r="A279">
        <v>999</v>
      </c>
      <c r="B279" t="s">
        <v>320</v>
      </c>
    </row>
    <row r="280" spans="1:2">
      <c r="A280">
        <v>999</v>
      </c>
      <c r="B280" t="s">
        <v>320</v>
      </c>
    </row>
    <row r="281" spans="1:2">
      <c r="A281">
        <v>1000</v>
      </c>
      <c r="B281" t="s">
        <v>320</v>
      </c>
    </row>
    <row r="282" spans="1:2">
      <c r="A282">
        <v>999</v>
      </c>
      <c r="B282" t="s">
        <v>320</v>
      </c>
    </row>
    <row r="283" spans="1:2">
      <c r="A283">
        <v>999</v>
      </c>
      <c r="B283" t="s">
        <v>320</v>
      </c>
    </row>
    <row r="284" spans="1:2">
      <c r="A284">
        <v>800</v>
      </c>
      <c r="B284" t="s">
        <v>320</v>
      </c>
    </row>
    <row r="285" spans="1:2">
      <c r="A285">
        <v>0</v>
      </c>
      <c r="B285" t="s">
        <v>320</v>
      </c>
    </row>
    <row r="286" spans="1:2">
      <c r="A286">
        <v>580</v>
      </c>
      <c r="B286" t="s">
        <v>320</v>
      </c>
    </row>
    <row r="287" spans="1:2">
      <c r="A287">
        <v>1814</v>
      </c>
      <c r="B287" t="s">
        <v>320</v>
      </c>
    </row>
    <row r="288" spans="1:2">
      <c r="A288">
        <v>999</v>
      </c>
      <c r="B288" t="s">
        <v>320</v>
      </c>
    </row>
    <row r="289" spans="1:2">
      <c r="A289">
        <v>999</v>
      </c>
      <c r="B289" t="s">
        <v>320</v>
      </c>
    </row>
    <row r="290" spans="1:2">
      <c r="A290">
        <v>999</v>
      </c>
      <c r="B290" t="s">
        <v>320</v>
      </c>
    </row>
    <row r="291" spans="1:2">
      <c r="A291">
        <v>0</v>
      </c>
      <c r="B291" t="s">
        <v>320</v>
      </c>
    </row>
    <row r="292" spans="1:2">
      <c r="A292">
        <v>0</v>
      </c>
      <c r="B292" t="s">
        <v>320</v>
      </c>
    </row>
    <row r="293" spans="1:2">
      <c r="A293">
        <v>0</v>
      </c>
      <c r="B293" t="s">
        <v>320</v>
      </c>
    </row>
    <row r="294" spans="1:2">
      <c r="A294">
        <v>0</v>
      </c>
      <c r="B294" t="s">
        <v>320</v>
      </c>
    </row>
    <row r="295" spans="1:2">
      <c r="A295">
        <v>1321</v>
      </c>
      <c r="B295" t="s">
        <v>320</v>
      </c>
    </row>
    <row r="296" spans="1:2">
      <c r="A296">
        <v>16</v>
      </c>
      <c r="B296" t="s">
        <v>320</v>
      </c>
    </row>
    <row r="297" spans="1:2">
      <c r="A297">
        <v>500</v>
      </c>
      <c r="B297" t="s">
        <v>320</v>
      </c>
    </row>
    <row r="298" spans="1:2">
      <c r="A298">
        <v>8</v>
      </c>
      <c r="B298" t="s">
        <v>320</v>
      </c>
    </row>
    <row r="299" spans="1:2">
      <c r="A299">
        <v>300</v>
      </c>
      <c r="B299" t="s">
        <v>320</v>
      </c>
    </row>
    <row r="300" spans="1:2">
      <c r="A300">
        <v>13</v>
      </c>
      <c r="B300" t="s">
        <v>320</v>
      </c>
    </row>
    <row r="301" spans="1:2">
      <c r="A301">
        <v>0</v>
      </c>
      <c r="B301" t="s">
        <v>320</v>
      </c>
    </row>
    <row r="302" spans="1:2">
      <c r="A302">
        <v>0</v>
      </c>
      <c r="B302" t="s">
        <v>320</v>
      </c>
    </row>
    <row r="303" spans="1:2">
      <c r="A303">
        <v>0</v>
      </c>
      <c r="B303" t="s">
        <v>320</v>
      </c>
    </row>
    <row r="304" spans="1:2">
      <c r="A304">
        <v>100</v>
      </c>
      <c r="B304" t="s">
        <v>320</v>
      </c>
    </row>
    <row r="305" spans="1:2">
      <c r="A305">
        <v>33984</v>
      </c>
      <c r="B305" t="s">
        <v>320</v>
      </c>
    </row>
    <row r="306" spans="1:2">
      <c r="A306">
        <v>829</v>
      </c>
      <c r="B306" t="s">
        <v>320</v>
      </c>
    </row>
    <row r="307" spans="1:2">
      <c r="A307">
        <v>31602</v>
      </c>
      <c r="B307" t="s">
        <v>320</v>
      </c>
    </row>
    <row r="308" spans="1:2">
      <c r="A308">
        <v>0</v>
      </c>
      <c r="B308" t="s">
        <v>320</v>
      </c>
    </row>
    <row r="309" spans="1:2">
      <c r="A309">
        <v>999</v>
      </c>
      <c r="B309" t="s">
        <v>320</v>
      </c>
    </row>
    <row r="310" spans="1:2">
      <c r="A310">
        <v>999</v>
      </c>
      <c r="B310" t="s">
        <v>320</v>
      </c>
    </row>
    <row r="311" spans="1:2">
      <c r="A311">
        <v>337</v>
      </c>
      <c r="B311" t="s">
        <v>320</v>
      </c>
    </row>
    <row r="312" spans="1:2">
      <c r="A312">
        <v>0</v>
      </c>
      <c r="B312" t="s">
        <v>320</v>
      </c>
    </row>
    <row r="313" spans="1:2">
      <c r="A313">
        <v>0</v>
      </c>
      <c r="B313" t="s">
        <v>320</v>
      </c>
    </row>
    <row r="314" spans="1:2">
      <c r="A314">
        <v>0</v>
      </c>
      <c r="B314" t="s">
        <v>320</v>
      </c>
    </row>
    <row r="315" spans="1:2">
      <c r="A315">
        <v>0</v>
      </c>
      <c r="B315" t="s">
        <v>320</v>
      </c>
    </row>
    <row r="316" spans="1:2">
      <c r="A316">
        <v>337</v>
      </c>
      <c r="B316" t="s">
        <v>320</v>
      </c>
    </row>
    <row r="317" spans="1:2">
      <c r="A317">
        <v>0</v>
      </c>
      <c r="B317" t="s">
        <v>320</v>
      </c>
    </row>
    <row r="318" spans="1:2">
      <c r="A318">
        <v>17</v>
      </c>
      <c r="B318" t="s">
        <v>320</v>
      </c>
    </row>
    <row r="319" spans="1:2">
      <c r="A319">
        <v>94269</v>
      </c>
      <c r="B319" t="s">
        <v>320</v>
      </c>
    </row>
    <row r="320" spans="1:2">
      <c r="A320">
        <v>999</v>
      </c>
      <c r="B320" t="s">
        <v>320</v>
      </c>
    </row>
    <row r="321" spans="1:2">
      <c r="A321">
        <v>7</v>
      </c>
      <c r="B321" t="s">
        <v>320</v>
      </c>
    </row>
    <row r="322" spans="1:2">
      <c r="A322">
        <v>5</v>
      </c>
      <c r="B322" t="s">
        <v>320</v>
      </c>
    </row>
    <row r="323" spans="1:2">
      <c r="A323">
        <v>1</v>
      </c>
      <c r="B323" t="s">
        <v>320</v>
      </c>
    </row>
    <row r="324" spans="1:2">
      <c r="A324">
        <v>1</v>
      </c>
      <c r="B324" t="s">
        <v>320</v>
      </c>
    </row>
    <row r="325" spans="1:2">
      <c r="A325">
        <v>7</v>
      </c>
      <c r="B325" t="s">
        <v>320</v>
      </c>
    </row>
    <row r="326" spans="1:2">
      <c r="A326">
        <v>5</v>
      </c>
      <c r="B326" t="s">
        <v>320</v>
      </c>
    </row>
    <row r="327" spans="1:2">
      <c r="A327">
        <v>17</v>
      </c>
      <c r="B327" t="s">
        <v>320</v>
      </c>
    </row>
    <row r="328" spans="1:2">
      <c r="A328">
        <v>17</v>
      </c>
      <c r="B328" t="s">
        <v>320</v>
      </c>
    </row>
    <row r="329" spans="1:2">
      <c r="A329">
        <v>263</v>
      </c>
      <c r="B329" t="s">
        <v>320</v>
      </c>
    </row>
    <row r="330" spans="1:2">
      <c r="A330" t="s">
        <v>308</v>
      </c>
      <c r="B330" t="s">
        <v>320</v>
      </c>
    </row>
    <row r="331" spans="1:2">
      <c r="A331" t="s">
        <v>5</v>
      </c>
      <c r="B331" t="s">
        <v>320</v>
      </c>
    </row>
    <row r="332" spans="1:2">
      <c r="A332" t="s">
        <v>5</v>
      </c>
      <c r="B332" t="s">
        <v>320</v>
      </c>
    </row>
    <row r="333" spans="1:2">
      <c r="A333" t="s">
        <v>5</v>
      </c>
      <c r="B333" t="s">
        <v>320</v>
      </c>
    </row>
    <row r="334" spans="1:2">
      <c r="A334" t="s">
        <v>5</v>
      </c>
      <c r="B334" t="s">
        <v>320</v>
      </c>
    </row>
    <row r="335" spans="1:2">
      <c r="A335" t="s">
        <v>5</v>
      </c>
      <c r="B335" t="s">
        <v>320</v>
      </c>
    </row>
    <row r="336" spans="1:2">
      <c r="A336" t="s">
        <v>5</v>
      </c>
      <c r="B336" t="s">
        <v>320</v>
      </c>
    </row>
    <row r="337" spans="1:2">
      <c r="A337" t="s">
        <v>5</v>
      </c>
      <c r="B337" t="s">
        <v>320</v>
      </c>
    </row>
    <row r="338" spans="1:2">
      <c r="A338" t="s">
        <v>5</v>
      </c>
      <c r="B338" t="s">
        <v>320</v>
      </c>
    </row>
    <row r="339" spans="1:2">
      <c r="A339" t="s">
        <v>5</v>
      </c>
      <c r="B339" t="s">
        <v>320</v>
      </c>
    </row>
    <row r="340" spans="1:2">
      <c r="A340" t="s">
        <v>5</v>
      </c>
      <c r="B340" t="s">
        <v>320</v>
      </c>
    </row>
    <row r="341" spans="1:2">
      <c r="A341" t="s">
        <v>5</v>
      </c>
      <c r="B341" t="s">
        <v>320</v>
      </c>
    </row>
    <row r="342" spans="1:2">
      <c r="A342" t="s">
        <v>5</v>
      </c>
      <c r="B342" t="s">
        <v>320</v>
      </c>
    </row>
    <row r="343" spans="1:2">
      <c r="A343" t="s">
        <v>5</v>
      </c>
      <c r="B343" t="s">
        <v>320</v>
      </c>
    </row>
    <row r="344" spans="1:2">
      <c r="A344" t="s">
        <v>5</v>
      </c>
      <c r="B344" t="s">
        <v>320</v>
      </c>
    </row>
    <row r="345" spans="1:2">
      <c r="A345" t="s">
        <v>5</v>
      </c>
      <c r="B345" t="s">
        <v>320</v>
      </c>
    </row>
    <row r="346" spans="1:2">
      <c r="A346" t="s">
        <v>5</v>
      </c>
      <c r="B346" t="s">
        <v>320</v>
      </c>
    </row>
    <row r="347" spans="1:2">
      <c r="A347" t="s">
        <v>5</v>
      </c>
      <c r="B347" t="s">
        <v>320</v>
      </c>
    </row>
    <row r="348" spans="1:2">
      <c r="A348" t="s">
        <v>5</v>
      </c>
      <c r="B348" t="s">
        <v>320</v>
      </c>
    </row>
    <row r="349" spans="1:2">
      <c r="A349" t="s">
        <v>5</v>
      </c>
      <c r="B349" t="s">
        <v>320</v>
      </c>
    </row>
    <row r="350" spans="1:2">
      <c r="A350" t="s">
        <v>5</v>
      </c>
      <c r="B350" t="s">
        <v>320</v>
      </c>
    </row>
    <row r="351" spans="1:2">
      <c r="A351" t="s">
        <v>5</v>
      </c>
      <c r="B351" t="s">
        <v>320</v>
      </c>
    </row>
    <row r="352" spans="1:2">
      <c r="A352" t="s">
        <v>5</v>
      </c>
      <c r="B352" t="s">
        <v>320</v>
      </c>
    </row>
    <row r="353" spans="1:2">
      <c r="A353" t="s">
        <v>5</v>
      </c>
      <c r="B353" t="s">
        <v>320</v>
      </c>
    </row>
    <row r="354" spans="1:2">
      <c r="A354" t="s">
        <v>5</v>
      </c>
      <c r="B354" t="s">
        <v>320</v>
      </c>
    </row>
    <row r="355" spans="1:2">
      <c r="A355" t="s">
        <v>5</v>
      </c>
      <c r="B355" t="s">
        <v>320</v>
      </c>
    </row>
    <row r="356" spans="1:2">
      <c r="A356" t="s">
        <v>5</v>
      </c>
      <c r="B356" t="s">
        <v>320</v>
      </c>
    </row>
    <row r="357" spans="1:2">
      <c r="A357" t="s">
        <v>5</v>
      </c>
      <c r="B357" t="s">
        <v>320</v>
      </c>
    </row>
    <row r="358" spans="1:2">
      <c r="A358" t="s">
        <v>5</v>
      </c>
      <c r="B358" t="s">
        <v>320</v>
      </c>
    </row>
    <row r="359" spans="1:2">
      <c r="A359" t="s">
        <v>5</v>
      </c>
      <c r="B359" t="s">
        <v>320</v>
      </c>
    </row>
    <row r="360" spans="1:2">
      <c r="A360" t="s">
        <v>5</v>
      </c>
      <c r="B360" t="s">
        <v>320</v>
      </c>
    </row>
    <row r="361" spans="1:2">
      <c r="A361" t="s">
        <v>5</v>
      </c>
      <c r="B361" t="s">
        <v>320</v>
      </c>
    </row>
    <row r="362" spans="1:2">
      <c r="A362" t="s">
        <v>5</v>
      </c>
      <c r="B362" t="s">
        <v>320</v>
      </c>
    </row>
    <row r="363" spans="1:2">
      <c r="A363" t="s">
        <v>5</v>
      </c>
      <c r="B363" t="s">
        <v>320</v>
      </c>
    </row>
    <row r="364" spans="1:2">
      <c r="A364" t="s">
        <v>5</v>
      </c>
      <c r="B364" t="s">
        <v>320</v>
      </c>
    </row>
    <row r="365" spans="1:2">
      <c r="A365" t="s">
        <v>5</v>
      </c>
      <c r="B365" t="s">
        <v>320</v>
      </c>
    </row>
    <row r="366" spans="1:2">
      <c r="A366" t="s">
        <v>5</v>
      </c>
      <c r="B366" t="s">
        <v>320</v>
      </c>
    </row>
    <row r="367" spans="1:2">
      <c r="A367" t="s">
        <v>5</v>
      </c>
      <c r="B367" t="s">
        <v>320</v>
      </c>
    </row>
    <row r="368" spans="1:2">
      <c r="A368" t="s">
        <v>5</v>
      </c>
      <c r="B368" t="s">
        <v>320</v>
      </c>
    </row>
    <row r="369" spans="1:2">
      <c r="A369" t="s">
        <v>5</v>
      </c>
      <c r="B369" t="s">
        <v>320</v>
      </c>
    </row>
    <row r="370" spans="1:2">
      <c r="A370" t="s">
        <v>5</v>
      </c>
      <c r="B370" t="s">
        <v>320</v>
      </c>
    </row>
    <row r="371" spans="1:2">
      <c r="A371" t="s">
        <v>5</v>
      </c>
      <c r="B371" t="s">
        <v>320</v>
      </c>
    </row>
    <row r="372" spans="1:2">
      <c r="A372" t="s">
        <v>5</v>
      </c>
      <c r="B372" t="s">
        <v>320</v>
      </c>
    </row>
    <row r="373" spans="1:2">
      <c r="A373" t="s">
        <v>5</v>
      </c>
      <c r="B373" t="s">
        <v>320</v>
      </c>
    </row>
    <row r="374" spans="1:2">
      <c r="A374" t="s">
        <v>5</v>
      </c>
      <c r="B374" t="s">
        <v>320</v>
      </c>
    </row>
    <row r="375" spans="1:2">
      <c r="A375" t="s">
        <v>5</v>
      </c>
      <c r="B375" t="s">
        <v>320</v>
      </c>
    </row>
    <row r="376" spans="1:2">
      <c r="A376" t="s">
        <v>5</v>
      </c>
      <c r="B376" t="s">
        <v>320</v>
      </c>
    </row>
    <row r="377" spans="1:2">
      <c r="A377" t="s">
        <v>5</v>
      </c>
      <c r="B377" t="s">
        <v>320</v>
      </c>
    </row>
    <row r="378" spans="1:2">
      <c r="A378" t="s">
        <v>5</v>
      </c>
      <c r="B378" t="s">
        <v>320</v>
      </c>
    </row>
    <row r="379" spans="1:2">
      <c r="A379" t="s">
        <v>5</v>
      </c>
      <c r="B379" t="s">
        <v>320</v>
      </c>
    </row>
    <row r="380" spans="1:2">
      <c r="A380" t="s">
        <v>5</v>
      </c>
      <c r="B380" t="s">
        <v>320</v>
      </c>
    </row>
    <row r="381" spans="1:2">
      <c r="A381" t="s">
        <v>5</v>
      </c>
      <c r="B381" t="s">
        <v>320</v>
      </c>
    </row>
    <row r="382" spans="1:2">
      <c r="A382" t="s">
        <v>5</v>
      </c>
      <c r="B382" t="s">
        <v>320</v>
      </c>
    </row>
    <row r="383" spans="1:2">
      <c r="A383" t="s">
        <v>5</v>
      </c>
      <c r="B383" t="s">
        <v>320</v>
      </c>
    </row>
    <row r="384" spans="1:2">
      <c r="A384" t="s">
        <v>5</v>
      </c>
      <c r="B384" t="s">
        <v>320</v>
      </c>
    </row>
    <row r="385" spans="1:2">
      <c r="A385" t="s">
        <v>5</v>
      </c>
      <c r="B385" t="s">
        <v>320</v>
      </c>
    </row>
    <row r="386" spans="1:2">
      <c r="A386" t="s">
        <v>5</v>
      </c>
      <c r="B386" t="s">
        <v>320</v>
      </c>
    </row>
    <row r="387" spans="1:2">
      <c r="A387" t="s">
        <v>5</v>
      </c>
      <c r="B387" t="s">
        <v>320</v>
      </c>
    </row>
    <row r="388" spans="1:2">
      <c r="A388" t="s">
        <v>5</v>
      </c>
      <c r="B388" t="s">
        <v>320</v>
      </c>
    </row>
    <row r="389" spans="1:2">
      <c r="A389" t="s">
        <v>5</v>
      </c>
      <c r="B389" t="s">
        <v>320</v>
      </c>
    </row>
    <row r="390" spans="1:2">
      <c r="A390" t="s">
        <v>5</v>
      </c>
      <c r="B390" t="s">
        <v>320</v>
      </c>
    </row>
    <row r="391" spans="1:2">
      <c r="A391" t="s">
        <v>5</v>
      </c>
      <c r="B391" t="s">
        <v>320</v>
      </c>
    </row>
    <row r="392" spans="1:2">
      <c r="A392" t="s">
        <v>5</v>
      </c>
      <c r="B392" t="s">
        <v>320</v>
      </c>
    </row>
    <row r="393" spans="1:2">
      <c r="A393" t="s">
        <v>5</v>
      </c>
      <c r="B393" t="s">
        <v>320</v>
      </c>
    </row>
    <row r="394" spans="1:2">
      <c r="A394" t="s">
        <v>5</v>
      </c>
      <c r="B394" t="s">
        <v>320</v>
      </c>
    </row>
    <row r="395" spans="1:2">
      <c r="A395" t="s">
        <v>5</v>
      </c>
      <c r="B395" t="s">
        <v>320</v>
      </c>
    </row>
    <row r="396" spans="1:2">
      <c r="A396" t="s">
        <v>5</v>
      </c>
      <c r="B396" t="s">
        <v>320</v>
      </c>
    </row>
    <row r="397" spans="1:2">
      <c r="A397" t="s">
        <v>5</v>
      </c>
      <c r="B397" t="s">
        <v>320</v>
      </c>
    </row>
    <row r="398" spans="1:2">
      <c r="A398" t="s">
        <v>5</v>
      </c>
      <c r="B398" t="s">
        <v>320</v>
      </c>
    </row>
    <row r="399" spans="1:2">
      <c r="A399" t="s">
        <v>5</v>
      </c>
      <c r="B399" t="s">
        <v>320</v>
      </c>
    </row>
    <row r="400" spans="1:2">
      <c r="A400" t="s">
        <v>5</v>
      </c>
      <c r="B400" t="s">
        <v>320</v>
      </c>
    </row>
    <row r="401" spans="1:2">
      <c r="A401" t="s">
        <v>5</v>
      </c>
      <c r="B401" t="s">
        <v>320</v>
      </c>
    </row>
    <row r="402" spans="1:2">
      <c r="A402" t="s">
        <v>5</v>
      </c>
      <c r="B402" t="s">
        <v>320</v>
      </c>
    </row>
    <row r="403" spans="1:2">
      <c r="A403" t="s">
        <v>5</v>
      </c>
      <c r="B403" t="s">
        <v>320</v>
      </c>
    </row>
    <row r="404" spans="1:2">
      <c r="A404" t="s">
        <v>5</v>
      </c>
      <c r="B404" t="s">
        <v>320</v>
      </c>
    </row>
    <row r="405" spans="1:2">
      <c r="A405" t="s">
        <v>5</v>
      </c>
      <c r="B405" t="s">
        <v>320</v>
      </c>
    </row>
    <row r="406" spans="1:2">
      <c r="A406" t="s">
        <v>5</v>
      </c>
      <c r="B406" t="s">
        <v>320</v>
      </c>
    </row>
    <row r="407" spans="1:2">
      <c r="A407" t="s">
        <v>5</v>
      </c>
      <c r="B407" t="s">
        <v>320</v>
      </c>
    </row>
    <row r="408" spans="1:2">
      <c r="A408" t="s">
        <v>5</v>
      </c>
      <c r="B408" t="s">
        <v>320</v>
      </c>
    </row>
    <row r="409" spans="1:2">
      <c r="A409" t="s">
        <v>5</v>
      </c>
      <c r="B409" t="s">
        <v>320</v>
      </c>
    </row>
    <row r="410" spans="1:2">
      <c r="A410" t="s">
        <v>5</v>
      </c>
      <c r="B410" t="s">
        <v>320</v>
      </c>
    </row>
    <row r="411" spans="1:2">
      <c r="A411">
        <v>999</v>
      </c>
      <c r="B411" t="s">
        <v>320</v>
      </c>
    </row>
    <row r="412" spans="1:2">
      <c r="A412">
        <v>999</v>
      </c>
      <c r="B412" t="s">
        <v>320</v>
      </c>
    </row>
    <row r="413" spans="1:2">
      <c r="A413">
        <v>999</v>
      </c>
      <c r="B413" t="s">
        <v>320</v>
      </c>
    </row>
    <row r="414" spans="1:2">
      <c r="A414">
        <v>999</v>
      </c>
      <c r="B414" t="s">
        <v>320</v>
      </c>
    </row>
    <row r="415" spans="1:2">
      <c r="A415">
        <v>999</v>
      </c>
      <c r="B415" t="s">
        <v>320</v>
      </c>
    </row>
    <row r="416" spans="1:2">
      <c r="A416">
        <v>999</v>
      </c>
      <c r="B416" t="s">
        <v>320</v>
      </c>
    </row>
    <row r="417" spans="1:2">
      <c r="A417">
        <v>999</v>
      </c>
      <c r="B417" t="s">
        <v>320</v>
      </c>
    </row>
    <row r="418" spans="1:2">
      <c r="A418">
        <v>999</v>
      </c>
      <c r="B418" t="s">
        <v>320</v>
      </c>
    </row>
    <row r="419" spans="1:2">
      <c r="A419">
        <v>999</v>
      </c>
      <c r="B419" t="s">
        <v>320</v>
      </c>
    </row>
    <row r="420" spans="1:2">
      <c r="A420" t="s">
        <v>308</v>
      </c>
      <c r="B420" t="s">
        <v>320</v>
      </c>
    </row>
    <row r="421" spans="1:2">
      <c r="A421" t="s">
        <v>5</v>
      </c>
      <c r="B421" t="s">
        <v>320</v>
      </c>
    </row>
    <row r="422" spans="1:2">
      <c r="A422" t="s">
        <v>5</v>
      </c>
      <c r="B422" t="s">
        <v>320</v>
      </c>
    </row>
    <row r="423" spans="1:2">
      <c r="A423" t="s">
        <v>5</v>
      </c>
      <c r="B423" t="s">
        <v>320</v>
      </c>
    </row>
    <row r="424" spans="1:2">
      <c r="A424" t="s">
        <v>5</v>
      </c>
      <c r="B424" t="s">
        <v>320</v>
      </c>
    </row>
    <row r="425" spans="1:2">
      <c r="A425" t="s">
        <v>5</v>
      </c>
      <c r="B425" t="s">
        <v>320</v>
      </c>
    </row>
    <row r="426" spans="1:2">
      <c r="A426" t="s">
        <v>5</v>
      </c>
      <c r="B426" t="s">
        <v>320</v>
      </c>
    </row>
    <row r="427" spans="1:2">
      <c r="A427" t="s">
        <v>5</v>
      </c>
      <c r="B427" t="s">
        <v>320</v>
      </c>
    </row>
    <row r="428" spans="1:2">
      <c r="A428" t="s">
        <v>5</v>
      </c>
      <c r="B428" t="s">
        <v>320</v>
      </c>
    </row>
    <row r="429" spans="1:2">
      <c r="A429" t="s">
        <v>5</v>
      </c>
      <c r="B429" t="s">
        <v>320</v>
      </c>
    </row>
    <row r="430" spans="1:2">
      <c r="A430" t="s">
        <v>5</v>
      </c>
      <c r="B430" t="s">
        <v>320</v>
      </c>
    </row>
    <row r="431" spans="1:2">
      <c r="A431" t="s">
        <v>5</v>
      </c>
      <c r="B431" t="s">
        <v>320</v>
      </c>
    </row>
    <row r="432" spans="1:2">
      <c r="A432" t="s">
        <v>5</v>
      </c>
      <c r="B432" t="s">
        <v>320</v>
      </c>
    </row>
    <row r="433" spans="1:2">
      <c r="A433" t="s">
        <v>5</v>
      </c>
      <c r="B433" t="s">
        <v>320</v>
      </c>
    </row>
    <row r="434" spans="1:2">
      <c r="A434" t="s">
        <v>5</v>
      </c>
      <c r="B434" t="s">
        <v>320</v>
      </c>
    </row>
    <row r="435" spans="1:2">
      <c r="A435" t="s">
        <v>5</v>
      </c>
      <c r="B435" t="s">
        <v>320</v>
      </c>
    </row>
    <row r="436" spans="1:2">
      <c r="A436" t="s">
        <v>5</v>
      </c>
      <c r="B436" t="s">
        <v>320</v>
      </c>
    </row>
    <row r="437" spans="1:2">
      <c r="A437" t="s">
        <v>5</v>
      </c>
      <c r="B437" t="s">
        <v>320</v>
      </c>
    </row>
    <row r="438" spans="1:2">
      <c r="A438" t="s">
        <v>5</v>
      </c>
      <c r="B438" t="s">
        <v>320</v>
      </c>
    </row>
    <row r="439" spans="1:2">
      <c r="A439" t="s">
        <v>5</v>
      </c>
      <c r="B439" t="s">
        <v>320</v>
      </c>
    </row>
    <row r="440" spans="1:2">
      <c r="A440" t="s">
        <v>5</v>
      </c>
      <c r="B440" t="s">
        <v>320</v>
      </c>
    </row>
    <row r="441" spans="1:2">
      <c r="A441" t="s">
        <v>5</v>
      </c>
      <c r="B441" t="s">
        <v>320</v>
      </c>
    </row>
    <row r="442" spans="1:2">
      <c r="A442" t="s">
        <v>5</v>
      </c>
      <c r="B442" t="s">
        <v>320</v>
      </c>
    </row>
    <row r="443" spans="1:2">
      <c r="A443" t="s">
        <v>5</v>
      </c>
      <c r="B443" t="s">
        <v>320</v>
      </c>
    </row>
    <row r="444" spans="1:2">
      <c r="A444" t="s">
        <v>5</v>
      </c>
      <c r="B444" t="s">
        <v>320</v>
      </c>
    </row>
    <row r="445" spans="1:2">
      <c r="A445" t="s">
        <v>5</v>
      </c>
      <c r="B445" t="s">
        <v>320</v>
      </c>
    </row>
    <row r="446" spans="1:2">
      <c r="A446" t="s">
        <v>5</v>
      </c>
      <c r="B446" t="s">
        <v>320</v>
      </c>
    </row>
    <row r="447" spans="1:2">
      <c r="A447" t="s">
        <v>5</v>
      </c>
      <c r="B447" t="s">
        <v>320</v>
      </c>
    </row>
    <row r="448" spans="1:2">
      <c r="A448" t="s">
        <v>5</v>
      </c>
      <c r="B448" t="s">
        <v>320</v>
      </c>
    </row>
    <row r="449" spans="1:2">
      <c r="A449" t="s">
        <v>5</v>
      </c>
      <c r="B449" t="s">
        <v>320</v>
      </c>
    </row>
    <row r="450" spans="1:2">
      <c r="A450" t="s">
        <v>5</v>
      </c>
      <c r="B450" t="s">
        <v>320</v>
      </c>
    </row>
    <row r="451" spans="1:2">
      <c r="A451" t="s">
        <v>5</v>
      </c>
      <c r="B451" t="s">
        <v>320</v>
      </c>
    </row>
    <row r="452" spans="1:2">
      <c r="A452" t="s">
        <v>5</v>
      </c>
      <c r="B452" t="s">
        <v>320</v>
      </c>
    </row>
    <row r="453" spans="1:2">
      <c r="A453" t="s">
        <v>5</v>
      </c>
      <c r="B453" t="s">
        <v>320</v>
      </c>
    </row>
    <row r="454" spans="1:2">
      <c r="A454" t="s">
        <v>5</v>
      </c>
      <c r="B454" t="s">
        <v>320</v>
      </c>
    </row>
    <row r="455" spans="1:2">
      <c r="A455" t="s">
        <v>5</v>
      </c>
      <c r="B455" t="s">
        <v>320</v>
      </c>
    </row>
    <row r="456" spans="1:2">
      <c r="A456" t="s">
        <v>5</v>
      </c>
      <c r="B456" t="s">
        <v>320</v>
      </c>
    </row>
    <row r="457" spans="1:2">
      <c r="A457" t="s">
        <v>5</v>
      </c>
      <c r="B457" t="s">
        <v>320</v>
      </c>
    </row>
    <row r="458" spans="1:2">
      <c r="A458" t="s">
        <v>5</v>
      </c>
      <c r="B458" t="s">
        <v>320</v>
      </c>
    </row>
    <row r="459" spans="1:2">
      <c r="A459" t="s">
        <v>5</v>
      </c>
      <c r="B459" t="s">
        <v>320</v>
      </c>
    </row>
    <row r="460" spans="1:2">
      <c r="A460" t="s">
        <v>5</v>
      </c>
      <c r="B460" t="s">
        <v>320</v>
      </c>
    </row>
    <row r="461" spans="1:2">
      <c r="A461" t="s">
        <v>5</v>
      </c>
      <c r="B461" t="s">
        <v>320</v>
      </c>
    </row>
    <row r="462" spans="1:2">
      <c r="A462" t="s">
        <v>5</v>
      </c>
      <c r="B462" t="s">
        <v>320</v>
      </c>
    </row>
    <row r="463" spans="1:2">
      <c r="A463" t="s">
        <v>5</v>
      </c>
      <c r="B463" t="s">
        <v>320</v>
      </c>
    </row>
    <row r="464" spans="1:2">
      <c r="A464" t="s">
        <v>5</v>
      </c>
      <c r="B464" t="s">
        <v>320</v>
      </c>
    </row>
    <row r="465" spans="1:2">
      <c r="A465" t="s">
        <v>5</v>
      </c>
      <c r="B465" t="s">
        <v>320</v>
      </c>
    </row>
    <row r="466" spans="1:2">
      <c r="A466" t="s">
        <v>5</v>
      </c>
      <c r="B466" t="s">
        <v>320</v>
      </c>
    </row>
    <row r="467" spans="1:2">
      <c r="A467" t="s">
        <v>5</v>
      </c>
      <c r="B467" t="s">
        <v>320</v>
      </c>
    </row>
    <row r="468" spans="1:2">
      <c r="A468" t="s">
        <v>5</v>
      </c>
      <c r="B468" t="s">
        <v>320</v>
      </c>
    </row>
    <row r="469" spans="1:2">
      <c r="A469" t="s">
        <v>5</v>
      </c>
      <c r="B469" t="s">
        <v>320</v>
      </c>
    </row>
    <row r="470" spans="1:2">
      <c r="A470" t="s">
        <v>5</v>
      </c>
      <c r="B470" t="s">
        <v>320</v>
      </c>
    </row>
    <row r="471" spans="1:2">
      <c r="A471" t="s">
        <v>5</v>
      </c>
      <c r="B471" t="s">
        <v>320</v>
      </c>
    </row>
    <row r="472" spans="1:2">
      <c r="A472" t="s">
        <v>5</v>
      </c>
      <c r="B472" t="s">
        <v>320</v>
      </c>
    </row>
    <row r="473" spans="1:2">
      <c r="A473" t="s">
        <v>5</v>
      </c>
      <c r="B473" t="s">
        <v>320</v>
      </c>
    </row>
    <row r="474" spans="1:2">
      <c r="A474" t="s">
        <v>5</v>
      </c>
      <c r="B474" t="s">
        <v>320</v>
      </c>
    </row>
    <row r="475" spans="1:2">
      <c r="A475" t="s">
        <v>5</v>
      </c>
      <c r="B475" t="s">
        <v>320</v>
      </c>
    </row>
    <row r="476" spans="1:2">
      <c r="A476" t="s">
        <v>5</v>
      </c>
      <c r="B476" t="s">
        <v>320</v>
      </c>
    </row>
    <row r="477" spans="1:2">
      <c r="A477">
        <v>999</v>
      </c>
      <c r="B477" t="s">
        <v>320</v>
      </c>
    </row>
    <row r="478" spans="1:2">
      <c r="A478">
        <v>999</v>
      </c>
      <c r="B478" t="s">
        <v>320</v>
      </c>
    </row>
    <row r="479" spans="1:2">
      <c r="A479">
        <v>999</v>
      </c>
      <c r="B479" t="s">
        <v>320</v>
      </c>
    </row>
    <row r="480" spans="1:2">
      <c r="A480">
        <v>999</v>
      </c>
      <c r="B480" t="s">
        <v>320</v>
      </c>
    </row>
    <row r="481" spans="1:2">
      <c r="A481">
        <v>999</v>
      </c>
      <c r="B481" t="s">
        <v>320</v>
      </c>
    </row>
    <row r="482" spans="1:2">
      <c r="A482">
        <v>999</v>
      </c>
      <c r="B482" t="s">
        <v>320</v>
      </c>
    </row>
    <row r="483" spans="1:2">
      <c r="A483">
        <v>999</v>
      </c>
      <c r="B483" t="s">
        <v>320</v>
      </c>
    </row>
    <row r="484" spans="1:2">
      <c r="A484">
        <v>999</v>
      </c>
      <c r="B484" t="s">
        <v>320</v>
      </c>
    </row>
    <row r="485" spans="1:2">
      <c r="A485">
        <v>999</v>
      </c>
      <c r="B485" t="s">
        <v>320</v>
      </c>
    </row>
    <row r="486" spans="1:2">
      <c r="A486">
        <v>999</v>
      </c>
      <c r="B486" t="s">
        <v>320</v>
      </c>
    </row>
    <row r="487" spans="1:2">
      <c r="A487">
        <v>999</v>
      </c>
      <c r="B487" t="s">
        <v>320</v>
      </c>
    </row>
    <row r="488" spans="1:2">
      <c r="A488">
        <v>999</v>
      </c>
      <c r="B488" t="s">
        <v>320</v>
      </c>
    </row>
    <row r="489" spans="1:2">
      <c r="A489">
        <v>999</v>
      </c>
      <c r="B489" t="s">
        <v>320</v>
      </c>
    </row>
    <row r="490" spans="1:2">
      <c r="A490">
        <v>999</v>
      </c>
      <c r="B490" t="s">
        <v>320</v>
      </c>
    </row>
    <row r="491" spans="1:2">
      <c r="A491">
        <v>999</v>
      </c>
      <c r="B491" t="s">
        <v>320</v>
      </c>
    </row>
    <row r="492" spans="1:2">
      <c r="A492">
        <v>999</v>
      </c>
      <c r="B492" t="s">
        <v>320</v>
      </c>
    </row>
    <row r="493" spans="1:2">
      <c r="A493">
        <v>999</v>
      </c>
      <c r="B493" t="s">
        <v>320</v>
      </c>
    </row>
    <row r="494" spans="1:2">
      <c r="A494">
        <v>999</v>
      </c>
      <c r="B494" t="s">
        <v>320</v>
      </c>
    </row>
    <row r="495" spans="1:2">
      <c r="A495">
        <v>999</v>
      </c>
      <c r="B495" t="s">
        <v>320</v>
      </c>
    </row>
    <row r="496" spans="1:2">
      <c r="A496">
        <v>999</v>
      </c>
      <c r="B496" t="s">
        <v>320</v>
      </c>
    </row>
    <row r="497" spans="1:2">
      <c r="A497">
        <v>999</v>
      </c>
      <c r="B497" t="s">
        <v>320</v>
      </c>
    </row>
    <row r="498" spans="1:2">
      <c r="A498">
        <v>999</v>
      </c>
      <c r="B498" t="s">
        <v>320</v>
      </c>
    </row>
    <row r="499" spans="1:2">
      <c r="A499">
        <v>999</v>
      </c>
      <c r="B499" t="s">
        <v>320</v>
      </c>
    </row>
    <row r="500" spans="1:2">
      <c r="A500" t="s">
        <v>309</v>
      </c>
      <c r="B500" t="s">
        <v>320</v>
      </c>
    </row>
    <row r="501" spans="1:2">
      <c r="A501">
        <v>15</v>
      </c>
      <c r="B501" t="s">
        <v>320</v>
      </c>
    </row>
    <row r="502" spans="1:2">
      <c r="A502">
        <v>5</v>
      </c>
      <c r="B502" t="s">
        <v>320</v>
      </c>
    </row>
    <row r="503" spans="1:2">
      <c r="A503">
        <v>0</v>
      </c>
      <c r="B503" t="s">
        <v>320</v>
      </c>
    </row>
    <row r="504" spans="1:2">
      <c r="A504">
        <v>59</v>
      </c>
      <c r="B504" t="s">
        <v>320</v>
      </c>
    </row>
    <row r="505" spans="1:2">
      <c r="A505">
        <v>4039</v>
      </c>
      <c r="B505" t="s">
        <v>320</v>
      </c>
    </row>
    <row r="506" spans="1:2">
      <c r="A506">
        <v>4236</v>
      </c>
      <c r="B506" t="s">
        <v>320</v>
      </c>
    </row>
    <row r="507" spans="1:2">
      <c r="A507">
        <v>72</v>
      </c>
      <c r="B507" t="s">
        <v>320</v>
      </c>
    </row>
    <row r="508" spans="1:2">
      <c r="A508">
        <v>52</v>
      </c>
      <c r="B508" t="s">
        <v>320</v>
      </c>
    </row>
    <row r="509" spans="1:2">
      <c r="A509">
        <v>1837</v>
      </c>
      <c r="B509" t="s">
        <v>320</v>
      </c>
    </row>
    <row r="510" spans="1:2">
      <c r="A510">
        <v>774</v>
      </c>
      <c r="B510" t="s">
        <v>320</v>
      </c>
    </row>
    <row r="511" spans="1:2">
      <c r="A511">
        <v>85</v>
      </c>
      <c r="B511" t="s">
        <v>320</v>
      </c>
    </row>
    <row r="512" spans="1:2">
      <c r="A512">
        <v>999</v>
      </c>
      <c r="B512" t="s">
        <v>320</v>
      </c>
    </row>
    <row r="513" spans="1:2">
      <c r="A513">
        <v>999</v>
      </c>
      <c r="B513" t="s">
        <v>320</v>
      </c>
    </row>
    <row r="514" spans="1:2">
      <c r="A514">
        <v>41746</v>
      </c>
      <c r="B514" t="s">
        <v>320</v>
      </c>
    </row>
    <row r="515" spans="1:2">
      <c r="A515">
        <v>49114</v>
      </c>
      <c r="B515" t="s">
        <v>320</v>
      </c>
    </row>
    <row r="516" spans="1:2">
      <c r="A516">
        <v>48474</v>
      </c>
      <c r="B516" t="s">
        <v>320</v>
      </c>
    </row>
    <row r="517" spans="1:2">
      <c r="A517">
        <v>48098</v>
      </c>
      <c r="B517" t="s">
        <v>320</v>
      </c>
    </row>
    <row r="518" spans="1:2">
      <c r="A518">
        <v>500</v>
      </c>
      <c r="B518" t="s">
        <v>320</v>
      </c>
    </row>
    <row r="519" spans="1:2">
      <c r="A519">
        <v>999</v>
      </c>
      <c r="B519" t="s">
        <v>320</v>
      </c>
    </row>
    <row r="520" spans="1:2">
      <c r="A520">
        <v>999</v>
      </c>
      <c r="B520" t="s">
        <v>320</v>
      </c>
    </row>
    <row r="521" spans="1:2">
      <c r="A521">
        <v>1</v>
      </c>
      <c r="B521" t="s">
        <v>320</v>
      </c>
    </row>
    <row r="522" spans="1:2">
      <c r="A522">
        <v>10256</v>
      </c>
      <c r="B522" t="s">
        <v>320</v>
      </c>
    </row>
    <row r="523" spans="1:2">
      <c r="A523">
        <v>3377301</v>
      </c>
      <c r="B523" t="s">
        <v>320</v>
      </c>
    </row>
    <row r="524" spans="1:2">
      <c r="A524">
        <v>0</v>
      </c>
      <c r="B524" t="s">
        <v>320</v>
      </c>
    </row>
    <row r="525" spans="1:2">
      <c r="A525">
        <v>3166246</v>
      </c>
      <c r="B525" t="s">
        <v>320</v>
      </c>
    </row>
    <row r="526" spans="1:2">
      <c r="A526">
        <v>343</v>
      </c>
      <c r="B526" t="s">
        <v>320</v>
      </c>
    </row>
    <row r="527" spans="1:2">
      <c r="A527">
        <v>299</v>
      </c>
      <c r="B527" t="s">
        <v>320</v>
      </c>
    </row>
    <row r="528" spans="1:2">
      <c r="A528">
        <v>379</v>
      </c>
      <c r="B528" t="s">
        <v>320</v>
      </c>
    </row>
    <row r="529" spans="1:2">
      <c r="A529">
        <v>509</v>
      </c>
      <c r="B529" t="s">
        <v>320</v>
      </c>
    </row>
    <row r="530" spans="1:2">
      <c r="A530">
        <v>491</v>
      </c>
      <c r="B530" t="s">
        <v>320</v>
      </c>
    </row>
    <row r="531" spans="1:2">
      <c r="A531">
        <v>449</v>
      </c>
      <c r="B531" t="s">
        <v>320</v>
      </c>
    </row>
    <row r="532" spans="1:2">
      <c r="A532">
        <v>748</v>
      </c>
      <c r="B532" t="s">
        <v>320</v>
      </c>
    </row>
    <row r="533" spans="1:2">
      <c r="A533">
        <v>748</v>
      </c>
      <c r="B533" t="s">
        <v>320</v>
      </c>
    </row>
    <row r="534" spans="1:2">
      <c r="A534">
        <v>869</v>
      </c>
      <c r="B534" t="s">
        <v>320</v>
      </c>
    </row>
    <row r="535" spans="1:2">
      <c r="A535">
        <v>90</v>
      </c>
      <c r="B535" t="s">
        <v>320</v>
      </c>
    </row>
    <row r="536" spans="1:2">
      <c r="A536">
        <v>1371</v>
      </c>
      <c r="B536" t="s">
        <v>320</v>
      </c>
    </row>
    <row r="537" spans="1:2">
      <c r="A537">
        <v>8</v>
      </c>
      <c r="B537" t="s">
        <v>320</v>
      </c>
    </row>
    <row r="538" spans="1:2">
      <c r="A538">
        <v>999</v>
      </c>
      <c r="B538" t="s">
        <v>320</v>
      </c>
    </row>
    <row r="539" spans="1:2">
      <c r="A539">
        <v>999</v>
      </c>
      <c r="B539" t="s">
        <v>320</v>
      </c>
    </row>
    <row r="540" spans="1:2">
      <c r="A540">
        <v>999</v>
      </c>
      <c r="B540" t="s">
        <v>320</v>
      </c>
    </row>
    <row r="541" spans="1:2">
      <c r="A541">
        <v>2</v>
      </c>
      <c r="B541" t="s">
        <v>320</v>
      </c>
    </row>
    <row r="542" spans="1:2">
      <c r="A542">
        <v>9727</v>
      </c>
      <c r="B542" t="s">
        <v>320</v>
      </c>
    </row>
    <row r="543" spans="1:2">
      <c r="A543">
        <v>2918100</v>
      </c>
      <c r="B543" t="s">
        <v>320</v>
      </c>
    </row>
    <row r="544" spans="1:2">
      <c r="A544">
        <v>0</v>
      </c>
      <c r="B544" t="s">
        <v>320</v>
      </c>
    </row>
    <row r="545" spans="1:2">
      <c r="A545">
        <v>3009152</v>
      </c>
      <c r="B545" t="s">
        <v>320</v>
      </c>
    </row>
    <row r="546" spans="1:2">
      <c r="A546">
        <v>325</v>
      </c>
      <c r="B546" t="s">
        <v>320</v>
      </c>
    </row>
    <row r="547" spans="1:2">
      <c r="A547">
        <v>0</v>
      </c>
      <c r="B547" t="s">
        <v>320</v>
      </c>
    </row>
    <row r="548" spans="1:2">
      <c r="A548">
        <v>325</v>
      </c>
      <c r="B548" t="s">
        <v>320</v>
      </c>
    </row>
    <row r="549" spans="1:2">
      <c r="A549">
        <v>490</v>
      </c>
      <c r="B549" t="s">
        <v>320</v>
      </c>
    </row>
    <row r="550" spans="1:2">
      <c r="A550">
        <v>0</v>
      </c>
      <c r="B550" t="s">
        <v>320</v>
      </c>
    </row>
    <row r="551" spans="1:2">
      <c r="A551">
        <v>490</v>
      </c>
      <c r="B551" t="s">
        <v>320</v>
      </c>
    </row>
    <row r="552" spans="1:2">
      <c r="A552">
        <v>690</v>
      </c>
      <c r="B552" t="s">
        <v>320</v>
      </c>
    </row>
    <row r="553" spans="1:2">
      <c r="A553">
        <v>0</v>
      </c>
      <c r="B553" t="s">
        <v>320</v>
      </c>
    </row>
    <row r="554" spans="1:2">
      <c r="A554">
        <v>690</v>
      </c>
      <c r="B554" t="s">
        <v>320</v>
      </c>
    </row>
    <row r="555" spans="1:2">
      <c r="A555">
        <v>72</v>
      </c>
      <c r="B555" t="s">
        <v>320</v>
      </c>
    </row>
    <row r="556" spans="1:2">
      <c r="A556">
        <v>1430</v>
      </c>
      <c r="B556" t="s">
        <v>320</v>
      </c>
    </row>
    <row r="557" spans="1:2">
      <c r="A557">
        <v>3</v>
      </c>
      <c r="B557" t="s">
        <v>320</v>
      </c>
    </row>
    <row r="558" spans="1:2">
      <c r="A558">
        <v>999</v>
      </c>
      <c r="B558" t="s">
        <v>320</v>
      </c>
    </row>
    <row r="559" spans="1:2">
      <c r="A559">
        <v>999</v>
      </c>
      <c r="B559" t="s">
        <v>320</v>
      </c>
    </row>
    <row r="560" spans="1:2">
      <c r="A560">
        <v>999</v>
      </c>
      <c r="B560" t="s">
        <v>320</v>
      </c>
    </row>
    <row r="561" spans="1:2">
      <c r="A561">
        <v>3</v>
      </c>
      <c r="B561" t="s">
        <v>320</v>
      </c>
    </row>
    <row r="562" spans="1:2">
      <c r="A562">
        <v>10122</v>
      </c>
      <c r="B562" t="s">
        <v>320</v>
      </c>
    </row>
    <row r="563" spans="1:2">
      <c r="A563">
        <v>2732940</v>
      </c>
      <c r="B563" t="s">
        <v>320</v>
      </c>
    </row>
    <row r="564" spans="1:2">
      <c r="A564">
        <v>0</v>
      </c>
      <c r="B564" t="s">
        <v>320</v>
      </c>
    </row>
    <row r="565" spans="1:2">
      <c r="A565">
        <v>3131649</v>
      </c>
      <c r="B565" t="s">
        <v>320</v>
      </c>
    </row>
    <row r="566" spans="1:2">
      <c r="A566">
        <v>350</v>
      </c>
      <c r="B566" t="s">
        <v>320</v>
      </c>
    </row>
    <row r="567" spans="1:2">
      <c r="A567">
        <v>299</v>
      </c>
      <c r="B567" t="s">
        <v>320</v>
      </c>
    </row>
    <row r="568" spans="1:2">
      <c r="A568">
        <v>299</v>
      </c>
      <c r="B568" t="s">
        <v>320</v>
      </c>
    </row>
    <row r="569" spans="1:2">
      <c r="A569">
        <v>510</v>
      </c>
      <c r="B569" t="s">
        <v>320</v>
      </c>
    </row>
    <row r="570" spans="1:2">
      <c r="A570">
        <v>429</v>
      </c>
      <c r="B570" t="s">
        <v>320</v>
      </c>
    </row>
    <row r="571" spans="1:2">
      <c r="A571">
        <v>435</v>
      </c>
      <c r="B571" t="s">
        <v>320</v>
      </c>
    </row>
    <row r="572" spans="1:2">
      <c r="A572">
        <v>760</v>
      </c>
      <c r="B572" t="s">
        <v>320</v>
      </c>
    </row>
    <row r="573" spans="1:2">
      <c r="A573">
        <v>770</v>
      </c>
      <c r="B573" t="s">
        <v>320</v>
      </c>
    </row>
    <row r="574" spans="1:2">
      <c r="A574">
        <v>810</v>
      </c>
      <c r="B574" t="s">
        <v>320</v>
      </c>
    </row>
    <row r="575" spans="1:2">
      <c r="A575">
        <v>65</v>
      </c>
      <c r="B575" t="s">
        <v>320</v>
      </c>
    </row>
    <row r="576" spans="1:2">
      <c r="A576">
        <v>1380</v>
      </c>
      <c r="B576" t="s">
        <v>320</v>
      </c>
    </row>
    <row r="577" spans="1:2">
      <c r="A577">
        <v>6</v>
      </c>
      <c r="B577" t="s">
        <v>320</v>
      </c>
    </row>
    <row r="578" spans="1:2">
      <c r="A578">
        <v>999</v>
      </c>
      <c r="B578" t="s">
        <v>320</v>
      </c>
    </row>
    <row r="579" spans="1:2">
      <c r="A579">
        <v>999</v>
      </c>
      <c r="B579" t="s">
        <v>320</v>
      </c>
    </row>
    <row r="580" spans="1:2">
      <c r="A580">
        <v>999</v>
      </c>
      <c r="B580" t="s">
        <v>320</v>
      </c>
    </row>
    <row r="581" spans="1:2">
      <c r="A581">
        <v>4</v>
      </c>
      <c r="B581" t="s">
        <v>320</v>
      </c>
    </row>
    <row r="582" spans="1:2">
      <c r="A582">
        <v>3505</v>
      </c>
      <c r="B582" t="s">
        <v>320</v>
      </c>
    </row>
    <row r="583" spans="1:2">
      <c r="A583">
        <v>1156650</v>
      </c>
      <c r="B583" t="s">
        <v>320</v>
      </c>
    </row>
    <row r="584" spans="1:2">
      <c r="A584">
        <v>0</v>
      </c>
      <c r="B584" t="s">
        <v>320</v>
      </c>
    </row>
    <row r="585" spans="1:2">
      <c r="A585">
        <v>847724</v>
      </c>
      <c r="B585" t="s">
        <v>320</v>
      </c>
    </row>
    <row r="586" spans="1:2">
      <c r="A586">
        <v>0</v>
      </c>
      <c r="B586" t="s">
        <v>320</v>
      </c>
    </row>
    <row r="587" spans="1:2">
      <c r="A587">
        <v>0</v>
      </c>
      <c r="B587" t="s">
        <v>320</v>
      </c>
    </row>
    <row r="588" spans="1:2">
      <c r="A588">
        <v>0</v>
      </c>
      <c r="B588" t="s">
        <v>320</v>
      </c>
    </row>
    <row r="589" spans="1:2">
      <c r="A589">
        <v>550</v>
      </c>
      <c r="B589" t="s">
        <v>320</v>
      </c>
    </row>
    <row r="590" spans="1:2">
      <c r="A590">
        <v>533</v>
      </c>
      <c r="B590" t="s">
        <v>320</v>
      </c>
    </row>
    <row r="591" spans="1:2">
      <c r="A591">
        <v>492</v>
      </c>
      <c r="B591" t="s">
        <v>320</v>
      </c>
    </row>
    <row r="592" spans="1:2">
      <c r="A592">
        <v>985</v>
      </c>
      <c r="B592" t="s">
        <v>320</v>
      </c>
    </row>
    <row r="593" spans="1:2">
      <c r="A593">
        <v>913</v>
      </c>
      <c r="B593" t="s">
        <v>320</v>
      </c>
    </row>
    <row r="594" spans="1:2">
      <c r="A594">
        <v>999</v>
      </c>
      <c r="B594" t="s">
        <v>320</v>
      </c>
    </row>
    <row r="595" spans="1:2">
      <c r="A595">
        <v>86</v>
      </c>
      <c r="B595" t="s">
        <v>320</v>
      </c>
    </row>
    <row r="596" spans="1:2">
      <c r="A596">
        <v>1370</v>
      </c>
      <c r="B596" t="s">
        <v>320</v>
      </c>
    </row>
    <row r="597" spans="1:2">
      <c r="A597">
        <v>12</v>
      </c>
      <c r="B597" t="s">
        <v>320</v>
      </c>
    </row>
    <row r="598" spans="1:2">
      <c r="A598">
        <v>999</v>
      </c>
      <c r="B598" t="s">
        <v>320</v>
      </c>
    </row>
    <row r="599" spans="1:2">
      <c r="A599">
        <v>999</v>
      </c>
      <c r="B599" t="s">
        <v>320</v>
      </c>
    </row>
    <row r="600" spans="1:2">
      <c r="A600">
        <v>999</v>
      </c>
      <c r="B600" t="s">
        <v>320</v>
      </c>
    </row>
    <row r="601" spans="1:2">
      <c r="A601">
        <v>5</v>
      </c>
      <c r="B601" t="s">
        <v>320</v>
      </c>
    </row>
    <row r="602" spans="1:2">
      <c r="A602">
        <v>9498</v>
      </c>
      <c r="B602" t="s">
        <v>320</v>
      </c>
    </row>
    <row r="603" spans="1:2">
      <c r="A603">
        <v>3134340</v>
      </c>
      <c r="B603" t="s">
        <v>320</v>
      </c>
    </row>
    <row r="604" spans="1:2">
      <c r="A604">
        <v>0</v>
      </c>
      <c r="B604" t="s">
        <v>320</v>
      </c>
    </row>
    <row r="605" spans="1:2">
      <c r="A605">
        <v>2825414</v>
      </c>
      <c r="B605" t="s">
        <v>320</v>
      </c>
    </row>
    <row r="606" spans="1:2">
      <c r="A606">
        <v>0</v>
      </c>
      <c r="B606" t="s">
        <v>320</v>
      </c>
    </row>
    <row r="607" spans="1:2">
      <c r="A607">
        <v>0</v>
      </c>
      <c r="B607" t="s">
        <v>320</v>
      </c>
    </row>
    <row r="608" spans="1:2">
      <c r="A608">
        <v>0</v>
      </c>
      <c r="B608" t="s">
        <v>320</v>
      </c>
    </row>
    <row r="609" spans="1:2">
      <c r="A609">
        <v>480</v>
      </c>
      <c r="B609" t="s">
        <v>320</v>
      </c>
    </row>
    <row r="610" spans="1:2">
      <c r="A610">
        <v>460</v>
      </c>
      <c r="B610" t="s">
        <v>320</v>
      </c>
    </row>
    <row r="611" spans="1:2">
      <c r="A611">
        <v>455</v>
      </c>
      <c r="B611" t="s">
        <v>320</v>
      </c>
    </row>
    <row r="612" spans="1:2">
      <c r="A612">
        <v>780</v>
      </c>
      <c r="B612" t="s">
        <v>320</v>
      </c>
    </row>
    <row r="613" spans="1:2">
      <c r="A613">
        <v>725</v>
      </c>
      <c r="B613" t="s">
        <v>320</v>
      </c>
    </row>
    <row r="614" spans="1:2">
      <c r="A614">
        <v>780</v>
      </c>
      <c r="B614" t="s">
        <v>320</v>
      </c>
    </row>
    <row r="615" spans="1:2">
      <c r="A615">
        <v>52</v>
      </c>
      <c r="B615" t="s">
        <v>320</v>
      </c>
    </row>
    <row r="616" spans="1:2">
      <c r="A616">
        <v>1379</v>
      </c>
      <c r="B616" t="s">
        <v>320</v>
      </c>
    </row>
    <row r="617" spans="1:2">
      <c r="A617">
        <v>12</v>
      </c>
      <c r="B617" t="s">
        <v>320</v>
      </c>
    </row>
    <row r="618" spans="1:2">
      <c r="A618">
        <v>999</v>
      </c>
      <c r="B618" t="s">
        <v>320</v>
      </c>
    </row>
    <row r="619" spans="1:2">
      <c r="A619">
        <v>999</v>
      </c>
      <c r="B619" t="s">
        <v>320</v>
      </c>
    </row>
    <row r="620" spans="1:2">
      <c r="A620">
        <v>999</v>
      </c>
      <c r="B620" t="s">
        <v>320</v>
      </c>
    </row>
    <row r="621" spans="1:2">
      <c r="A621">
        <v>6</v>
      </c>
      <c r="B621" t="s">
        <v>320</v>
      </c>
    </row>
    <row r="622" spans="1:2">
      <c r="A622">
        <v>15783</v>
      </c>
      <c r="B622" t="s">
        <v>320</v>
      </c>
    </row>
    <row r="623" spans="1:2">
      <c r="A623">
        <v>4687551</v>
      </c>
      <c r="B623" t="s">
        <v>320</v>
      </c>
    </row>
    <row r="624" spans="1:2">
      <c r="A624">
        <v>5</v>
      </c>
      <c r="B624" t="s">
        <v>320</v>
      </c>
    </row>
    <row r="625" spans="1:2">
      <c r="A625">
        <v>5141887</v>
      </c>
      <c r="B625" t="s">
        <v>320</v>
      </c>
    </row>
    <row r="626" spans="1:2">
      <c r="A626">
        <v>307</v>
      </c>
      <c r="B626" t="s">
        <v>320</v>
      </c>
    </row>
    <row r="627" spans="1:2">
      <c r="A627">
        <v>320</v>
      </c>
      <c r="B627" t="s">
        <v>320</v>
      </c>
    </row>
    <row r="628" spans="1:2">
      <c r="A628">
        <v>315</v>
      </c>
      <c r="B628" t="s">
        <v>320</v>
      </c>
    </row>
    <row r="629" spans="1:2">
      <c r="A629">
        <v>503</v>
      </c>
      <c r="B629" t="s">
        <v>320</v>
      </c>
    </row>
    <row r="630" spans="1:2">
      <c r="A630">
        <v>475</v>
      </c>
      <c r="B630" t="s">
        <v>320</v>
      </c>
    </row>
    <row r="631" spans="1:2">
      <c r="A631">
        <v>430</v>
      </c>
      <c r="B631" t="s">
        <v>320</v>
      </c>
    </row>
    <row r="632" spans="1:2">
      <c r="A632">
        <v>899</v>
      </c>
      <c r="B632" t="s">
        <v>320</v>
      </c>
    </row>
    <row r="633" spans="1:2">
      <c r="A633">
        <v>876</v>
      </c>
      <c r="B633" t="s">
        <v>320</v>
      </c>
    </row>
    <row r="634" spans="1:2">
      <c r="A634">
        <v>752</v>
      </c>
      <c r="B634" t="s">
        <v>320</v>
      </c>
    </row>
    <row r="635" spans="1:2">
      <c r="A635">
        <v>62</v>
      </c>
      <c r="B635" t="s">
        <v>320</v>
      </c>
    </row>
    <row r="636" spans="1:2">
      <c r="A636">
        <v>1301</v>
      </c>
      <c r="B636" t="s">
        <v>320</v>
      </c>
    </row>
    <row r="637" spans="1:2">
      <c r="A637">
        <v>12</v>
      </c>
      <c r="B637" t="s">
        <v>320</v>
      </c>
    </row>
    <row r="638" spans="1:2">
      <c r="A638">
        <v>999</v>
      </c>
      <c r="B638" t="s">
        <v>320</v>
      </c>
    </row>
    <row r="639" spans="1:2">
      <c r="A639">
        <v>999</v>
      </c>
      <c r="B639" t="s">
        <v>320</v>
      </c>
    </row>
    <row r="640" spans="1:2">
      <c r="A640">
        <v>999</v>
      </c>
      <c r="B640" t="s">
        <v>320</v>
      </c>
    </row>
    <row r="641" spans="1:2">
      <c r="A641">
        <v>7</v>
      </c>
      <c r="B641" t="s">
        <v>320</v>
      </c>
    </row>
    <row r="642" spans="1:2">
      <c r="A642">
        <v>8700</v>
      </c>
      <c r="B642" t="s">
        <v>320</v>
      </c>
    </row>
    <row r="643" spans="1:2">
      <c r="A643">
        <v>2662200</v>
      </c>
      <c r="B643" t="s">
        <v>320</v>
      </c>
    </row>
    <row r="644" spans="1:2">
      <c r="A644">
        <v>0</v>
      </c>
      <c r="B644" t="s">
        <v>320</v>
      </c>
    </row>
    <row r="645" spans="1:2">
      <c r="A645">
        <v>2594319</v>
      </c>
      <c r="B645" t="s">
        <v>320</v>
      </c>
    </row>
    <row r="646" spans="1:2">
      <c r="A646">
        <v>324</v>
      </c>
      <c r="B646" t="s">
        <v>320</v>
      </c>
    </row>
    <row r="647" spans="1:2">
      <c r="A647">
        <v>319</v>
      </c>
      <c r="B647" t="s">
        <v>320</v>
      </c>
    </row>
    <row r="648" spans="1:2">
      <c r="A648">
        <v>309</v>
      </c>
      <c r="B648" t="s">
        <v>320</v>
      </c>
    </row>
    <row r="649" spans="1:2">
      <c r="A649">
        <v>484</v>
      </c>
      <c r="B649" t="s">
        <v>320</v>
      </c>
    </row>
    <row r="650" spans="1:2">
      <c r="A650">
        <v>469</v>
      </c>
      <c r="B650" t="s">
        <v>320</v>
      </c>
    </row>
    <row r="651" spans="1:2">
      <c r="A651">
        <v>469</v>
      </c>
      <c r="B651" t="s">
        <v>320</v>
      </c>
    </row>
    <row r="652" spans="1:2">
      <c r="A652">
        <v>769</v>
      </c>
      <c r="B652" t="s">
        <v>320</v>
      </c>
    </row>
    <row r="653" spans="1:2">
      <c r="A653">
        <v>769</v>
      </c>
      <c r="B653" t="s">
        <v>320</v>
      </c>
    </row>
    <row r="654" spans="1:2">
      <c r="A654">
        <v>774</v>
      </c>
      <c r="B654" t="s">
        <v>320</v>
      </c>
    </row>
    <row r="655" spans="1:2">
      <c r="A655">
        <v>84</v>
      </c>
      <c r="B655" t="s">
        <v>320</v>
      </c>
    </row>
    <row r="656" spans="1:2">
      <c r="A656">
        <v>1409</v>
      </c>
      <c r="B656" t="s">
        <v>320</v>
      </c>
    </row>
    <row r="657" spans="1:2">
      <c r="A657">
        <v>7</v>
      </c>
      <c r="B657" t="s">
        <v>320</v>
      </c>
    </row>
    <row r="658" spans="1:2">
      <c r="A658">
        <v>999</v>
      </c>
      <c r="B658" t="s">
        <v>320</v>
      </c>
    </row>
    <row r="659" spans="1:2">
      <c r="A659">
        <v>999</v>
      </c>
      <c r="B659" t="s">
        <v>320</v>
      </c>
    </row>
    <row r="660" spans="1:2">
      <c r="A660">
        <v>999</v>
      </c>
      <c r="B660" t="s">
        <v>320</v>
      </c>
    </row>
    <row r="661" spans="1:2">
      <c r="A661">
        <v>8</v>
      </c>
      <c r="B661" t="s">
        <v>320</v>
      </c>
    </row>
    <row r="662" spans="1:2">
      <c r="A662">
        <v>13276</v>
      </c>
      <c r="B662" t="s">
        <v>320</v>
      </c>
    </row>
    <row r="663" spans="1:2">
      <c r="A663">
        <v>4381080</v>
      </c>
      <c r="B663" t="s">
        <v>320</v>
      </c>
    </row>
    <row r="664" spans="1:2">
      <c r="A664">
        <v>0</v>
      </c>
      <c r="B664" t="s">
        <v>320</v>
      </c>
    </row>
    <row r="665" spans="1:2">
      <c r="A665">
        <v>4041663</v>
      </c>
      <c r="B665" t="s">
        <v>320</v>
      </c>
    </row>
    <row r="666" spans="1:2">
      <c r="A666">
        <v>350</v>
      </c>
      <c r="B666" t="s">
        <v>320</v>
      </c>
    </row>
    <row r="667" spans="1:2">
      <c r="A667">
        <v>300</v>
      </c>
      <c r="B667" t="s">
        <v>320</v>
      </c>
    </row>
    <row r="668" spans="1:2">
      <c r="A668">
        <v>310</v>
      </c>
      <c r="B668" t="s">
        <v>320</v>
      </c>
    </row>
    <row r="669" spans="1:2">
      <c r="A669">
        <v>445</v>
      </c>
      <c r="B669" t="s">
        <v>320</v>
      </c>
    </row>
    <row r="670" spans="1:2">
      <c r="A670">
        <v>440</v>
      </c>
      <c r="B670" t="s">
        <v>320</v>
      </c>
    </row>
    <row r="671" spans="1:2">
      <c r="A671">
        <v>425</v>
      </c>
      <c r="B671" t="s">
        <v>320</v>
      </c>
    </row>
    <row r="672" spans="1:2">
      <c r="A672">
        <v>775</v>
      </c>
      <c r="B672" t="s">
        <v>320</v>
      </c>
    </row>
    <row r="673" spans="1:2">
      <c r="A673">
        <v>775</v>
      </c>
      <c r="B673" t="s">
        <v>320</v>
      </c>
    </row>
    <row r="674" spans="1:2">
      <c r="A674">
        <v>755</v>
      </c>
      <c r="B674" t="s">
        <v>320</v>
      </c>
    </row>
    <row r="675" spans="1:2">
      <c r="A675">
        <v>82</v>
      </c>
      <c r="B675" t="s">
        <v>320</v>
      </c>
    </row>
    <row r="676" spans="1:2">
      <c r="A676">
        <v>1585</v>
      </c>
      <c r="B676" t="s">
        <v>320</v>
      </c>
    </row>
    <row r="677" spans="1:2">
      <c r="A677">
        <v>12</v>
      </c>
      <c r="B677" t="s">
        <v>320</v>
      </c>
    </row>
    <row r="678" spans="1:2">
      <c r="A678">
        <v>999</v>
      </c>
      <c r="B678" t="s">
        <v>320</v>
      </c>
    </row>
    <row r="679" spans="1:2">
      <c r="A679">
        <v>999</v>
      </c>
      <c r="B679" t="s">
        <v>320</v>
      </c>
    </row>
    <row r="680" spans="1:2">
      <c r="A680">
        <v>999</v>
      </c>
      <c r="B680" t="s">
        <v>320</v>
      </c>
    </row>
    <row r="681" spans="1:2">
      <c r="A681" t="s">
        <v>310</v>
      </c>
      <c r="B681" t="s">
        <v>320</v>
      </c>
    </row>
    <row r="682" spans="1:2">
      <c r="A682" t="s">
        <v>311</v>
      </c>
      <c r="B682" t="s">
        <v>320</v>
      </c>
    </row>
    <row r="683" spans="1:2">
      <c r="A683" t="s">
        <v>312</v>
      </c>
      <c r="B683" t="s">
        <v>320</v>
      </c>
    </row>
    <row r="684" spans="1:2">
      <c r="A684" t="s">
        <v>5</v>
      </c>
      <c r="B684" t="s">
        <v>320</v>
      </c>
    </row>
    <row r="685" spans="1:2">
      <c r="A685" t="s">
        <v>5</v>
      </c>
      <c r="B685" t="s">
        <v>320</v>
      </c>
    </row>
    <row r="686" spans="1:2">
      <c r="A686" t="s">
        <v>5</v>
      </c>
      <c r="B686" t="s">
        <v>320</v>
      </c>
    </row>
    <row r="687" spans="1:2">
      <c r="A687">
        <v>999</v>
      </c>
      <c r="B687" t="s">
        <v>320</v>
      </c>
    </row>
    <row r="688" spans="1:2">
      <c r="A688">
        <v>999</v>
      </c>
      <c r="B688" t="s">
        <v>320</v>
      </c>
    </row>
    <row r="689" spans="1:2">
      <c r="A689">
        <v>999</v>
      </c>
      <c r="B689" t="s">
        <v>320</v>
      </c>
    </row>
    <row r="690" spans="1:2">
      <c r="A690">
        <v>999</v>
      </c>
      <c r="B690" t="s">
        <v>320</v>
      </c>
    </row>
    <row r="691" spans="1:2">
      <c r="A691">
        <v>999</v>
      </c>
      <c r="B691" t="s">
        <v>320</v>
      </c>
    </row>
    <row r="692" spans="1:2">
      <c r="A692">
        <v>999</v>
      </c>
      <c r="B692" t="s">
        <v>320</v>
      </c>
    </row>
    <row r="693" spans="1:2">
      <c r="A693">
        <v>999</v>
      </c>
      <c r="B693" t="s">
        <v>320</v>
      </c>
    </row>
    <row r="694" spans="1:2">
      <c r="A694">
        <v>999</v>
      </c>
      <c r="B694" t="s">
        <v>320</v>
      </c>
    </row>
    <row r="695" spans="1:2">
      <c r="A695">
        <v>999</v>
      </c>
      <c r="B695" t="s">
        <v>320</v>
      </c>
    </row>
    <row r="696" spans="1:2">
      <c r="A696">
        <v>999</v>
      </c>
      <c r="B696" t="s">
        <v>320</v>
      </c>
    </row>
    <row r="697" spans="1:2">
      <c r="A697">
        <v>999</v>
      </c>
      <c r="B697" t="s">
        <v>320</v>
      </c>
    </row>
    <row r="698" spans="1:2">
      <c r="A698">
        <v>999</v>
      </c>
      <c r="B698" t="s">
        <v>320</v>
      </c>
    </row>
    <row r="699" spans="1:2">
      <c r="A699" t="s">
        <v>313</v>
      </c>
      <c r="B699" t="s">
        <v>320</v>
      </c>
    </row>
    <row r="700" spans="1:2">
      <c r="A700" t="s">
        <v>314</v>
      </c>
      <c r="B700" t="s">
        <v>320</v>
      </c>
    </row>
    <row r="701" spans="1:2">
      <c r="A701">
        <v>1</v>
      </c>
      <c r="B701" t="s">
        <v>320</v>
      </c>
    </row>
    <row r="702" spans="1:2">
      <c r="A702">
        <v>1603840</v>
      </c>
      <c r="B702" t="s">
        <v>320</v>
      </c>
    </row>
    <row r="703" spans="1:2">
      <c r="A703">
        <v>373530</v>
      </c>
      <c r="B703" t="s">
        <v>320</v>
      </c>
    </row>
    <row r="704" spans="1:2">
      <c r="A704">
        <v>1105775</v>
      </c>
      <c r="B704" t="s">
        <v>320</v>
      </c>
    </row>
    <row r="705" spans="1:2">
      <c r="A705">
        <v>950000</v>
      </c>
      <c r="B705" t="s">
        <v>320</v>
      </c>
    </row>
    <row r="706" spans="1:2">
      <c r="A706">
        <v>999</v>
      </c>
      <c r="B706" t="s">
        <v>320</v>
      </c>
    </row>
    <row r="707" spans="1:2">
      <c r="A707">
        <v>999</v>
      </c>
      <c r="B707" t="s">
        <v>320</v>
      </c>
    </row>
    <row r="708" spans="1:2">
      <c r="A708">
        <v>13348</v>
      </c>
      <c r="B708" t="s">
        <v>320</v>
      </c>
    </row>
    <row r="709" spans="1:2">
      <c r="A709">
        <v>695500</v>
      </c>
      <c r="B709" t="s">
        <v>320</v>
      </c>
    </row>
    <row r="710" spans="1:2">
      <c r="A710">
        <v>196392</v>
      </c>
      <c r="B710" t="s">
        <v>320</v>
      </c>
    </row>
    <row r="711" spans="1:2">
      <c r="A711">
        <v>999</v>
      </c>
      <c r="B711" t="s">
        <v>320</v>
      </c>
    </row>
    <row r="712" spans="1:2">
      <c r="A712">
        <v>0</v>
      </c>
      <c r="B712" t="s">
        <v>320</v>
      </c>
    </row>
    <row r="713" spans="1:2">
      <c r="A713">
        <v>999</v>
      </c>
      <c r="B713" t="s">
        <v>320</v>
      </c>
    </row>
    <row r="714" spans="1:2">
      <c r="A714">
        <v>3293000</v>
      </c>
      <c r="B714" t="s">
        <v>320</v>
      </c>
    </row>
    <row r="715" spans="1:2">
      <c r="A715">
        <v>6856</v>
      </c>
      <c r="B715" t="s">
        <v>320</v>
      </c>
    </row>
    <row r="716" spans="1:2">
      <c r="A716">
        <v>-171951</v>
      </c>
      <c r="B716" t="s">
        <v>320</v>
      </c>
    </row>
    <row r="717" spans="1:2">
      <c r="A717">
        <v>3127905</v>
      </c>
      <c r="B717" t="s">
        <v>320</v>
      </c>
    </row>
    <row r="718" spans="1:2">
      <c r="A718">
        <v>999</v>
      </c>
      <c r="B718" t="s">
        <v>320</v>
      </c>
    </row>
    <row r="719" spans="1:2">
      <c r="A719">
        <v>999</v>
      </c>
      <c r="B719" t="s">
        <v>320</v>
      </c>
    </row>
    <row r="720" spans="1:2">
      <c r="A720">
        <v>999</v>
      </c>
      <c r="B720" t="s">
        <v>320</v>
      </c>
    </row>
    <row r="721" spans="1:2">
      <c r="A721">
        <v>2</v>
      </c>
      <c r="B721" t="s">
        <v>320</v>
      </c>
    </row>
    <row r="722" spans="1:2">
      <c r="A722">
        <v>1267734</v>
      </c>
      <c r="B722" t="s">
        <v>320</v>
      </c>
    </row>
    <row r="723" spans="1:2">
      <c r="A723">
        <v>160755</v>
      </c>
      <c r="B723" t="s">
        <v>320</v>
      </c>
    </row>
    <row r="724" spans="1:2">
      <c r="A724">
        <v>582744</v>
      </c>
      <c r="B724" t="s">
        <v>320</v>
      </c>
    </row>
    <row r="725" spans="1:2">
      <c r="A725">
        <v>1449865</v>
      </c>
      <c r="B725" t="s">
        <v>320</v>
      </c>
    </row>
    <row r="726" spans="1:2">
      <c r="A726">
        <v>999</v>
      </c>
      <c r="B726" t="s">
        <v>320</v>
      </c>
    </row>
    <row r="727" spans="1:2">
      <c r="A727">
        <v>999</v>
      </c>
      <c r="B727" t="s">
        <v>320</v>
      </c>
    </row>
    <row r="728" spans="1:2">
      <c r="A728">
        <v>24708</v>
      </c>
      <c r="B728" t="s">
        <v>320</v>
      </c>
    </row>
    <row r="729" spans="1:2">
      <c r="A729">
        <v>428184</v>
      </c>
      <c r="B729" t="s">
        <v>320</v>
      </c>
    </row>
    <row r="730" spans="1:2">
      <c r="A730">
        <v>0</v>
      </c>
      <c r="B730" t="s">
        <v>320</v>
      </c>
    </row>
    <row r="731" spans="1:2">
      <c r="A731">
        <v>999</v>
      </c>
      <c r="B731" t="s">
        <v>320</v>
      </c>
    </row>
    <row r="732" spans="1:2">
      <c r="A732">
        <v>0</v>
      </c>
      <c r="B732" t="s">
        <v>320</v>
      </c>
    </row>
    <row r="733" spans="1:2">
      <c r="A733">
        <v>999</v>
      </c>
      <c r="B733" t="s">
        <v>320</v>
      </c>
    </row>
    <row r="734" spans="1:2">
      <c r="A734">
        <v>3000000</v>
      </c>
      <c r="B734" t="s">
        <v>320</v>
      </c>
    </row>
    <row r="735" spans="1:2">
      <c r="A735">
        <v>0</v>
      </c>
      <c r="B735" t="s">
        <v>320</v>
      </c>
    </row>
    <row r="736" spans="1:2">
      <c r="A736">
        <v>8206</v>
      </c>
      <c r="B736" t="s">
        <v>320</v>
      </c>
    </row>
    <row r="737" spans="1:2">
      <c r="A737">
        <v>3008206</v>
      </c>
      <c r="B737" t="s">
        <v>320</v>
      </c>
    </row>
    <row r="738" spans="1:2">
      <c r="A738">
        <v>999</v>
      </c>
      <c r="B738" t="s">
        <v>320</v>
      </c>
    </row>
    <row r="739" spans="1:2">
      <c r="A739">
        <v>999</v>
      </c>
      <c r="B739" t="s">
        <v>320</v>
      </c>
    </row>
    <row r="740" spans="1:2">
      <c r="A740">
        <v>999</v>
      </c>
      <c r="B740" t="s">
        <v>320</v>
      </c>
    </row>
    <row r="741" spans="1:2">
      <c r="A741">
        <v>3</v>
      </c>
      <c r="B741" t="s">
        <v>320</v>
      </c>
    </row>
    <row r="742" spans="1:2">
      <c r="A742">
        <v>1563840</v>
      </c>
      <c r="B742" t="s">
        <v>320</v>
      </c>
    </row>
    <row r="743" spans="1:2">
      <c r="A743">
        <v>403433</v>
      </c>
      <c r="B743" t="s">
        <v>320</v>
      </c>
    </row>
    <row r="744" spans="1:2">
      <c r="A744">
        <v>721930</v>
      </c>
      <c r="B744" t="s">
        <v>320</v>
      </c>
    </row>
    <row r="745" spans="1:2">
      <c r="A745">
        <v>606885</v>
      </c>
      <c r="B745" t="s">
        <v>320</v>
      </c>
    </row>
    <row r="746" spans="1:2">
      <c r="A746">
        <v>999</v>
      </c>
      <c r="B746" t="s">
        <v>320</v>
      </c>
    </row>
    <row r="747" spans="1:2">
      <c r="A747">
        <v>999</v>
      </c>
      <c r="B747" t="s">
        <v>320</v>
      </c>
    </row>
    <row r="748" spans="1:2">
      <c r="A748">
        <v>26992</v>
      </c>
      <c r="B748" t="s">
        <v>320</v>
      </c>
    </row>
    <row r="749" spans="1:2">
      <c r="A749">
        <v>364281</v>
      </c>
      <c r="B749" t="s">
        <v>320</v>
      </c>
    </row>
    <row r="750" spans="1:2">
      <c r="A750">
        <v>0</v>
      </c>
      <c r="B750" t="s">
        <v>320</v>
      </c>
    </row>
    <row r="751" spans="1:2">
      <c r="A751">
        <v>999</v>
      </c>
      <c r="B751" t="s">
        <v>320</v>
      </c>
    </row>
    <row r="752" spans="1:2">
      <c r="A752">
        <v>0</v>
      </c>
      <c r="B752" t="s">
        <v>320</v>
      </c>
    </row>
    <row r="753" spans="1:2">
      <c r="A753">
        <v>999</v>
      </c>
      <c r="B753" t="s">
        <v>320</v>
      </c>
    </row>
    <row r="754" spans="1:2">
      <c r="A754">
        <v>2700000</v>
      </c>
      <c r="B754" t="s">
        <v>320</v>
      </c>
    </row>
    <row r="755" spans="1:2">
      <c r="A755">
        <v>0</v>
      </c>
      <c r="B755" t="s">
        <v>320</v>
      </c>
    </row>
    <row r="756" spans="1:2">
      <c r="A756">
        <v>204815</v>
      </c>
      <c r="B756" t="s">
        <v>320</v>
      </c>
    </row>
    <row r="757" spans="1:2">
      <c r="A757">
        <v>2904815</v>
      </c>
      <c r="B757" t="s">
        <v>320</v>
      </c>
    </row>
    <row r="758" spans="1:2">
      <c r="A758">
        <v>999</v>
      </c>
      <c r="B758" t="s">
        <v>320</v>
      </c>
    </row>
    <row r="759" spans="1:2">
      <c r="A759">
        <v>999</v>
      </c>
      <c r="B759" t="s">
        <v>320</v>
      </c>
    </row>
    <row r="760" spans="1:2">
      <c r="A760">
        <v>999</v>
      </c>
      <c r="B760" t="s">
        <v>320</v>
      </c>
    </row>
    <row r="761" spans="1:2">
      <c r="A761">
        <v>4</v>
      </c>
      <c r="B761" t="s">
        <v>320</v>
      </c>
    </row>
    <row r="762" spans="1:2">
      <c r="A762">
        <v>1417734</v>
      </c>
      <c r="B762" t="s">
        <v>320</v>
      </c>
    </row>
    <row r="763" spans="1:2">
      <c r="A763">
        <v>2683795</v>
      </c>
      <c r="B763" t="s">
        <v>320</v>
      </c>
    </row>
    <row r="764" spans="1:2">
      <c r="A764">
        <v>677606</v>
      </c>
      <c r="B764" t="s">
        <v>320</v>
      </c>
    </row>
    <row r="765" spans="1:2">
      <c r="A765">
        <v>151000</v>
      </c>
      <c r="B765" t="s">
        <v>320</v>
      </c>
    </row>
    <row r="766" spans="1:2">
      <c r="A766">
        <v>999</v>
      </c>
      <c r="B766" t="s">
        <v>320</v>
      </c>
    </row>
    <row r="767" spans="1:2">
      <c r="A767">
        <v>999</v>
      </c>
      <c r="B767" t="s">
        <v>320</v>
      </c>
    </row>
    <row r="768" spans="1:2">
      <c r="A768">
        <v>0</v>
      </c>
      <c r="B768" t="s">
        <v>320</v>
      </c>
    </row>
    <row r="769" spans="1:2">
      <c r="A769">
        <v>451959</v>
      </c>
      <c r="B769" t="s">
        <v>320</v>
      </c>
    </row>
    <row r="770" spans="1:2">
      <c r="A770">
        <v>3027713</v>
      </c>
      <c r="B770" t="s">
        <v>320</v>
      </c>
    </row>
    <row r="771" spans="1:2">
      <c r="A771">
        <v>999</v>
      </c>
      <c r="B771" t="s">
        <v>320</v>
      </c>
    </row>
    <row r="772" spans="1:2">
      <c r="A772">
        <v>0</v>
      </c>
      <c r="B772" t="s">
        <v>320</v>
      </c>
    </row>
    <row r="773" spans="1:2">
      <c r="A773">
        <v>999</v>
      </c>
      <c r="B773" t="s">
        <v>320</v>
      </c>
    </row>
    <row r="774" spans="1:2">
      <c r="A774">
        <v>3300000</v>
      </c>
      <c r="B774" t="s">
        <v>320</v>
      </c>
    </row>
    <row r="775" spans="1:2">
      <c r="A775">
        <v>33959</v>
      </c>
      <c r="B775" t="s">
        <v>320</v>
      </c>
    </row>
    <row r="776" spans="1:2">
      <c r="A776">
        <v>-1883496</v>
      </c>
      <c r="B776" t="s">
        <v>320</v>
      </c>
    </row>
    <row r="777" spans="1:2">
      <c r="A777">
        <v>1450463</v>
      </c>
      <c r="B777" t="s">
        <v>320</v>
      </c>
    </row>
    <row r="778" spans="1:2">
      <c r="A778">
        <v>999</v>
      </c>
      <c r="B778" t="s">
        <v>320</v>
      </c>
    </row>
    <row r="779" spans="1:2">
      <c r="A779">
        <v>999</v>
      </c>
      <c r="B779" t="s">
        <v>320</v>
      </c>
    </row>
    <row r="780" spans="1:2">
      <c r="A780">
        <v>999</v>
      </c>
      <c r="B780" t="s">
        <v>320</v>
      </c>
    </row>
    <row r="781" spans="1:2">
      <c r="A781">
        <v>5</v>
      </c>
      <c r="B781" t="s">
        <v>320</v>
      </c>
    </row>
    <row r="782" spans="1:2">
      <c r="A782">
        <v>450000</v>
      </c>
      <c r="B782" t="s">
        <v>320</v>
      </c>
    </row>
    <row r="783" spans="1:2">
      <c r="A783">
        <v>1301687</v>
      </c>
      <c r="B783" t="s">
        <v>320</v>
      </c>
    </row>
    <row r="784" spans="1:2">
      <c r="A784">
        <v>1412849</v>
      </c>
      <c r="B784" t="s">
        <v>320</v>
      </c>
    </row>
    <row r="785" spans="1:2">
      <c r="A785">
        <v>335911</v>
      </c>
      <c r="B785" t="s">
        <v>320</v>
      </c>
    </row>
    <row r="786" spans="1:2">
      <c r="A786">
        <v>999</v>
      </c>
      <c r="B786" t="s">
        <v>320</v>
      </c>
    </row>
    <row r="787" spans="1:2">
      <c r="A787">
        <v>999</v>
      </c>
      <c r="B787" t="s">
        <v>320</v>
      </c>
    </row>
    <row r="788" spans="1:2">
      <c r="A788">
        <v>0</v>
      </c>
      <c r="B788" t="s">
        <v>320</v>
      </c>
    </row>
    <row r="789" spans="1:2">
      <c r="A789">
        <v>479323</v>
      </c>
      <c r="B789" t="s">
        <v>320</v>
      </c>
    </row>
    <row r="790" spans="1:2">
      <c r="A790">
        <v>0</v>
      </c>
      <c r="B790" t="s">
        <v>320</v>
      </c>
    </row>
    <row r="791" spans="1:2">
      <c r="A791">
        <v>999</v>
      </c>
      <c r="B791" t="s">
        <v>320</v>
      </c>
    </row>
    <row r="792" spans="1:2">
      <c r="A792">
        <v>0</v>
      </c>
      <c r="B792" t="s">
        <v>320</v>
      </c>
    </row>
    <row r="793" spans="1:2">
      <c r="A793">
        <v>999</v>
      </c>
      <c r="B793" t="s">
        <v>320</v>
      </c>
    </row>
    <row r="794" spans="1:2">
      <c r="A794">
        <v>3300000</v>
      </c>
      <c r="B794" t="s">
        <v>320</v>
      </c>
    </row>
    <row r="795" spans="1:2">
      <c r="A795">
        <v>33959</v>
      </c>
      <c r="B795" t="s">
        <v>320</v>
      </c>
    </row>
    <row r="796" spans="1:2">
      <c r="A796">
        <v>-312835</v>
      </c>
      <c r="B796" t="s">
        <v>320</v>
      </c>
    </row>
    <row r="797" spans="1:2">
      <c r="A797">
        <v>3021124</v>
      </c>
      <c r="B797" t="s">
        <v>320</v>
      </c>
    </row>
    <row r="798" spans="1:2">
      <c r="A798">
        <v>999</v>
      </c>
      <c r="B798" t="s">
        <v>320</v>
      </c>
    </row>
    <row r="799" spans="1:2">
      <c r="A799">
        <v>999</v>
      </c>
      <c r="B799" t="s">
        <v>320</v>
      </c>
    </row>
    <row r="800" spans="1:2">
      <c r="A800">
        <v>999</v>
      </c>
      <c r="B800" t="s">
        <v>320</v>
      </c>
    </row>
    <row r="801" spans="1:2">
      <c r="A801">
        <v>6</v>
      </c>
      <c r="B801" t="s">
        <v>320</v>
      </c>
    </row>
    <row r="802" spans="1:2">
      <c r="A802">
        <v>450000</v>
      </c>
      <c r="B802" t="s">
        <v>320</v>
      </c>
    </row>
    <row r="803" spans="1:2">
      <c r="A803">
        <v>1892582</v>
      </c>
      <c r="B803" t="s">
        <v>320</v>
      </c>
    </row>
    <row r="804" spans="1:2">
      <c r="A804">
        <v>2584117</v>
      </c>
      <c r="B804" t="s">
        <v>320</v>
      </c>
    </row>
    <row r="805" spans="1:2">
      <c r="A805">
        <v>663292</v>
      </c>
      <c r="B805" t="s">
        <v>320</v>
      </c>
    </row>
    <row r="806" spans="1:2">
      <c r="A806">
        <v>999</v>
      </c>
      <c r="B806" t="s">
        <v>320</v>
      </c>
    </row>
    <row r="807" spans="1:2">
      <c r="A807">
        <v>999</v>
      </c>
      <c r="B807" t="s">
        <v>320</v>
      </c>
    </row>
    <row r="808" spans="1:2">
      <c r="A808">
        <v>253609</v>
      </c>
      <c r="B808" t="s">
        <v>320</v>
      </c>
    </row>
    <row r="809" spans="1:2">
      <c r="A809">
        <v>1244484</v>
      </c>
      <c r="B809" t="s">
        <v>320</v>
      </c>
    </row>
    <row r="810" spans="1:2">
      <c r="A810">
        <v>0</v>
      </c>
      <c r="B810" t="s">
        <v>320</v>
      </c>
    </row>
    <row r="811" spans="1:2">
      <c r="A811">
        <v>999</v>
      </c>
      <c r="B811" t="s">
        <v>320</v>
      </c>
    </row>
    <row r="812" spans="1:2">
      <c r="A812">
        <v>0</v>
      </c>
      <c r="B812" t="s">
        <v>320</v>
      </c>
    </row>
    <row r="813" spans="1:2">
      <c r="A813">
        <v>999</v>
      </c>
      <c r="B813" t="s">
        <v>320</v>
      </c>
    </row>
    <row r="814" spans="1:2">
      <c r="A814">
        <v>2970000</v>
      </c>
      <c r="B814" t="s">
        <v>320</v>
      </c>
    </row>
    <row r="815" spans="1:2">
      <c r="A815">
        <v>0</v>
      </c>
      <c r="B815" t="s">
        <v>320</v>
      </c>
    </row>
    <row r="816" spans="1:2">
      <c r="A816">
        <v>1121898</v>
      </c>
      <c r="B816" t="s">
        <v>320</v>
      </c>
    </row>
    <row r="817" spans="1:2">
      <c r="A817">
        <v>4091898</v>
      </c>
      <c r="B817" t="s">
        <v>320</v>
      </c>
    </row>
    <row r="818" spans="1:2">
      <c r="A818">
        <v>999</v>
      </c>
      <c r="B818" t="s">
        <v>320</v>
      </c>
    </row>
    <row r="819" spans="1:2">
      <c r="A819">
        <v>999</v>
      </c>
      <c r="B819" t="s">
        <v>320</v>
      </c>
    </row>
    <row r="820" spans="1:2">
      <c r="A820">
        <v>999</v>
      </c>
      <c r="B820" t="s">
        <v>320</v>
      </c>
    </row>
    <row r="821" spans="1:2">
      <c r="A821">
        <v>7</v>
      </c>
      <c r="B821" t="s">
        <v>320</v>
      </c>
    </row>
    <row r="822" spans="1:2">
      <c r="A822">
        <v>1688840</v>
      </c>
      <c r="B822" t="s">
        <v>320</v>
      </c>
    </row>
    <row r="823" spans="1:2">
      <c r="A823">
        <v>679655</v>
      </c>
      <c r="B823" t="s">
        <v>320</v>
      </c>
    </row>
    <row r="824" spans="1:2">
      <c r="A824">
        <v>1416170</v>
      </c>
      <c r="B824" t="s">
        <v>320</v>
      </c>
    </row>
    <row r="825" spans="1:2">
      <c r="A825">
        <v>500000</v>
      </c>
      <c r="B825" t="s">
        <v>320</v>
      </c>
    </row>
    <row r="826" spans="1:2">
      <c r="A826">
        <v>999</v>
      </c>
      <c r="B826" t="s">
        <v>320</v>
      </c>
    </row>
    <row r="827" spans="1:2">
      <c r="A827">
        <v>999</v>
      </c>
      <c r="B827" t="s">
        <v>320</v>
      </c>
    </row>
    <row r="828" spans="1:2">
      <c r="A828">
        <v>0</v>
      </c>
      <c r="B828" t="s">
        <v>320</v>
      </c>
    </row>
    <row r="829" spans="1:2">
      <c r="A829">
        <v>864636</v>
      </c>
      <c r="B829" t="s">
        <v>320</v>
      </c>
    </row>
    <row r="830" spans="1:2">
      <c r="A830">
        <v>893114</v>
      </c>
      <c r="B830" t="s">
        <v>320</v>
      </c>
    </row>
    <row r="831" spans="1:2">
      <c r="A831">
        <v>999</v>
      </c>
      <c r="B831" t="s">
        <v>320</v>
      </c>
    </row>
    <row r="832" spans="1:2">
      <c r="A832">
        <v>0</v>
      </c>
      <c r="B832" t="s">
        <v>320</v>
      </c>
    </row>
    <row r="833" spans="1:2">
      <c r="A833">
        <v>999</v>
      </c>
      <c r="B833" t="s">
        <v>320</v>
      </c>
    </row>
    <row r="834" spans="1:2">
      <c r="A834">
        <v>3060000</v>
      </c>
      <c r="B834" t="s">
        <v>320</v>
      </c>
    </row>
    <row r="835" spans="1:2">
      <c r="A835">
        <v>6792</v>
      </c>
      <c r="B835" t="s">
        <v>320</v>
      </c>
    </row>
    <row r="836" spans="1:2">
      <c r="A836">
        <v>-539877</v>
      </c>
      <c r="B836" t="s">
        <v>320</v>
      </c>
    </row>
    <row r="837" spans="1:2">
      <c r="A837">
        <v>2526915</v>
      </c>
      <c r="B837" t="s">
        <v>320</v>
      </c>
    </row>
    <row r="838" spans="1:2">
      <c r="A838">
        <v>999</v>
      </c>
      <c r="B838" t="s">
        <v>320</v>
      </c>
    </row>
    <row r="839" spans="1:2">
      <c r="A839">
        <v>999</v>
      </c>
      <c r="B839" t="s">
        <v>320</v>
      </c>
    </row>
    <row r="840" spans="1:2">
      <c r="A840">
        <v>999</v>
      </c>
      <c r="B840" t="s">
        <v>320</v>
      </c>
    </row>
    <row r="841" spans="1:2">
      <c r="A841">
        <v>8</v>
      </c>
      <c r="B841" t="s">
        <v>320</v>
      </c>
    </row>
    <row r="842" spans="1:2">
      <c r="A842">
        <v>1417734</v>
      </c>
      <c r="B842" t="s">
        <v>320</v>
      </c>
    </row>
    <row r="843" spans="1:2">
      <c r="A843">
        <v>589197</v>
      </c>
      <c r="B843" t="s">
        <v>320</v>
      </c>
    </row>
    <row r="844" spans="1:2">
      <c r="A844">
        <v>2299056</v>
      </c>
      <c r="B844" t="s">
        <v>320</v>
      </c>
    </row>
    <row r="845" spans="1:2">
      <c r="A845">
        <v>446437</v>
      </c>
      <c r="B845" t="s">
        <v>320</v>
      </c>
    </row>
    <row r="846" spans="1:2">
      <c r="A846">
        <v>999</v>
      </c>
      <c r="B846" t="s">
        <v>320</v>
      </c>
    </row>
    <row r="847" spans="1:2">
      <c r="A847">
        <v>999</v>
      </c>
      <c r="B847" t="s">
        <v>320</v>
      </c>
    </row>
    <row r="848" spans="1:2">
      <c r="A848">
        <v>125835</v>
      </c>
      <c r="B848" t="s">
        <v>320</v>
      </c>
    </row>
    <row r="849" spans="1:2">
      <c r="A849">
        <v>692879</v>
      </c>
      <c r="B849" t="s">
        <v>320</v>
      </c>
    </row>
    <row r="850" spans="1:2">
      <c r="A850">
        <v>0</v>
      </c>
      <c r="B850" t="s">
        <v>320</v>
      </c>
    </row>
    <row r="851" spans="1:2">
      <c r="A851">
        <v>999</v>
      </c>
      <c r="B851" t="s">
        <v>320</v>
      </c>
    </row>
    <row r="852" spans="1:2">
      <c r="A852">
        <v>0</v>
      </c>
      <c r="B852" t="s">
        <v>320</v>
      </c>
    </row>
    <row r="853" spans="1:2">
      <c r="A853">
        <v>999</v>
      </c>
      <c r="B853" t="s">
        <v>320</v>
      </c>
    </row>
    <row r="854" spans="1:2">
      <c r="A854">
        <v>3300000</v>
      </c>
      <c r="B854" t="s">
        <v>320</v>
      </c>
    </row>
    <row r="855" spans="1:2">
      <c r="A855">
        <v>33959</v>
      </c>
      <c r="B855" t="s">
        <v>320</v>
      </c>
    </row>
    <row r="856" spans="1:2">
      <c r="A856">
        <v>599751</v>
      </c>
      <c r="B856" t="s">
        <v>320</v>
      </c>
    </row>
    <row r="857" spans="1:2">
      <c r="A857">
        <v>3933710</v>
      </c>
      <c r="B857" t="s">
        <v>320</v>
      </c>
    </row>
    <row r="858" spans="1:2">
      <c r="A858">
        <v>999</v>
      </c>
      <c r="B858" t="s">
        <v>320</v>
      </c>
    </row>
    <row r="859" spans="1:2">
      <c r="A859">
        <v>999</v>
      </c>
      <c r="B859" t="s">
        <v>320</v>
      </c>
    </row>
    <row r="860" spans="1:2">
      <c r="A860">
        <v>999</v>
      </c>
      <c r="B860" t="s">
        <v>320</v>
      </c>
    </row>
    <row r="861" spans="1:2">
      <c r="A861" t="s">
        <v>315</v>
      </c>
      <c r="B861" t="s">
        <v>320</v>
      </c>
    </row>
    <row r="862" spans="1:2">
      <c r="A862" t="s">
        <v>316</v>
      </c>
      <c r="B862" t="s">
        <v>320</v>
      </c>
    </row>
    <row r="863" spans="1:2">
      <c r="A863" t="s">
        <v>317</v>
      </c>
      <c r="B863" t="s">
        <v>320</v>
      </c>
    </row>
    <row r="864" spans="1:2">
      <c r="A864" t="s">
        <v>318</v>
      </c>
      <c r="B864" t="s">
        <v>320</v>
      </c>
    </row>
    <row r="865" spans="1:2">
      <c r="A865" t="s">
        <v>319</v>
      </c>
      <c r="B865" t="s">
        <v>320</v>
      </c>
    </row>
    <row r="866" spans="1:2">
      <c r="A866" t="s">
        <v>320</v>
      </c>
      <c r="B866" t="s">
        <v>320</v>
      </c>
    </row>
    <row r="867" spans="1:2">
      <c r="A867" t="s">
        <v>320</v>
      </c>
      <c r="B867" t="s">
        <v>320</v>
      </c>
    </row>
    <row r="868" spans="1:2">
      <c r="A868" t="s">
        <v>320</v>
      </c>
      <c r="B868" t="s">
        <v>320</v>
      </c>
    </row>
    <row r="869" spans="1:2">
      <c r="A869" t="s">
        <v>320</v>
      </c>
      <c r="B869" t="s">
        <v>320</v>
      </c>
    </row>
    <row r="870" spans="1:2">
      <c r="A870" t="s">
        <v>320</v>
      </c>
      <c r="B870" t="s">
        <v>320</v>
      </c>
    </row>
    <row r="871" spans="1:2">
      <c r="A871" t="s">
        <v>320</v>
      </c>
      <c r="B871" t="s">
        <v>320</v>
      </c>
    </row>
    <row r="872" spans="1:2">
      <c r="A872" t="s">
        <v>320</v>
      </c>
      <c r="B872" t="s">
        <v>320</v>
      </c>
    </row>
    <row r="873" spans="1:2">
      <c r="A873" t="s">
        <v>320</v>
      </c>
      <c r="B873" t="s">
        <v>320</v>
      </c>
    </row>
    <row r="874" spans="1:2">
      <c r="A874" t="s">
        <v>320</v>
      </c>
      <c r="B874" t="s">
        <v>320</v>
      </c>
    </row>
    <row r="875" spans="1:2">
      <c r="A875" t="s">
        <v>320</v>
      </c>
      <c r="B875" t="s">
        <v>320</v>
      </c>
    </row>
    <row r="876" spans="1:2">
      <c r="A876" t="s">
        <v>320</v>
      </c>
      <c r="B876" t="s">
        <v>320</v>
      </c>
    </row>
    <row r="877" spans="1:2">
      <c r="A877" t="s">
        <v>320</v>
      </c>
      <c r="B877" t="s">
        <v>320</v>
      </c>
    </row>
    <row r="878" spans="1:2">
      <c r="B878"/>
    </row>
    <row r="879" spans="1:2">
      <c r="B879"/>
    </row>
    <row r="880" spans="1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'W'!W026161_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Фомин</dc:creator>
  <cp:lastModifiedBy>Bartosz Szabłowski</cp:lastModifiedBy>
  <cp:lastPrinted>2013-03-11T22:15:52Z</cp:lastPrinted>
  <dcterms:created xsi:type="dcterms:W3CDTF">2009-10-13T08:17:42Z</dcterms:created>
  <dcterms:modified xsi:type="dcterms:W3CDTF">2020-10-04T07:53:41Z</dcterms:modified>
</cp:coreProperties>
</file>