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PT 2016-2\"/>
    </mc:Choice>
  </mc:AlternateContent>
  <xr:revisionPtr revIDLastSave="0" documentId="8_{F67416A6-785D-48B3-8247-2DBEDB34F455}" xr6:coauthVersionLast="45" xr6:coauthVersionMax="45" xr10:uidLastSave="{00000000-0000-0000-0000-000000000000}"/>
  <bookViews>
    <workbookView xWindow="-108" yWindow="-108" windowWidth="23256" windowHeight="12576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W026162_" localSheetId="4">W!$A$1:$B$865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8" i="4" l="1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6" i="4"/>
  <c r="L106" i="4"/>
  <c r="K106" i="4"/>
  <c r="J106" i="4"/>
  <c r="I106" i="4"/>
  <c r="H106" i="4"/>
  <c r="G106" i="4"/>
  <c r="F106" i="4"/>
  <c r="M105" i="4"/>
  <c r="L105" i="4"/>
  <c r="K105" i="4"/>
  <c r="J105" i="4"/>
  <c r="I105" i="4"/>
  <c r="H105" i="4"/>
  <c r="G105" i="4"/>
  <c r="F105" i="4"/>
  <c r="M103" i="4"/>
  <c r="L103" i="4"/>
  <c r="K103" i="4"/>
  <c r="J103" i="4"/>
  <c r="I103" i="4"/>
  <c r="H103" i="4"/>
  <c r="G103" i="4"/>
  <c r="F103" i="4"/>
  <c r="M102" i="4"/>
  <c r="L102" i="4"/>
  <c r="K102" i="4"/>
  <c r="J102" i="4"/>
  <c r="I102" i="4"/>
  <c r="H102" i="4"/>
  <c r="G102" i="4"/>
  <c r="F102" i="4"/>
  <c r="M101" i="4"/>
  <c r="L101" i="4"/>
  <c r="K101" i="4"/>
  <c r="J101" i="4"/>
  <c r="I101" i="4"/>
  <c r="H101" i="4"/>
  <c r="G101" i="4"/>
  <c r="F101" i="4"/>
  <c r="K100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90" i="4"/>
  <c r="L90" i="4"/>
  <c r="K90" i="4"/>
  <c r="J90" i="4"/>
  <c r="I90" i="4"/>
  <c r="H90" i="4"/>
  <c r="G90" i="4"/>
  <c r="F90" i="4"/>
  <c r="M89" i="4"/>
  <c r="L89" i="4"/>
  <c r="K89" i="4"/>
  <c r="J89" i="4"/>
  <c r="I89" i="4"/>
  <c r="H89" i="4"/>
  <c r="G89" i="4"/>
  <c r="F89" i="4"/>
  <c r="M87" i="4"/>
  <c r="L87" i="4"/>
  <c r="K87" i="4"/>
  <c r="J87" i="4"/>
  <c r="I87" i="4"/>
  <c r="H87" i="4"/>
  <c r="G87" i="4"/>
  <c r="F87" i="4"/>
  <c r="K86" i="4"/>
  <c r="M78" i="4"/>
  <c r="M79" i="4"/>
  <c r="M80" i="4"/>
  <c r="M81" i="4"/>
  <c r="L78" i="4"/>
  <c r="L81" i="4" s="1"/>
  <c r="L79" i="4"/>
  <c r="L80" i="4"/>
  <c r="K78" i="4"/>
  <c r="K79" i="4"/>
  <c r="K80" i="4"/>
  <c r="K81" i="4"/>
  <c r="J78" i="4"/>
  <c r="J81" i="4" s="1"/>
  <c r="J79" i="4"/>
  <c r="J80" i="4"/>
  <c r="I78" i="4"/>
  <c r="I79" i="4"/>
  <c r="I80" i="4"/>
  <c r="I81" i="4"/>
  <c r="H78" i="4"/>
  <c r="H81" i="4" s="1"/>
  <c r="H79" i="4"/>
  <c r="H80" i="4"/>
  <c r="G78" i="4"/>
  <c r="G79" i="4"/>
  <c r="G80" i="4"/>
  <c r="G81" i="4"/>
  <c r="F78" i="4"/>
  <c r="F81" i="4" s="1"/>
  <c r="F79" i="4"/>
  <c r="F80" i="4"/>
  <c r="M75" i="4"/>
  <c r="L75" i="4"/>
  <c r="K75" i="4"/>
  <c r="J75" i="4"/>
  <c r="I75" i="4"/>
  <c r="H75" i="4"/>
  <c r="G75" i="4"/>
  <c r="F75" i="4"/>
  <c r="M73" i="4"/>
  <c r="L73" i="4"/>
  <c r="K73" i="4"/>
  <c r="J73" i="4"/>
  <c r="I73" i="4"/>
  <c r="H73" i="4"/>
  <c r="G73" i="4"/>
  <c r="F73" i="4"/>
  <c r="M72" i="4"/>
  <c r="L72" i="4"/>
  <c r="K72" i="4"/>
  <c r="J72" i="4"/>
  <c r="I72" i="4"/>
  <c r="H72" i="4"/>
  <c r="G72" i="4"/>
  <c r="F72" i="4"/>
  <c r="M71" i="4"/>
  <c r="L71" i="4"/>
  <c r="K71" i="4"/>
  <c r="J71" i="4"/>
  <c r="I71" i="4"/>
  <c r="H71" i="4"/>
  <c r="G71" i="4"/>
  <c r="F71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6" i="4"/>
  <c r="L66" i="4"/>
  <c r="K66" i="4"/>
  <c r="J66" i="4"/>
  <c r="I66" i="4"/>
  <c r="H66" i="4"/>
  <c r="G66" i="4"/>
  <c r="F66" i="4"/>
  <c r="M65" i="4"/>
  <c r="L65" i="4"/>
  <c r="K65" i="4"/>
  <c r="J65" i="4"/>
  <c r="I65" i="4"/>
  <c r="H65" i="4"/>
  <c r="G65" i="4"/>
  <c r="F65" i="4"/>
  <c r="M63" i="4"/>
  <c r="L63" i="4"/>
  <c r="K63" i="4"/>
  <c r="J63" i="4"/>
  <c r="I63" i="4"/>
  <c r="H63" i="4"/>
  <c r="G63" i="4"/>
  <c r="F63" i="4"/>
  <c r="M57" i="4"/>
  <c r="L57" i="4"/>
  <c r="K57" i="4"/>
  <c r="J57" i="4"/>
  <c r="I57" i="4"/>
  <c r="H57" i="4"/>
  <c r="G57" i="4"/>
  <c r="F57" i="4"/>
  <c r="M56" i="4"/>
  <c r="L56" i="4"/>
  <c r="K56" i="4"/>
  <c r="J56" i="4"/>
  <c r="I56" i="4"/>
  <c r="H56" i="4"/>
  <c r="G56" i="4"/>
  <c r="F56" i="4"/>
  <c r="M55" i="4"/>
  <c r="L55" i="4"/>
  <c r="K55" i="4"/>
  <c r="J55" i="4"/>
  <c r="I55" i="4"/>
  <c r="H55" i="4"/>
  <c r="G55" i="4"/>
  <c r="F55" i="4"/>
  <c r="M53" i="4"/>
  <c r="L53" i="4"/>
  <c r="K53" i="4"/>
  <c r="J53" i="4"/>
  <c r="I53" i="4"/>
  <c r="H53" i="4"/>
  <c r="G53" i="4"/>
  <c r="F53" i="4"/>
  <c r="M52" i="4"/>
  <c r="L52" i="4"/>
  <c r="K52" i="4"/>
  <c r="J52" i="4"/>
  <c r="I52" i="4"/>
  <c r="H52" i="4"/>
  <c r="G52" i="4"/>
  <c r="F52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1" i="4"/>
  <c r="L41" i="4"/>
  <c r="K41" i="4"/>
  <c r="J41" i="4"/>
  <c r="I41" i="4"/>
  <c r="H41" i="4"/>
  <c r="G41" i="4"/>
  <c r="F41" i="4"/>
  <c r="M40" i="4"/>
  <c r="L40" i="4"/>
  <c r="K40" i="4"/>
  <c r="J40" i="4"/>
  <c r="I40" i="4"/>
  <c r="H40" i="4"/>
  <c r="G40" i="4"/>
  <c r="F40" i="4"/>
  <c r="M38" i="4"/>
  <c r="L38" i="4"/>
  <c r="K38" i="4"/>
  <c r="J38" i="4"/>
  <c r="I38" i="4"/>
  <c r="H38" i="4"/>
  <c r="G38" i="4"/>
  <c r="F38" i="4"/>
  <c r="M37" i="4"/>
  <c r="L37" i="4"/>
  <c r="K37" i="4"/>
  <c r="J37" i="4"/>
  <c r="I37" i="4"/>
  <c r="H37" i="4"/>
  <c r="G37" i="4"/>
  <c r="F37" i="4"/>
  <c r="M35" i="4"/>
  <c r="L35" i="4"/>
  <c r="K35" i="4"/>
  <c r="J35" i="4"/>
  <c r="I35" i="4"/>
  <c r="H35" i="4"/>
  <c r="G35" i="4"/>
  <c r="F35" i="4"/>
  <c r="F29" i="4"/>
  <c r="F28" i="4"/>
  <c r="F27" i="4"/>
  <c r="F26" i="4"/>
  <c r="F25" i="4"/>
  <c r="F24" i="4"/>
  <c r="I21" i="4"/>
  <c r="H21" i="4"/>
  <c r="G21" i="4"/>
  <c r="L11" i="4"/>
  <c r="I18" i="4" s="1"/>
  <c r="H18" i="4"/>
  <c r="G18" i="4"/>
  <c r="I17" i="4"/>
  <c r="H17" i="4"/>
  <c r="G17" i="4"/>
  <c r="G14" i="4"/>
  <c r="H11" i="4"/>
  <c r="G11" i="4"/>
  <c r="H8" i="4"/>
  <c r="G8" i="4"/>
  <c r="H7" i="4"/>
  <c r="G7" i="4"/>
  <c r="I6" i="4"/>
  <c r="H6" i="4"/>
  <c r="G6" i="4"/>
  <c r="M2" i="4"/>
  <c r="K2" i="4"/>
  <c r="I2" i="4"/>
  <c r="R35" i="3"/>
  <c r="R34" i="3" s="1"/>
  <c r="X34" i="3"/>
  <c r="R32" i="3"/>
  <c r="R33" i="3"/>
  <c r="L28" i="3"/>
  <c r="L31" i="3"/>
  <c r="L32" i="3"/>
  <c r="L34" i="3" s="1"/>
  <c r="L33" i="3"/>
  <c r="X33" i="3"/>
  <c r="F33" i="3"/>
  <c r="F32" i="3"/>
  <c r="X31" i="3"/>
  <c r="R18" i="3"/>
  <c r="X30" i="3" s="1"/>
  <c r="R25" i="3"/>
  <c r="R26" i="3" s="1"/>
  <c r="X29" i="3"/>
  <c r="R8" i="3"/>
  <c r="R11" i="3" s="1"/>
  <c r="R9" i="3"/>
  <c r="R10" i="3"/>
  <c r="R14" i="3"/>
  <c r="R15" i="3"/>
  <c r="R19" i="3" s="1"/>
  <c r="R16" i="3"/>
  <c r="R17" i="3"/>
  <c r="R23" i="3"/>
  <c r="R24" i="3"/>
  <c r="R27" i="3"/>
  <c r="L29" i="3"/>
  <c r="X28" i="3"/>
  <c r="F28" i="3"/>
  <c r="L27" i="3"/>
  <c r="F27" i="3"/>
  <c r="X21" i="3"/>
  <c r="X26" i="3" s="1"/>
  <c r="X22" i="3"/>
  <c r="X23" i="3"/>
  <c r="X24" i="3"/>
  <c r="X25" i="3"/>
  <c r="L19" i="3"/>
  <c r="L20" i="3"/>
  <c r="L21" i="3"/>
  <c r="L23" i="3" s="1"/>
  <c r="L26" i="3" s="1"/>
  <c r="F26" i="3" s="1"/>
  <c r="L22" i="3"/>
  <c r="L24" i="3"/>
  <c r="L25" i="3"/>
  <c r="F23" i="3"/>
  <c r="F22" i="3"/>
  <c r="F21" i="3"/>
  <c r="F20" i="3"/>
  <c r="F19" i="3"/>
  <c r="X15" i="3"/>
  <c r="X18" i="3" s="1"/>
  <c r="X16" i="3"/>
  <c r="X17" i="3"/>
  <c r="L18" i="3"/>
  <c r="F18" i="3"/>
  <c r="L17" i="3"/>
  <c r="F17" i="3"/>
  <c r="L16" i="3"/>
  <c r="F16" i="3"/>
  <c r="L15" i="3"/>
  <c r="F15" i="3"/>
  <c r="L14" i="3"/>
  <c r="F14" i="3"/>
  <c r="L13" i="3"/>
  <c r="F13" i="3"/>
  <c r="X8" i="3"/>
  <c r="X12" i="3" s="1"/>
  <c r="X9" i="3"/>
  <c r="X10" i="3"/>
  <c r="X11" i="3"/>
  <c r="L12" i="3"/>
  <c r="F12" i="3"/>
  <c r="L11" i="3"/>
  <c r="F11" i="3"/>
  <c r="L10" i="3"/>
  <c r="F10" i="3"/>
  <c r="L9" i="3"/>
  <c r="F9" i="3"/>
  <c r="F8" i="3"/>
  <c r="L7" i="3"/>
  <c r="F7" i="3"/>
  <c r="Y44" i="2"/>
  <c r="W44" i="2"/>
  <c r="U44" i="2"/>
  <c r="G9" i="2"/>
  <c r="N42" i="2"/>
  <c r="G24" i="2"/>
  <c r="N43" i="2" s="1"/>
  <c r="N44" i="2" s="1"/>
  <c r="O17" i="2"/>
  <c r="G44" i="2"/>
  <c r="Y43" i="2"/>
  <c r="W43" i="2"/>
  <c r="U43" i="2"/>
  <c r="G43" i="2"/>
  <c r="Y42" i="2"/>
  <c r="W42" i="2"/>
  <c r="U42" i="2"/>
  <c r="G42" i="2"/>
  <c r="Y41" i="2"/>
  <c r="W41" i="2"/>
  <c r="U41" i="2"/>
  <c r="G41" i="2"/>
  <c r="Y38" i="2"/>
  <c r="W38" i="2"/>
  <c r="U38" i="2"/>
  <c r="G38" i="2"/>
  <c r="G37" i="2"/>
  <c r="O36" i="2"/>
  <c r="N36" i="2"/>
  <c r="M36" i="2"/>
  <c r="G36" i="2"/>
  <c r="Z35" i="2"/>
  <c r="Y35" i="2"/>
  <c r="X35" i="2"/>
  <c r="W35" i="2"/>
  <c r="V35" i="2"/>
  <c r="U35" i="2"/>
  <c r="O35" i="2"/>
  <c r="N35" i="2"/>
  <c r="M35" i="2"/>
  <c r="G34" i="2"/>
  <c r="G33" i="2"/>
  <c r="Y32" i="2"/>
  <c r="W32" i="2"/>
  <c r="U32" i="2"/>
  <c r="H32" i="2"/>
  <c r="G32" i="2"/>
  <c r="Y31" i="2"/>
  <c r="W31" i="2"/>
  <c r="U31" i="2"/>
  <c r="G31" i="2"/>
  <c r="Y30" i="2"/>
  <c r="W30" i="2"/>
  <c r="U30" i="2"/>
  <c r="G30" i="2"/>
  <c r="O29" i="2"/>
  <c r="O28" i="2" s="1"/>
  <c r="N29" i="2"/>
  <c r="M29" i="2"/>
  <c r="G29" i="2"/>
  <c r="O25" i="2"/>
  <c r="N25" i="2"/>
  <c r="N28" i="2" s="1"/>
  <c r="N26" i="2"/>
  <c r="M25" i="2"/>
  <c r="M28" i="2" s="1"/>
  <c r="M26" i="2"/>
  <c r="Y27" i="2"/>
  <c r="W27" i="2"/>
  <c r="U27" i="2"/>
  <c r="M27" i="2"/>
  <c r="Y26" i="2"/>
  <c r="W26" i="2"/>
  <c r="U26" i="2"/>
  <c r="G26" i="2"/>
  <c r="G18" i="2"/>
  <c r="G25" i="2" s="1"/>
  <c r="G23" i="2"/>
  <c r="Y23" i="2"/>
  <c r="W23" i="2"/>
  <c r="U23" i="2"/>
  <c r="H23" i="2"/>
  <c r="Y22" i="2"/>
  <c r="W22" i="2"/>
  <c r="U22" i="2"/>
  <c r="G22" i="2"/>
  <c r="Y21" i="2"/>
  <c r="W21" i="2"/>
  <c r="U21" i="2"/>
  <c r="G20" i="2"/>
  <c r="O19" i="2"/>
  <c r="G19" i="2"/>
  <c r="Y18" i="2"/>
  <c r="W18" i="2"/>
  <c r="U18" i="2"/>
  <c r="Y17" i="2"/>
  <c r="W17" i="2"/>
  <c r="U17" i="2"/>
  <c r="G17" i="2"/>
  <c r="Y16" i="2"/>
  <c r="W16" i="2"/>
  <c r="U16" i="2"/>
  <c r="P16" i="2"/>
  <c r="O16" i="2"/>
  <c r="O15" i="2"/>
  <c r="G10" i="2"/>
  <c r="G11" i="2"/>
  <c r="G12" i="2"/>
  <c r="G14" i="2" s="1"/>
  <c r="G13" i="2"/>
  <c r="Y13" i="2"/>
  <c r="W13" i="2"/>
  <c r="U13" i="2"/>
  <c r="Y12" i="2"/>
  <c r="W12" i="2"/>
  <c r="U12" i="2"/>
  <c r="Y11" i="2"/>
  <c r="W11" i="2"/>
  <c r="U11" i="2"/>
  <c r="O11" i="2"/>
  <c r="N11" i="2"/>
  <c r="O6" i="2"/>
  <c r="O7" i="2"/>
  <c r="O10" i="2" s="1"/>
  <c r="O9" i="2"/>
  <c r="N6" i="2"/>
  <c r="N10" i="2" s="1"/>
  <c r="N7" i="2"/>
  <c r="N8" i="2"/>
  <c r="N9" i="2"/>
  <c r="Z8" i="2"/>
  <c r="Y8" i="2"/>
  <c r="X8" i="2"/>
  <c r="W8" i="2"/>
  <c r="V8" i="2"/>
  <c r="U8" i="2"/>
  <c r="G6" i="2"/>
  <c r="G7" i="2" s="1"/>
  <c r="G8" i="2" s="1"/>
  <c r="Y7" i="2"/>
  <c r="W7" i="2"/>
  <c r="U7" i="2"/>
  <c r="Y6" i="2"/>
  <c r="W6" i="2"/>
  <c r="U6" i="2"/>
  <c r="Y5" i="2"/>
  <c r="W5" i="2"/>
  <c r="U5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B2" i="1"/>
  <c r="R20" i="3" l="1"/>
  <c r="R29" i="3" s="1"/>
  <c r="N27" i="2"/>
  <c r="O27" i="2"/>
</calcChain>
</file>

<file path=xl/sharedStrings.xml><?xml version="1.0" encoding="utf-8"?>
<sst xmlns="http://schemas.openxmlformats.org/spreadsheetml/2006/main" count="554" uniqueCount="319">
  <si>
    <t>Relatório de Gestão</t>
  </si>
  <si>
    <t>Code:</t>
  </si>
  <si>
    <t>Empresa</t>
  </si>
  <si>
    <t>Grupo</t>
  </si>
  <si>
    <t>decisões efectuadas</t>
  </si>
  <si>
    <t>Ano</t>
  </si>
  <si>
    <t>T</t>
  </si>
  <si>
    <t>Institucional</t>
  </si>
  <si>
    <t>Produto</t>
  </si>
  <si>
    <t>Apoio</t>
  </si>
  <si>
    <t>Comissão</t>
  </si>
  <si>
    <t>Publicidade: (€'000)</t>
  </si>
  <si>
    <t>Agentes e Distribuidores:</t>
  </si>
  <si>
    <t>Nº Total</t>
  </si>
  <si>
    <t xml:space="preserve"> (€'000)</t>
  </si>
  <si>
    <t>%</t>
  </si>
  <si>
    <t>UE</t>
  </si>
  <si>
    <t>Agentes UE</t>
  </si>
  <si>
    <t>Nafta</t>
  </si>
  <si>
    <t>Distribuidores Nafta</t>
  </si>
  <si>
    <t>Internet</t>
  </si>
  <si>
    <t>Distribuidor Internet</t>
  </si>
  <si>
    <t>Preços (€):</t>
  </si>
  <si>
    <t>Operações:</t>
  </si>
  <si>
    <t>Próx.Trim.</t>
  </si>
  <si>
    <t>3 m</t>
  </si>
  <si>
    <t>6 m</t>
  </si>
  <si>
    <t>Matéria-prima a enc. ('000)</t>
  </si>
  <si>
    <t>Conservação das Máquinas (hrs)</t>
  </si>
  <si>
    <t>Nº de Turnos</t>
  </si>
  <si>
    <t>Nº de Portas Internet</t>
  </si>
  <si>
    <t>Desenvolvimento Website</t>
  </si>
  <si>
    <t>Entregas pedidas para:</t>
  </si>
  <si>
    <t>(não entregues totalmente caso tenham asterisco)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</si>
  <si>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</si>
  <si>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</si>
  <si>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</si>
  <si>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</si>
  <si>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</si>
  <si>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</si>
  <si>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Qualidade:</t>
  </si>
  <si>
    <t>Finanças:</t>
  </si>
  <si>
    <t>Introdução de Melhoramento (0/1)</t>
  </si>
  <si>
    <t>Acções a emitir/recomprar</t>
  </si>
  <si>
    <t>Dividendos (%)</t>
  </si>
  <si>
    <t>I &amp; D (€'000)</t>
  </si>
  <si>
    <t>Empréstimos a prazo (€'000)</t>
  </si>
  <si>
    <t>Depósito a prazo (€'000)</t>
  </si>
  <si>
    <t>Tempo de montagem (mins)</t>
  </si>
  <si>
    <t>Máquinas a comprar</t>
  </si>
  <si>
    <t>Máquinas a vender</t>
  </si>
  <si>
    <t>Matéria-prima Qual. Extra (%)</t>
  </si>
  <si>
    <t>Fábrica-ampliar (m2)</t>
  </si>
  <si>
    <t>Seguro (0 - 4)</t>
  </si>
  <si>
    <t>Subcontratar Componentes:</t>
  </si>
  <si>
    <t>Informação sobre:</t>
  </si>
  <si>
    <t>Unidades a encomendar</t>
  </si>
  <si>
    <t>Quotas de Mercado</t>
  </si>
  <si>
    <t>Actividade de Empresas</t>
  </si>
  <si>
    <t>The Global Management Challenge is a business simulation designed by Edit Systems Ltd. (www.edit515.co.uk)  © 2011  and organised by SDG S.A.  (www.worldgmc.com)</t>
  </si>
  <si>
    <t xml:space="preserve"> </t>
  </si>
  <si>
    <t>RECURSOS MATERIAIS: disponibilidade e utilização</t>
  </si>
  <si>
    <t>RECURSOS HUMANOS:</t>
  </si>
  <si>
    <t>PRODUTOS:</t>
  </si>
  <si>
    <t>Produto 1</t>
  </si>
  <si>
    <t>Produto 2</t>
  </si>
  <si>
    <t>Produto 3</t>
  </si>
  <si>
    <t>Quantidades:</t>
  </si>
  <si>
    <t>Espaço:</t>
  </si>
  <si>
    <t>m2</t>
  </si>
  <si>
    <t>Especializados</t>
  </si>
  <si>
    <t>Não Especializados</t>
  </si>
  <si>
    <t>Pedidos</t>
  </si>
  <si>
    <t>Terreno detido</t>
  </si>
  <si>
    <t>Pessoal no início do trimestre</t>
  </si>
  <si>
    <t>Produzidos</t>
  </si>
  <si>
    <t>Acesso/Estacionamento etc</t>
  </si>
  <si>
    <t>Recrutado</t>
  </si>
  <si>
    <t>Rejeitados</t>
  </si>
  <si>
    <t>Terreno disponível</t>
  </si>
  <si>
    <t>Formados</t>
  </si>
  <si>
    <t>Perdidos ou Destruidos</t>
  </si>
  <si>
    <t>Àrea da fabrica no proximo trimestre</t>
  </si>
  <si>
    <t>Despedidos</t>
  </si>
  <si>
    <t>Circulação e acessos</t>
  </si>
  <si>
    <t>Abandono da empresa</t>
  </si>
  <si>
    <t>Entregas:</t>
  </si>
  <si>
    <t>Operação das Maquinas</t>
  </si>
  <si>
    <t>Disponível no próxímo trimestre</t>
  </si>
  <si>
    <t>Linha de Montagem</t>
  </si>
  <si>
    <t>Inventário de Matéria-prima e componentes</t>
  </si>
  <si>
    <t>Espaço disponível (insuficiente se negativo)</t>
  </si>
  <si>
    <t>Operários especializados</t>
  </si>
  <si>
    <t>Horas disponíveis no último trimestre</t>
  </si>
  <si>
    <t>Encomendas:</t>
  </si>
  <si>
    <t>Máquinas:</t>
  </si>
  <si>
    <t>Absentismo</t>
  </si>
  <si>
    <t>Nº de Máquinas desmontadas</t>
  </si>
  <si>
    <t>Horas utilizadas no último trimestre</t>
  </si>
  <si>
    <t>Máquinas disponíveis no último trimestre</t>
  </si>
  <si>
    <t>Nº de Máquinas comprado e instalado</t>
  </si>
  <si>
    <t>Aviso de Greve para o próximo trimestre</t>
  </si>
  <si>
    <t>Máquinas disponíveis no próximo trimestre</t>
  </si>
  <si>
    <t>Vendas:</t>
  </si>
  <si>
    <t>Horas Máquina disponíveis no último trimestre</t>
  </si>
  <si>
    <t>Tempo de paralização</t>
  </si>
  <si>
    <t>Agentes e Distribuidores</t>
  </si>
  <si>
    <t>Horas de conservação</t>
  </si>
  <si>
    <t>No inicio do trimestre</t>
  </si>
  <si>
    <t>Encomendas em atraso:</t>
  </si>
  <si>
    <t>Eficiencia das máquinas (%)</t>
  </si>
  <si>
    <t>Perdidos</t>
  </si>
  <si>
    <t>Rescindidos</t>
  </si>
  <si>
    <t>Matéria Prima:</t>
  </si>
  <si>
    <t>Novos</t>
  </si>
  <si>
    <t>Inventário inicial</t>
  </si>
  <si>
    <t>Disponíveis próximo trimestre</t>
  </si>
  <si>
    <t>Inventário de produtos:</t>
  </si>
  <si>
    <t>Compras no mercado de ocasião</t>
  </si>
  <si>
    <t>Compras por faltas</t>
  </si>
  <si>
    <t>Perdida ou destruída</t>
  </si>
  <si>
    <t>Utilizada no último trimestre</t>
  </si>
  <si>
    <t>Inventário final</t>
  </si>
  <si>
    <t>Transportes:</t>
  </si>
  <si>
    <t>Para entrega no próximo trimestre:</t>
  </si>
  <si>
    <t>Distancia média viagem (km)</t>
  </si>
  <si>
    <t>Serviço de Garantia</t>
  </si>
  <si>
    <t>Compras no último trimestre</t>
  </si>
  <si>
    <t>Nº de cargas</t>
  </si>
  <si>
    <t>Compras no penúltimo trimestre</t>
  </si>
  <si>
    <t>Para entrega no trimestre a seguir ao próximo</t>
  </si>
  <si>
    <t>Melhoramentos</t>
  </si>
  <si>
    <t>Informação relativa ao website</t>
  </si>
  <si>
    <t>Componentes dos produtos:</t>
  </si>
  <si>
    <t>Nºde portas disponíveis</t>
  </si>
  <si>
    <t>Pegada de Carbono (CO2e)</t>
  </si>
  <si>
    <t>Toneladas</t>
  </si>
  <si>
    <t>Utilizados no último trimestre</t>
  </si>
  <si>
    <t>Nº total de visitas com êxito</t>
  </si>
  <si>
    <t>Aquecimento e iluminação da fábrica</t>
  </si>
  <si>
    <t>Comprados no último trimestre</t>
  </si>
  <si>
    <t>Tentativas falhadas de potenciais visitantes (%)</t>
  </si>
  <si>
    <t>Energia utilizada na produção</t>
  </si>
  <si>
    <t>Insatisfação com o serviço</t>
  </si>
  <si>
    <t>Total primário CO2e</t>
  </si>
  <si>
    <t>Disponíveis para montagem</t>
  </si>
  <si>
    <r>
      <t xml:space="preserve"> </t>
    </r>
    <r>
      <rPr>
        <sz val="8"/>
        <rFont val="Arial"/>
        <family val="2"/>
        <charset val="238"/>
      </rPr>
      <t>The Global Management Challenge is a business simulation designed by Edit Systems Ltd. (www.edit515.co.uk) © 2011  and organised by SDG - Simuladores e Modelos de Gestão S.A. Portugal</t>
    </r>
  </si>
  <si>
    <t>INFORMAÇÕES FINANCEIRAS</t>
  </si>
  <si>
    <t>DESPESAS ADMINISTRATIVAS</t>
  </si>
  <si>
    <t>€</t>
  </si>
  <si>
    <t>DEMONSTRAÇÃO DOS RESULTADOS</t>
  </si>
  <si>
    <t>BALANÇO</t>
  </si>
  <si>
    <t>FLUXOS DE CAIXA</t>
  </si>
  <si>
    <t>Publicidade</t>
  </si>
  <si>
    <t>Vendas</t>
  </si>
  <si>
    <t>Activo Não Corrente:</t>
  </si>
  <si>
    <t>Actividades Operacionais:</t>
  </si>
  <si>
    <t>Terreno</t>
  </si>
  <si>
    <t>Recebimentos de Clientes</t>
  </si>
  <si>
    <t>Fornecedor Serviço Internet (ISP)</t>
  </si>
  <si>
    <t>Valor do Inventário Inicial</t>
  </si>
  <si>
    <t>Edificios</t>
  </si>
  <si>
    <t>Indeminização de Seguros</t>
  </si>
  <si>
    <t>Compra de componentes</t>
  </si>
  <si>
    <t>Máquinas</t>
  </si>
  <si>
    <t>Pagamentos a Fornecedores</t>
  </si>
  <si>
    <t>Departamento de Vendas</t>
  </si>
  <si>
    <t>Compra de matéria-prima</t>
  </si>
  <si>
    <t>Total Activo Não Corrente</t>
  </si>
  <si>
    <t>Imposto sobre o rendimento</t>
  </si>
  <si>
    <t>Operação das Máquinas</t>
  </si>
  <si>
    <t>Fluxo de caixa de actividades operacionais</t>
  </si>
  <si>
    <t>Investigação e Desenvolvimento</t>
  </si>
  <si>
    <t>Salário dos operários não especializados</t>
  </si>
  <si>
    <t>Activo Corrente:</t>
  </si>
  <si>
    <t>Desenvolvimento de Website</t>
  </si>
  <si>
    <t>Salário dos operários especializados</t>
  </si>
  <si>
    <t>Inventário de Produtos</t>
  </si>
  <si>
    <t>Actividades de Investimento:</t>
  </si>
  <si>
    <t>Recrutamento e Formação</t>
  </si>
  <si>
    <t>Controle de Qualidade</t>
  </si>
  <si>
    <t>Inventário de Componentes</t>
  </si>
  <si>
    <t>Recebimento de Juros</t>
  </si>
  <si>
    <t>Conservação das Máquinas</t>
  </si>
  <si>
    <t>Transportes</t>
  </si>
  <si>
    <t>Inventário de Matéria-Prima</t>
  </si>
  <si>
    <t>Venda de Activo Não Corrente</t>
  </si>
  <si>
    <t>Armazenagem e Compras</t>
  </si>
  <si>
    <t>Menos valor de inventário final</t>
  </si>
  <si>
    <t>Clientes</t>
  </si>
  <si>
    <t>Compra de Activo Não Corrente</t>
  </si>
  <si>
    <t>Informações</t>
  </si>
  <si>
    <t>Custo das vendas</t>
  </si>
  <si>
    <t>Caixa e seus equivalentes</t>
  </si>
  <si>
    <t>Fluxo de caixa de actividades de investimento</t>
  </si>
  <si>
    <t>Controle de Crédito</t>
  </si>
  <si>
    <t>Resultado Bruto</t>
  </si>
  <si>
    <t>Total Activo Corrente</t>
  </si>
  <si>
    <t>Prémios de Seguros</t>
  </si>
  <si>
    <t>Despesas admnistrativas</t>
  </si>
  <si>
    <t>Total Activo</t>
  </si>
  <si>
    <t>Actividades de Financiamento:</t>
  </si>
  <si>
    <t>Administração e Gestão</t>
  </si>
  <si>
    <t>Acções Emitidas</t>
  </si>
  <si>
    <t>Outros Custos</t>
  </si>
  <si>
    <t>Depreciações e Amortizações</t>
  </si>
  <si>
    <t>Passivo:</t>
  </si>
  <si>
    <t>Recompra de Acções</t>
  </si>
  <si>
    <t>Total Despesas Administrativas</t>
  </si>
  <si>
    <t>Resultado Operacional</t>
  </si>
  <si>
    <t>Estado e outros entes públicos</t>
  </si>
  <si>
    <t>Dividendos Pagos</t>
  </si>
  <si>
    <t>Rendimentos Financeiros</t>
  </si>
  <si>
    <t>Fornecedores</t>
  </si>
  <si>
    <t>Acréscimo de Empréstimos e financiamentos</t>
  </si>
  <si>
    <t>Lucro tributável acumulado:</t>
  </si>
  <si>
    <t>Gastos Financeiros</t>
  </si>
  <si>
    <t>Financiamentos obtidos</t>
  </si>
  <si>
    <t>Pagamento de Juros</t>
  </si>
  <si>
    <t>Lucro Tributável</t>
  </si>
  <si>
    <t>Passivo Corrente</t>
  </si>
  <si>
    <t>Fluxos de Caixa de Actividades de Financiamento</t>
  </si>
  <si>
    <t>Lucro Tributável anterior</t>
  </si>
  <si>
    <t>Impostos a pagar</t>
  </si>
  <si>
    <t>Empréstimos a Médio Prazo</t>
  </si>
  <si>
    <t>Lucro Tributável acumulado</t>
  </si>
  <si>
    <t>Lucro / Prejuizo do período</t>
  </si>
  <si>
    <t>Variação de Caixa e seus equivalentes</t>
  </si>
  <si>
    <t>Ganhos por acção</t>
  </si>
  <si>
    <t>Capital Próprio e Passivo</t>
  </si>
  <si>
    <t>Saldo anterior de caixa</t>
  </si>
  <si>
    <t>Saldo de caixa</t>
  </si>
  <si>
    <t>Dividendos pagos</t>
  </si>
  <si>
    <t>Capitais Próprios:</t>
  </si>
  <si>
    <t>(incluindo um depósito a prazo de -</t>
  </si>
  <si>
    <t>)</t>
  </si>
  <si>
    <t>Participação ao seguro</t>
  </si>
  <si>
    <t>Transferido para resultados transitados</t>
  </si>
  <si>
    <t>Capital Social</t>
  </si>
  <si>
    <t>Franquia</t>
  </si>
  <si>
    <t>Resultados transitados anteriores</t>
  </si>
  <si>
    <t>Prémios de emissão</t>
  </si>
  <si>
    <t>Limite de Financiamento prox trim</t>
  </si>
  <si>
    <t>Resultados transitados</t>
  </si>
  <si>
    <t>Resultados Transitados</t>
  </si>
  <si>
    <t>Potencial de Crédito prox trim</t>
  </si>
  <si>
    <t>Total Capitais Próprios</t>
  </si>
  <si>
    <t>Informação sobre o Grupo</t>
  </si>
  <si>
    <t>RELATÓRIO DE GESTÃO</t>
  </si>
  <si>
    <t>para o grupo:</t>
  </si>
  <si>
    <t>Ano:</t>
  </si>
  <si>
    <t>Trimestre:</t>
  </si>
  <si>
    <t>INFORMAÇÃO ECONOMICA</t>
  </si>
  <si>
    <t>Resto do Mundo Desenvolvido</t>
  </si>
  <si>
    <t>Produto Interno Bruto</t>
  </si>
  <si>
    <t>Taxa de Desemprego (%)</t>
  </si>
  <si>
    <t>Balança Comercial</t>
  </si>
  <si>
    <t>Informação para o próximo trimestre:</t>
  </si>
  <si>
    <r>
      <t>Taxa de Juro do Banco Central</t>
    </r>
    <r>
      <rPr>
        <sz val="9"/>
        <rFont val="Arial"/>
        <family val="2"/>
        <charset val="238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</si>
  <si>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</si>
  <si>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</si>
  <si>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</si>
  <si>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de ( matéria-prima básica)</t>
  </si>
  <si>
    <t>até (100% matéria-prima qualidade extra)</t>
  </si>
  <si>
    <t>Prox.Trim</t>
  </si>
  <si>
    <t>3meses</t>
  </si>
  <si>
    <t>6meses</t>
  </si>
  <si>
    <t>Preço da Matéria-Prima ($ por '000 unidades)</t>
  </si>
  <si>
    <t>BUSINESS REPORT:</t>
  </si>
  <si>
    <t>INFORMAÇÃO GRATUITA</t>
  </si>
  <si>
    <t>Empresa Nº</t>
  </si>
  <si>
    <t>Informação da Bolsa de Valores:</t>
  </si>
  <si>
    <t>Cotação da Acção</t>
  </si>
  <si>
    <t>Capitalização Bolsista</t>
  </si>
  <si>
    <t>Desempenho de Investimento</t>
  </si>
  <si>
    <t>Actividade das Empresas:</t>
  </si>
  <si>
    <t>Preços de Produtos (€)</t>
  </si>
  <si>
    <t>Produto 1: UE</t>
  </si>
  <si>
    <t xml:space="preserve">       </t>
  </si>
  <si>
    <t xml:space="preserve">Nafta </t>
  </si>
  <si>
    <t>Produto 2: UE</t>
  </si>
  <si>
    <t>Produto 3: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</si>
  <si>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</si>
  <si>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</si>
  <si>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</si>
  <si>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</si>
  <si>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</si>
  <si>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</si>
  <si>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</si>
  <si>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</si>
  <si>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Capitais Próprios</t>
  </si>
  <si>
    <t>INFORMAÇÃO OBTIDA MEDIANTE PAGAMENTO</t>
  </si>
  <si>
    <t>Nº de Empresa</t>
  </si>
  <si>
    <t>Quotas de Mercado (% em função das vendas por produto) :</t>
  </si>
  <si>
    <t>Actividade das empresas: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</si>
  <si>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</si>
  <si>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</si>
  <si>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</si>
  <si>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</si>
  <si>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</si>
  <si>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</si>
  <si>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 xml:space="preserve">     Web-site </t>
  </si>
  <si>
    <t>The Global Management Challenge is a business simulation designed by Edit Systems Ltd.  (www.edit515.co.uk)  © 2011</t>
  </si>
  <si>
    <r>
      <t xml:space="preserve">   </t>
    </r>
    <r>
      <rPr>
        <sz val="9"/>
        <rFont val="Arial"/>
        <family val="2"/>
        <charset val="238"/>
      </rPr>
      <t>and organised worldwide by SDG - Simuladores e Modelos de Gestão, S.A. Lisboa, Portugal  (www.worldgmc.com)</t>
    </r>
  </si>
  <si>
    <t xml:space="preserve">  15C1</t>
  </si>
  <si>
    <t>*</t>
  </si>
  <si>
    <t>Major</t>
  </si>
  <si>
    <t>Minor</t>
  </si>
  <si>
    <t>Not requested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</si>
  <si>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</si>
  <si>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</si>
  <si>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</si>
  <si>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</si>
  <si>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161025132443</t>
  </si>
  <si>
    <t>Luis Filipe Carvalho Valente</t>
  </si>
  <si>
    <t>IT SECTOR/ELECTRIC DREAM</t>
  </si>
  <si>
    <t>Rua Jose Bonaparte, 302</t>
  </si>
  <si>
    <t>Cave Direita</t>
  </si>
  <si>
    <t>4430-438 Vila Nova de Gaia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</si>
</sst>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;\-0;"/>
    <numFmt numFmtId="173" formatCode="0.0"/>
    <numFmt numFmtId="174" formatCode="#"/>
    <numFmt numFmtId="175" formatCode="#,##0.0"/>
    <numFmt numFmtId="176" formatCode="0;\-;"/>
  </numFmts>
  <fonts count="25"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sz val="8"/>
      <name val="Arial"/>
      <family val="2"/>
      <charset val="238"/>
    </font>
    <font>
      <i/>
      <sz val="7"/>
      <name val="Arial"/>
      <family val="2"/>
      <charset val="238"/>
    </font>
    <font>
      <sz val="7"/>
      <name val="Arial"/>
      <family val="2"/>
      <charset val="238"/>
    </font>
    <font>
      <sz val="9"/>
      <name val="Arimo"/>
    </font>
    <font>
      <b/>
      <sz val="9"/>
      <name val="Arimo"/>
    </font>
    <font>
      <sz val="8"/>
      <name val="Arimo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i/>
      <sz val="9"/>
      <name val="Arial"/>
      <family val="2"/>
      <charset val="238"/>
    </font>
    <font>
      <b/>
      <sz val="26"/>
      <color rgb="FF008080"/>
      <name val="Arial"/>
      <family val="2"/>
      <charset val="238"/>
    </font>
    <font>
      <sz val="10"/>
      <color rgb="FF008080"/>
      <name val="Arial"/>
      <family val="2"/>
      <charset val="238"/>
    </font>
    <font>
      <b/>
      <sz val="14"/>
      <color rgb="FF008080"/>
      <name val="Arial"/>
      <family val="2"/>
      <charset val="238"/>
    </font>
    <font>
      <b/>
      <sz val="20"/>
      <color rgb="FF008080"/>
      <name val="Arial"/>
      <family val="2"/>
      <charset val="238"/>
    </font>
    <font>
      <b/>
      <sz val="12"/>
      <color rgb="FF008080"/>
      <name val="Arial"/>
      <family val="2"/>
      <charset val="238"/>
    </font>
    <font>
      <b/>
      <sz val="11"/>
      <color rgb="FF008080"/>
      <name val="Arial"/>
      <family val="2"/>
      <charset val="238"/>
    </font>
    <font>
      <b/>
      <sz val="9"/>
      <color rgb="FF008080"/>
      <name val="Arial"/>
      <family val="2"/>
      <charset val="238"/>
    </font>
    <font>
      <b/>
      <sz val="10"/>
      <color rgb="FF008080"/>
      <name val="Arial"/>
      <family val="2"/>
      <charset val="238"/>
    </font>
    <font>
      <sz val="9"/>
      <color rgb="FF0000FF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16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9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" fillId="0" borderId="5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22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5" fillId="0" borderId="5" xfId="0" applyFont="1" applyBorder="1"/>
    <xf numFmtId="0" fontId="7" fillId="0" borderId="6" xfId="0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0" fontId="5" fillId="0" borderId="8" xfId="0" applyFont="1" applyBorder="1"/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2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172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7" xfId="0" applyFont="1" applyBorder="1"/>
    <xf numFmtId="0" fontId="5" fillId="0" borderId="9" xfId="0" applyFont="1" applyBorder="1" applyAlignment="1">
      <alignment horizontal="left"/>
    </xf>
    <xf numFmtId="172" fontId="5" fillId="0" borderId="10" xfId="0" applyNumberFormat="1" applyFont="1" applyBorder="1" applyAlignment="1">
      <alignment horizontal="right"/>
    </xf>
    <xf numFmtId="172" fontId="5" fillId="0" borderId="0" xfId="0" applyNumberFormat="1" applyFont="1" applyAlignment="1">
      <alignment horizontal="right"/>
    </xf>
    <xf numFmtId="172" fontId="5" fillId="0" borderId="10" xfId="0" applyNumberFormat="1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3" xfId="0" applyFont="1" applyBorder="1" applyAlignment="1">
      <alignment horizontal="right"/>
    </xf>
    <xf numFmtId="172" fontId="5" fillId="0" borderId="3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72" fontId="5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172" fontId="5" fillId="0" borderId="5" xfId="0" applyNumberFormat="1" applyFont="1" applyBorder="1" applyAlignment="1">
      <alignment horizontal="right"/>
    </xf>
    <xf numFmtId="172" fontId="5" fillId="0" borderId="5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172" fontId="5" fillId="0" borderId="10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right"/>
    </xf>
    <xf numFmtId="173" fontId="5" fillId="0" borderId="0" xfId="0" applyNumberFormat="1" applyFont="1" applyAlignment="1">
      <alignment horizontal="right"/>
    </xf>
    <xf numFmtId="0" fontId="5" fillId="0" borderId="14" xfId="0" applyFont="1" applyBorder="1"/>
    <xf numFmtId="0" fontId="6" fillId="0" borderId="0" xfId="0" applyFont="1"/>
    <xf numFmtId="0" fontId="5" fillId="0" borderId="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5" fillId="0" borderId="15" xfId="0" applyFont="1" applyBorder="1"/>
    <xf numFmtId="172" fontId="5" fillId="0" borderId="8" xfId="0" applyNumberFormat="1" applyFont="1" applyBorder="1" applyAlignment="1">
      <alignment horizontal="center"/>
    </xf>
    <xf numFmtId="172" fontId="5" fillId="0" borderId="0" xfId="0" applyNumberFormat="1" applyFont="1"/>
    <xf numFmtId="0" fontId="5" fillId="0" borderId="2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/>
    <xf numFmtId="0" fontId="8" fillId="0" borderId="0" xfId="0" applyFont="1"/>
    <xf numFmtId="3" fontId="5" fillId="0" borderId="1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9" fillId="0" borderId="0" xfId="0" applyFont="1"/>
    <xf numFmtId="3" fontId="5" fillId="0" borderId="4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2" fontId="5" fillId="0" borderId="4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3" fontId="5" fillId="0" borderId="14" xfId="0" applyNumberFormat="1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172" fontId="5" fillId="0" borderId="8" xfId="0" applyNumberFormat="1" applyFont="1" applyBorder="1" applyAlignment="1">
      <alignment horizontal="right"/>
    </xf>
    <xf numFmtId="0" fontId="5" fillId="0" borderId="14" xfId="0" applyFont="1" applyBorder="1" applyAlignment="1">
      <alignment horizontal="left"/>
    </xf>
    <xf numFmtId="0" fontId="5" fillId="0" borderId="3" xfId="0" applyFont="1" applyBorder="1"/>
    <xf numFmtId="3" fontId="5" fillId="0" borderId="15" xfId="0" applyNumberFormat="1" applyFont="1" applyBorder="1"/>
    <xf numFmtId="172" fontId="5" fillId="0" borderId="10" xfId="0" applyNumberFormat="1" applyFont="1" applyBorder="1"/>
    <xf numFmtId="3" fontId="5" fillId="0" borderId="7" xfId="0" applyNumberFormat="1" applyFont="1" applyBorder="1"/>
    <xf numFmtId="0" fontId="5" fillId="0" borderId="8" xfId="0" applyFont="1" applyBorder="1" applyAlignment="1">
      <alignment horizontal="left"/>
    </xf>
    <xf numFmtId="0" fontId="1" fillId="0" borderId="9" xfId="0" applyFont="1" applyBorder="1"/>
    <xf numFmtId="172" fontId="5" fillId="0" borderId="14" xfId="0" applyNumberFormat="1" applyFont="1" applyBorder="1" applyAlignment="1">
      <alignment horizontal="left"/>
    </xf>
    <xf numFmtId="0" fontId="7" fillId="0" borderId="0" xfId="0" applyFont="1"/>
    <xf numFmtId="172" fontId="1" fillId="0" borderId="0" xfId="0" applyNumberFormat="1" applyFont="1"/>
    <xf numFmtId="0" fontId="1" fillId="0" borderId="0" xfId="0" applyFont="1" applyAlignment="1">
      <alignment horizontal="right"/>
    </xf>
    <xf numFmtId="172" fontId="1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4" xfId="0" applyFont="1" applyBorder="1"/>
    <xf numFmtId="0" fontId="5" fillId="0" borderId="9" xfId="0" applyFont="1" applyBorder="1"/>
    <xf numFmtId="0" fontId="6" fillId="0" borderId="14" xfId="0" applyFont="1" applyBorder="1"/>
    <xf numFmtId="0" fontId="6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3" fontId="5" fillId="0" borderId="0" xfId="0" applyNumberFormat="1" applyFont="1"/>
    <xf numFmtId="0" fontId="5" fillId="0" borderId="12" xfId="0" applyFont="1" applyBorder="1" applyAlignment="1">
      <alignment horizontal="right"/>
    </xf>
    <xf numFmtId="172" fontId="5" fillId="0" borderId="5" xfId="0" applyNumberFormat="1" applyFont="1" applyBorder="1" applyAlignment="1">
      <alignment horizontal="left"/>
    </xf>
    <xf numFmtId="0" fontId="5" fillId="0" borderId="13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174" fontId="5" fillId="0" borderId="5" xfId="0" applyNumberFormat="1" applyFont="1" applyBorder="1"/>
    <xf numFmtId="0" fontId="6" fillId="0" borderId="1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5" fillId="0" borderId="12" xfId="0" applyFont="1" applyBorder="1"/>
    <xf numFmtId="175" fontId="5" fillId="0" borderId="0" xfId="0" applyNumberFormat="1" applyFont="1"/>
    <xf numFmtId="176" fontId="5" fillId="0" borderId="5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0" fontId="6" fillId="0" borderId="5" xfId="0" applyFont="1" applyBorder="1"/>
    <xf numFmtId="3" fontId="5" fillId="0" borderId="13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72" fontId="5" fillId="0" borderId="4" xfId="0" applyNumberFormat="1" applyFont="1" applyBorder="1" applyAlignment="1">
      <alignment horizontal="right"/>
    </xf>
    <xf numFmtId="0" fontId="6" fillId="0" borderId="10" xfId="0" applyFont="1" applyBorder="1"/>
    <xf numFmtId="0" fontId="11" fillId="0" borderId="0" xfId="0" applyFont="1"/>
    <xf numFmtId="2" fontId="5" fillId="0" borderId="0" xfId="0" applyNumberFormat="1" applyFont="1"/>
    <xf numFmtId="1" fontId="5" fillId="0" borderId="0" xfId="0" applyNumberFormat="1" applyFont="1" applyAlignment="1">
      <alignment horizontal="right"/>
    </xf>
    <xf numFmtId="2" fontId="5" fillId="0" borderId="14" xfId="0" applyNumberFormat="1" applyFont="1" applyBorder="1"/>
    <xf numFmtId="49" fontId="12" fillId="0" borderId="0" xfId="0" applyNumberFormat="1" applyFont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3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4" xfId="0" applyFont="1" applyBorder="1"/>
    <xf numFmtId="0" fontId="13" fillId="0" borderId="0" xfId="0" applyFont="1"/>
    <xf numFmtId="0" fontId="13" fillId="0" borderId="5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3" fontId="7" fillId="0" borderId="0" xfId="0" applyNumberFormat="1" applyFont="1" applyAlignment="1">
      <alignment horizontal="right"/>
    </xf>
    <xf numFmtId="0" fontId="12" fillId="0" borderId="0" xfId="0" applyFont="1"/>
    <xf numFmtId="3" fontId="7" fillId="0" borderId="0" xfId="0" applyNumberFormat="1" applyFont="1"/>
    <xf numFmtId="3" fontId="7" fillId="0" borderId="14" xfId="0" applyNumberFormat="1" applyFont="1" applyBorder="1"/>
    <xf numFmtId="3" fontId="7" fillId="0" borderId="14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3" fontId="7" fillId="0" borderId="7" xfId="0" applyNumberFormat="1" applyFont="1" applyBorder="1"/>
    <xf numFmtId="3" fontId="14" fillId="0" borderId="0" xfId="0" applyNumberFormat="1" applyFont="1" applyAlignment="1">
      <alignment horizontal="right"/>
    </xf>
    <xf numFmtId="3" fontId="14" fillId="0" borderId="0" xfId="0" applyNumberFormat="1" applyFont="1"/>
    <xf numFmtId="4" fontId="7" fillId="0" borderId="0" xfId="0" applyNumberFormat="1" applyFont="1"/>
    <xf numFmtId="0" fontId="7" fillId="0" borderId="9" xfId="0" applyFont="1" applyBorder="1"/>
    <xf numFmtId="0" fontId="7" fillId="0" borderId="14" xfId="0" applyFont="1" applyBorder="1"/>
    <xf numFmtId="0" fontId="7" fillId="0" borderId="10" xfId="0" applyFont="1" applyBorder="1"/>
    <xf numFmtId="0" fontId="7" fillId="0" borderId="0" xfId="0" applyFont="1" applyAlignment="1">
      <alignment horizontal="right"/>
    </xf>
    <xf numFmtId="0" fontId="23" fillId="0" borderId="0" xfId="0" applyFont="1"/>
    <xf numFmtId="0" fontId="21" fillId="0" borderId="0" xfId="0" applyFont="1"/>
    <xf numFmtId="0" fontId="6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175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24" fillId="0" borderId="0" xfId="0" applyFont="1"/>
    <xf numFmtId="172" fontId="5" fillId="0" borderId="9" xfId="0" applyNumberFormat="1" applyFont="1" applyBorder="1"/>
    <xf numFmtId="172" fontId="5" fillId="0" borderId="14" xfId="0" applyNumberFormat="1" applyFont="1" applyBorder="1"/>
    <xf numFmtId="172" fontId="5" fillId="0" borderId="2" xfId="0" applyNumberFormat="1" applyFont="1" applyBorder="1" applyAlignment="1">
      <alignment horizontal="left"/>
    </xf>
    <xf numFmtId="172" fontId="5" fillId="0" borderId="2" xfId="0" applyNumberFormat="1" applyFont="1" applyBorder="1"/>
    <xf numFmtId="172" fontId="6" fillId="0" borderId="0" xfId="0" applyNumberFormat="1" applyFont="1" applyAlignment="1">
      <alignment horizontal="right"/>
    </xf>
    <xf numFmtId="175" fontId="5" fillId="0" borderId="0" xfId="0" applyNumberFormat="1" applyFont="1" applyAlignment="1">
      <alignment horizontal="right"/>
    </xf>
    <xf numFmtId="0" fontId="5" fillId="2" borderId="0" xfId="0" applyFont="1" applyFill="1" applyBorder="1"/>
    <xf numFmtId="3" fontId="6" fillId="2" borderId="0" xfId="0" applyNumberFormat="1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172" fontId="15" fillId="0" borderId="0" xfId="0" applyNumberFormat="1" applyFont="1" applyAlignment="1">
      <alignment horizontal="right"/>
    </xf>
    <xf numFmtId="49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00"/>
  <sheetViews>
    <sheetView showGridLines="0" tabSelected="1" workbookViewId="0"/>
  </sheetViews>
  <sheetFormatPr defaultColWidth="17.33203125" defaultRowHeight="15" customHeight="1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6640625" customWidth="1"/>
    <col min="8" max="8" width="7.33203125" customWidth="1"/>
    <col min="9" max="9" width="1.6640625" customWidth="1"/>
    <col min="10" max="10" width="7.33203125" customWidth="1"/>
    <col min="11" max="11" width="1.6640625" customWidth="1"/>
    <col min="12" max="12" width="2.6640625" customWidth="1"/>
    <col min="13" max="13" width="8.6640625" customWidth="1"/>
    <col min="14" max="14" width="10.5546875" customWidth="1"/>
    <col min="15" max="15" width="6.33203125" customWidth="1"/>
    <col min="16" max="16" width="5.6640625" customWidth="1"/>
    <col min="17" max="17" width="1.5546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44140625" customWidth="1"/>
    <col min="25" max="25" width="1.6640625" customWidth="1"/>
  </cols>
  <sheetData>
    <row r="1" spans="2:25" ht="12.75" customHeight="1"/>
    <row r="2" spans="2:25" ht="33.75" customHeight="1">
      <c r="B2" s="1" t="str">
        <f>W!A861</f>
        <v>Luis Filipe Carvalho Valente</v>
      </c>
      <c r="C2" s="2"/>
      <c r="D2" s="2"/>
      <c r="E2" s="2"/>
      <c r="F2" s="1"/>
      <c r="G2" s="3" t="s">
        <v>0</v>
      </c>
      <c r="H2" s="3"/>
    </row>
    <row r="3" spans="2:25" ht="12.75" customHeight="1">
      <c r="B3" s="1" t="str">
        <f>W!A862</f>
        <v>IT SECTOR/ELECTRIC DREAM</v>
      </c>
      <c r="C3" s="1"/>
      <c r="D3" s="1"/>
      <c r="E3" s="1"/>
      <c r="F3" s="1"/>
      <c r="V3" s="4" t="s">
        <v>1</v>
      </c>
      <c r="W3" s="5" t="str">
        <f>W!A6</f>
        <v xml:space="preserve">  15C1</v>
      </c>
    </row>
    <row r="4" spans="2:25" ht="12.75" customHeight="1">
      <c r="B4" s="1" t="str">
        <f>W!A863</f>
        <v>Rua Jose Bonaparte, 302</v>
      </c>
      <c r="C4" s="1"/>
      <c r="D4" s="1"/>
      <c r="E4" s="1"/>
      <c r="F4" s="1"/>
    </row>
    <row r="5" spans="2:25" ht="18" customHeight="1">
      <c r="B5" s="1" t="str">
        <f>W!A864</f>
        <v>Cave Direita</v>
      </c>
      <c r="C5" s="1"/>
      <c r="D5" s="1"/>
      <c r="E5" s="1"/>
      <c r="F5" s="1"/>
      <c r="H5" s="6" t="s">
        <v>2</v>
      </c>
      <c r="J5" s="7"/>
      <c r="K5" s="7"/>
      <c r="L5" s="7">
        <f>W!$A2</f>
        <v>6</v>
      </c>
      <c r="N5" s="6" t="s">
        <v>3</v>
      </c>
      <c r="O5" s="8">
        <f>W!$A1</f>
        <v>2</v>
      </c>
      <c r="P5" s="7"/>
      <c r="Q5" s="7"/>
      <c r="S5" s="9"/>
      <c r="T5" s="10"/>
      <c r="U5" s="9"/>
      <c r="V5" s="9"/>
    </row>
    <row r="6" spans="2:25" ht="12.75" customHeight="1">
      <c r="B6" s="1" t="str">
        <f>W!A865</f>
        <v>4430-438 Vila Nova de Gaia</v>
      </c>
      <c r="C6" s="1"/>
      <c r="D6" s="1"/>
      <c r="E6" s="1"/>
      <c r="F6" s="1"/>
    </row>
    <row r="7" spans="2:25" ht="12.75" customHeight="1"/>
    <row r="8" spans="2:25" ht="12.75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</row>
    <row r="9" spans="2:25" ht="26.25" customHeight="1">
      <c r="B9" s="14"/>
      <c r="C9" s="5"/>
      <c r="E9" s="1"/>
      <c r="F9" s="1"/>
      <c r="G9" s="1"/>
      <c r="H9" s="15" t="s">
        <v>4</v>
      </c>
      <c r="I9" s="15"/>
      <c r="J9" s="15"/>
      <c r="K9" s="1"/>
      <c r="L9" s="1"/>
      <c r="O9" s="16" t="s">
        <v>5</v>
      </c>
      <c r="P9" s="9">
        <f>W!$A4</f>
        <v>2016</v>
      </c>
      <c r="Q9" s="10"/>
      <c r="R9" s="17" t="s">
        <v>6</v>
      </c>
      <c r="S9" s="18">
        <f>W!$A5</f>
        <v>2</v>
      </c>
      <c r="Y9" s="19"/>
    </row>
    <row r="10" spans="2:25" ht="11.25" customHeight="1">
      <c r="B10" s="14"/>
      <c r="E10" s="1"/>
      <c r="F10" s="1"/>
      <c r="G10" s="1"/>
      <c r="H10" s="15"/>
      <c r="I10" s="15"/>
      <c r="J10" s="15"/>
      <c r="K10" s="1"/>
      <c r="L10" s="1"/>
      <c r="O10" s="20"/>
      <c r="P10" s="9"/>
      <c r="Q10" s="10"/>
      <c r="R10" s="10"/>
      <c r="S10" s="18"/>
      <c r="Y10" s="19"/>
    </row>
    <row r="11" spans="2:25" ht="12.75" customHeight="1">
      <c r="B11" s="14"/>
      <c r="C11" s="21"/>
      <c r="D11" s="21"/>
      <c r="E11" s="21"/>
      <c r="F11" s="21"/>
      <c r="G11" s="21"/>
      <c r="H11" s="21"/>
      <c r="I11" s="21"/>
      <c r="J11" s="22"/>
      <c r="K11" s="21"/>
      <c r="L11" s="21"/>
      <c r="M11" s="21"/>
      <c r="N11" s="21"/>
      <c r="O11" s="23"/>
      <c r="Q11" s="21"/>
      <c r="R11" s="23"/>
      <c r="S11" s="24"/>
      <c r="T11" s="21"/>
      <c r="U11" s="21"/>
      <c r="V11" s="21"/>
      <c r="W11" s="21"/>
      <c r="X11" s="21"/>
      <c r="Y11" s="25"/>
    </row>
    <row r="12" spans="2:25" ht="12.75" customHeight="1">
      <c r="B12" s="14"/>
      <c r="C12" s="21"/>
      <c r="D12" s="21"/>
      <c r="E12" s="26" t="s">
        <v>7</v>
      </c>
      <c r="F12" s="27" t="s">
        <v>8</v>
      </c>
      <c r="G12" s="28">
        <v>1</v>
      </c>
      <c r="H12" s="27" t="s">
        <v>8</v>
      </c>
      <c r="I12" s="28">
        <v>2</v>
      </c>
      <c r="J12" s="27" t="s">
        <v>8</v>
      </c>
      <c r="K12" s="28">
        <v>3</v>
      </c>
      <c r="L12" s="21"/>
      <c r="M12" s="29"/>
      <c r="N12" s="29"/>
      <c r="O12" s="29"/>
      <c r="P12" s="30"/>
      <c r="Q12" s="31"/>
      <c r="R12" s="32"/>
      <c r="S12" s="21"/>
      <c r="T12" s="33" t="s">
        <v>9</v>
      </c>
      <c r="U12" s="34"/>
      <c r="V12" s="29"/>
      <c r="W12" s="30" t="s">
        <v>10</v>
      </c>
      <c r="X12" s="31"/>
      <c r="Y12" s="25"/>
    </row>
    <row r="13" spans="2:25" ht="12.75" customHeight="1">
      <c r="B13" s="14"/>
      <c r="C13" s="24" t="s">
        <v>11</v>
      </c>
      <c r="D13" s="21"/>
      <c r="E13" s="35"/>
      <c r="F13" s="27"/>
      <c r="G13" s="21"/>
      <c r="H13" s="27"/>
      <c r="I13" s="21"/>
      <c r="J13" s="27"/>
      <c r="K13" s="36"/>
      <c r="L13" s="21"/>
      <c r="M13" s="24" t="s">
        <v>12</v>
      </c>
      <c r="N13" s="29"/>
      <c r="O13" s="29"/>
      <c r="P13" s="37" t="s">
        <v>13</v>
      </c>
      <c r="Q13" s="38"/>
      <c r="R13" s="39"/>
      <c r="S13" s="21"/>
      <c r="T13" s="37" t="s">
        <v>14</v>
      </c>
      <c r="U13" s="40"/>
      <c r="V13" s="35"/>
      <c r="W13" s="41" t="s">
        <v>15</v>
      </c>
      <c r="X13" s="42"/>
      <c r="Y13" s="25"/>
    </row>
    <row r="14" spans="2:25" ht="12.75" customHeight="1">
      <c r="B14" s="14"/>
      <c r="C14" s="21"/>
      <c r="D14" s="21" t="s">
        <v>16</v>
      </c>
      <c r="E14" s="43">
        <f>W!A7</f>
        <v>0</v>
      </c>
      <c r="F14" s="44">
        <f>W!A11</f>
        <v>61</v>
      </c>
      <c r="G14" s="45"/>
      <c r="H14" s="44">
        <f>W!A14</f>
        <v>28</v>
      </c>
      <c r="I14" s="46"/>
      <c r="J14" s="44">
        <f>W!A17</f>
        <v>19</v>
      </c>
      <c r="K14" s="46"/>
      <c r="L14" s="21"/>
      <c r="M14" s="29"/>
      <c r="N14" s="21" t="s">
        <v>17</v>
      </c>
      <c r="O14" s="29"/>
      <c r="P14" s="47">
        <f>W!A61</f>
        <v>8</v>
      </c>
      <c r="Q14" s="48" t="str">
        <f>W!B61</f>
        <v>*</v>
      </c>
      <c r="R14" s="39"/>
      <c r="S14" s="21"/>
      <c r="T14" s="49">
        <f>W!A62</f>
        <v>8</v>
      </c>
      <c r="U14" s="48">
        <f>W!B62</f>
        <v>0</v>
      </c>
      <c r="V14" s="21"/>
      <c r="W14" s="49">
        <f>W!A63</f>
        <v>15</v>
      </c>
      <c r="X14" s="50"/>
      <c r="Y14" s="25"/>
    </row>
    <row r="15" spans="2:25" ht="12.75" customHeight="1">
      <c r="B15" s="14"/>
      <c r="C15" s="21"/>
      <c r="D15" s="21" t="s">
        <v>18</v>
      </c>
      <c r="E15" s="51">
        <f>W!A8</f>
        <v>0</v>
      </c>
      <c r="F15" s="44">
        <f>W!A12</f>
        <v>36</v>
      </c>
      <c r="G15" s="52"/>
      <c r="H15" s="44">
        <f>W!A15</f>
        <v>16</v>
      </c>
      <c r="I15" s="53"/>
      <c r="J15" s="44">
        <f>W!A18</f>
        <v>11</v>
      </c>
      <c r="K15" s="53"/>
      <c r="L15" s="21"/>
      <c r="M15" s="29"/>
      <c r="N15" s="21" t="s">
        <v>19</v>
      </c>
      <c r="O15" s="29"/>
      <c r="P15" s="41">
        <f>W!A64</f>
        <v>9</v>
      </c>
      <c r="Q15" s="38" t="str">
        <f>W!B64</f>
        <v>*</v>
      </c>
      <c r="R15" s="39"/>
      <c r="S15" s="21"/>
      <c r="T15" s="47">
        <f>W!A65</f>
        <v>6</v>
      </c>
      <c r="U15" s="54">
        <f>W!B65</f>
        <v>0</v>
      </c>
      <c r="V15" s="21"/>
      <c r="W15" s="55">
        <f>W!A66</f>
        <v>14</v>
      </c>
      <c r="X15" s="54"/>
      <c r="Y15" s="25"/>
    </row>
    <row r="16" spans="2:25" ht="12.75" customHeight="1">
      <c r="B16" s="14"/>
      <c r="C16" s="21"/>
      <c r="D16" s="21" t="s">
        <v>20</v>
      </c>
      <c r="E16" s="56">
        <f>W!A9</f>
        <v>0</v>
      </c>
      <c r="F16" s="57">
        <f>W!A13</f>
        <v>42</v>
      </c>
      <c r="G16" s="58"/>
      <c r="H16" s="57">
        <f>W!A16</f>
        <v>25</v>
      </c>
      <c r="I16" s="38"/>
      <c r="J16" s="57">
        <f>W!A19</f>
        <v>20</v>
      </c>
      <c r="K16" s="38"/>
      <c r="L16" s="21"/>
      <c r="M16" s="29"/>
      <c r="N16" s="21" t="s">
        <v>21</v>
      </c>
      <c r="O16" s="29"/>
      <c r="P16" s="35"/>
      <c r="Q16" s="29"/>
      <c r="R16" s="29"/>
      <c r="S16" s="21"/>
      <c r="T16" s="41">
        <f>W!A68</f>
        <v>20</v>
      </c>
      <c r="U16" s="59">
        <f>W!B68</f>
        <v>0</v>
      </c>
      <c r="V16" s="21"/>
      <c r="W16" s="60">
        <f>W!A69</f>
        <v>5</v>
      </c>
      <c r="X16" s="59"/>
      <c r="Y16" s="25"/>
    </row>
    <row r="17" spans="2:25" ht="12.75" customHeight="1">
      <c r="B17" s="14"/>
      <c r="C17" s="21"/>
      <c r="D17" s="21"/>
      <c r="E17" s="44"/>
      <c r="F17" s="44"/>
      <c r="G17" s="39"/>
      <c r="H17" s="44"/>
      <c r="I17" s="39"/>
      <c r="J17" s="44"/>
      <c r="K17" s="39"/>
      <c r="L17" s="21"/>
      <c r="M17" s="29"/>
      <c r="N17" s="29"/>
      <c r="O17" s="29"/>
      <c r="P17" s="35"/>
      <c r="Q17" s="29"/>
      <c r="R17" s="29"/>
      <c r="S17" s="21"/>
      <c r="T17" s="44"/>
      <c r="U17" s="39"/>
      <c r="V17" s="21"/>
      <c r="W17" s="61"/>
      <c r="X17" s="39"/>
      <c r="Y17" s="25"/>
    </row>
    <row r="18" spans="2:25" ht="12.75" customHeight="1">
      <c r="B18" s="14"/>
      <c r="C18" s="24" t="s">
        <v>22</v>
      </c>
      <c r="D18" s="21"/>
      <c r="E18" s="21"/>
      <c r="F18" s="21"/>
      <c r="G18" s="62"/>
      <c r="H18" s="21"/>
      <c r="I18" s="21"/>
      <c r="J18" s="21"/>
      <c r="K18" s="21"/>
      <c r="L18" s="21"/>
      <c r="M18" s="63" t="s">
        <v>23</v>
      </c>
      <c r="N18" s="21"/>
      <c r="O18" s="21"/>
      <c r="P18" s="35" t="s">
        <v>24</v>
      </c>
      <c r="R18" s="21"/>
      <c r="S18" s="21"/>
      <c r="T18" s="29" t="s">
        <v>25</v>
      </c>
      <c r="U18" s="21"/>
      <c r="V18" s="21"/>
      <c r="W18" s="35" t="s">
        <v>26</v>
      </c>
      <c r="X18" s="39"/>
      <c r="Y18" s="25"/>
    </row>
    <row r="19" spans="2:25" ht="12.75" customHeight="1">
      <c r="B19" s="14"/>
      <c r="C19" s="21"/>
      <c r="D19" s="21" t="s">
        <v>16</v>
      </c>
      <c r="E19" s="21"/>
      <c r="F19" s="49">
        <f>W!A21</f>
        <v>298</v>
      </c>
      <c r="G19" s="54">
        <f>W!B21</f>
        <v>0</v>
      </c>
      <c r="H19" s="64">
        <f>W!A24</f>
        <v>550</v>
      </c>
      <c r="I19" s="48">
        <f>W!B24</f>
        <v>0</v>
      </c>
      <c r="J19" s="64">
        <f>W!A27</f>
        <v>860</v>
      </c>
      <c r="K19" s="48">
        <f>W!B27</f>
        <v>0</v>
      </c>
      <c r="L19" s="21"/>
      <c r="M19" s="29" t="s">
        <v>27</v>
      </c>
      <c r="N19" s="29"/>
      <c r="P19" s="65">
        <f>W!A57</f>
        <v>0</v>
      </c>
      <c r="Q19" s="66"/>
      <c r="R19" s="29"/>
      <c r="T19" s="67">
        <f>W!A58</f>
        <v>0</v>
      </c>
      <c r="U19" s="66"/>
      <c r="W19" s="65">
        <f>W!A59</f>
        <v>0</v>
      </c>
      <c r="X19" s="68"/>
      <c r="Y19" s="25"/>
    </row>
    <row r="20" spans="2:25" ht="12.75" customHeight="1">
      <c r="B20" s="14"/>
      <c r="C20" s="21"/>
      <c r="D20" s="21" t="s">
        <v>18</v>
      </c>
      <c r="E20" s="21"/>
      <c r="F20" s="47">
        <f>W!A22</f>
        <v>292</v>
      </c>
      <c r="G20" s="54">
        <f>W!B22</f>
        <v>0</v>
      </c>
      <c r="H20" s="44">
        <f>W!A25</f>
        <v>530</v>
      </c>
      <c r="I20" s="54">
        <f>W!B25</f>
        <v>0</v>
      </c>
      <c r="J20" s="44">
        <f>W!A28</f>
        <v>790</v>
      </c>
      <c r="K20" s="54">
        <f>W!B28</f>
        <v>0</v>
      </c>
      <c r="L20" s="21"/>
      <c r="M20" s="21" t="s">
        <v>28</v>
      </c>
      <c r="N20" s="21"/>
      <c r="O20" s="21"/>
      <c r="P20" s="47">
        <f>W!A75</f>
        <v>0</v>
      </c>
      <c r="Q20" s="25"/>
      <c r="R20" s="21"/>
      <c r="S20" s="29" t="s">
        <v>29</v>
      </c>
      <c r="T20" s="69"/>
      <c r="U20" s="70"/>
      <c r="V20" s="69"/>
      <c r="W20" s="47">
        <f>W!A76</f>
        <v>1</v>
      </c>
      <c r="X20" s="50"/>
      <c r="Y20" s="25"/>
    </row>
    <row r="21" spans="2:25" ht="12.75" customHeight="1">
      <c r="B21" s="14"/>
      <c r="C21" s="21"/>
      <c r="D21" s="21" t="s">
        <v>20</v>
      </c>
      <c r="E21" s="21"/>
      <c r="F21" s="41">
        <f>W!A23</f>
        <v>293</v>
      </c>
      <c r="G21" s="59">
        <f>W!B23</f>
        <v>0</v>
      </c>
      <c r="H21" s="57">
        <f>W!A26</f>
        <v>500</v>
      </c>
      <c r="I21" s="59">
        <f>W!B26</f>
        <v>0</v>
      </c>
      <c r="J21" s="57">
        <f>W!A29</f>
        <v>730</v>
      </c>
      <c r="K21" s="59">
        <f>W!B29</f>
        <v>0</v>
      </c>
      <c r="L21" s="21"/>
      <c r="M21" s="29" t="s">
        <v>30</v>
      </c>
      <c r="N21" s="21"/>
      <c r="O21" s="29"/>
      <c r="P21" s="41">
        <f>W!A77</f>
        <v>30</v>
      </c>
      <c r="Q21" s="71"/>
      <c r="R21" s="44"/>
      <c r="S21" s="29" t="s">
        <v>31</v>
      </c>
      <c r="T21" s="29"/>
      <c r="U21" s="29"/>
      <c r="V21" s="29"/>
      <c r="W21" s="41">
        <f>W!A78</f>
        <v>20</v>
      </c>
      <c r="X21" s="72"/>
      <c r="Y21" s="25"/>
    </row>
    <row r="22" spans="2:25" ht="12.75" customHeight="1">
      <c r="B22" s="1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5"/>
    </row>
    <row r="23" spans="2:25" ht="12.75" customHeight="1">
      <c r="B23" s="14"/>
      <c r="C23" s="24" t="s">
        <v>32</v>
      </c>
      <c r="D23" s="21"/>
      <c r="E23" s="73" t="s">
        <v>33</v>
      </c>
      <c r="F23" s="21"/>
      <c r="G23" s="21"/>
      <c r="H23" s="21"/>
      <c r="I23" s="21"/>
      <c r="J23" s="21"/>
      <c r="K23" s="21"/>
      <c r="L23" s="21"/>
      <c r="M23" s="24" t="s">
        <v>34</v>
      </c>
      <c r="N23" s="21"/>
      <c r="O23" s="29"/>
      <c r="P23" s="21"/>
      <c r="Q23" s="57"/>
      <c r="R23" s="44"/>
      <c r="S23" s="21"/>
      <c r="T23" s="29"/>
      <c r="U23" s="29"/>
      <c r="V23" s="29"/>
      <c r="W23" s="44"/>
      <c r="X23" s="39"/>
      <c r="Y23" s="25"/>
    </row>
    <row r="24" spans="2:25" ht="12.75" customHeight="1">
      <c r="B24" s="14"/>
      <c r="C24" s="21"/>
      <c r="D24" s="21" t="s">
        <v>17</v>
      </c>
      <c r="E24" s="21"/>
      <c r="F24" s="74">
        <f>W!A31</f>
        <v>3525</v>
      </c>
      <c r="G24" s="48">
        <f>W!B31</f>
        <v>0</v>
      </c>
      <c r="H24" s="75">
        <f>W!A34</f>
        <v>1048</v>
      </c>
      <c r="I24" s="48">
        <f>W!B34</f>
        <v>0</v>
      </c>
      <c r="J24" s="75">
        <f>W!A37</f>
        <v>447</v>
      </c>
      <c r="K24" s="48">
        <f>W!B37</f>
        <v>0</v>
      </c>
      <c r="L24" s="21"/>
      <c r="M24" s="29" t="s">
        <v>35</v>
      </c>
      <c r="N24" s="29"/>
      <c r="O24" s="29"/>
      <c r="P24" s="49">
        <f>W!A81</f>
        <v>0</v>
      </c>
      <c r="Q24" s="54">
        <f>W!B81</f>
        <v>0</v>
      </c>
      <c r="R24" s="44"/>
      <c r="S24" s="29" t="s">
        <v>36</v>
      </c>
      <c r="T24" s="29"/>
      <c r="U24" s="29"/>
      <c r="V24" s="29"/>
      <c r="W24" s="65">
        <f>W!A82</f>
        <v>0</v>
      </c>
      <c r="X24" s="68">
        <f>W!B82</f>
        <v>0</v>
      </c>
      <c r="Y24" s="25"/>
    </row>
    <row r="25" spans="2:25" ht="12.75" customHeight="1">
      <c r="B25" s="14"/>
      <c r="C25" s="76"/>
      <c r="D25" s="21" t="s">
        <v>19</v>
      </c>
      <c r="E25" s="21"/>
      <c r="F25" s="77">
        <f>W!A32</f>
        <v>2149</v>
      </c>
      <c r="G25" s="54">
        <f>W!B32</f>
        <v>0</v>
      </c>
      <c r="H25" s="78">
        <f>W!A35</f>
        <v>601</v>
      </c>
      <c r="I25" s="54">
        <f>W!B35</f>
        <v>0</v>
      </c>
      <c r="J25" s="78">
        <f>W!A38</f>
        <v>284</v>
      </c>
      <c r="K25" s="54">
        <f>W!B38</f>
        <v>0</v>
      </c>
      <c r="L25" s="21"/>
      <c r="M25" s="29" t="s">
        <v>37</v>
      </c>
      <c r="N25" s="29"/>
      <c r="O25" s="29"/>
      <c r="P25" s="79">
        <f>W!A83/100</f>
        <v>13.01</v>
      </c>
      <c r="Q25" s="54">
        <f>W!B83</f>
        <v>0</v>
      </c>
      <c r="R25" s="44"/>
      <c r="S25" s="21"/>
      <c r="T25" s="29"/>
      <c r="U25" s="29"/>
      <c r="V25" s="29"/>
      <c r="W25" s="44"/>
      <c r="X25" s="32"/>
      <c r="Y25" s="25"/>
    </row>
    <row r="26" spans="2:25" ht="12.75" customHeight="1">
      <c r="B26" s="14"/>
      <c r="C26" s="76"/>
      <c r="D26" s="21" t="s">
        <v>21</v>
      </c>
      <c r="E26" s="21"/>
      <c r="F26" s="80">
        <f>W!A33</f>
        <v>2532</v>
      </c>
      <c r="G26" s="59">
        <f>W!B33</f>
        <v>0</v>
      </c>
      <c r="H26" s="81">
        <f>W!A36</f>
        <v>1022</v>
      </c>
      <c r="I26" s="59">
        <f>W!B36</f>
        <v>0</v>
      </c>
      <c r="J26" s="80">
        <f>W!A39</f>
        <v>554</v>
      </c>
      <c r="K26" s="59">
        <f>W!B39</f>
        <v>0</v>
      </c>
      <c r="L26" s="21"/>
      <c r="M26" s="29" t="s">
        <v>38</v>
      </c>
      <c r="N26" s="29"/>
      <c r="O26" s="29"/>
      <c r="P26" s="41">
        <f>W!A85</f>
        <v>220</v>
      </c>
      <c r="Q26" s="59">
        <f>W!B85</f>
        <v>0</v>
      </c>
      <c r="R26" s="82"/>
      <c r="S26" s="29" t="s">
        <v>39</v>
      </c>
      <c r="T26" s="21"/>
      <c r="U26" s="29"/>
      <c r="V26" s="29"/>
      <c r="W26" s="65">
        <f>W!A86</f>
        <v>15</v>
      </c>
      <c r="X26" s="83">
        <f>W!B86</f>
        <v>0</v>
      </c>
      <c r="Y26" s="25"/>
    </row>
    <row r="27" spans="2:25" ht="12.75" customHeight="1">
      <c r="B27" s="14"/>
      <c r="C27" s="76"/>
      <c r="D27" s="21"/>
      <c r="E27" s="21"/>
      <c r="F27" s="21"/>
      <c r="G27" s="69"/>
      <c r="H27" s="44"/>
      <c r="I27" s="39"/>
      <c r="J27" s="44"/>
      <c r="K27" s="69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39"/>
      <c r="Y27" s="25"/>
    </row>
    <row r="28" spans="2:25" ht="12.75" customHeight="1">
      <c r="B28" s="14"/>
      <c r="C28" s="63" t="s">
        <v>40</v>
      </c>
      <c r="D28" s="21"/>
      <c r="E28" s="21"/>
      <c r="F28" s="21"/>
      <c r="G28" s="21"/>
      <c r="H28" s="21"/>
      <c r="I28" s="21"/>
      <c r="J28" s="21"/>
      <c r="K28" s="21"/>
      <c r="L28" s="21"/>
      <c r="M28" s="24" t="s">
        <v>41</v>
      </c>
      <c r="N28" s="21"/>
      <c r="O28" s="21"/>
      <c r="P28" s="21"/>
      <c r="Q28" s="84"/>
      <c r="R28" s="29"/>
      <c r="S28" s="21"/>
      <c r="T28" s="29"/>
      <c r="U28" s="29"/>
      <c r="V28" s="29"/>
      <c r="W28" s="29"/>
      <c r="X28" s="32"/>
      <c r="Y28" s="25"/>
    </row>
    <row r="29" spans="2:25" ht="12.75" customHeight="1">
      <c r="B29" s="14"/>
      <c r="C29" s="21" t="s">
        <v>42</v>
      </c>
      <c r="D29" s="21"/>
      <c r="E29" s="44"/>
      <c r="F29" s="49">
        <f>W!A41</f>
        <v>0</v>
      </c>
      <c r="G29" s="46"/>
      <c r="H29" s="64">
        <f>W!A42</f>
        <v>1</v>
      </c>
      <c r="I29" s="46"/>
      <c r="J29" s="64">
        <f>W!A43</f>
        <v>1</v>
      </c>
      <c r="K29" s="85"/>
      <c r="L29" s="21"/>
      <c r="M29" s="29" t="s">
        <v>43</v>
      </c>
      <c r="N29" s="29"/>
      <c r="O29" s="29"/>
      <c r="P29" s="74">
        <f>W!A91</f>
        <v>660</v>
      </c>
      <c r="Q29" s="54">
        <f>W!B91</f>
        <v>0</v>
      </c>
      <c r="R29" s="44"/>
      <c r="S29" s="29" t="s">
        <v>44</v>
      </c>
      <c r="T29" s="29"/>
      <c r="U29" s="29"/>
      <c r="V29" s="29"/>
      <c r="W29" s="49">
        <f>W!A92</f>
        <v>16</v>
      </c>
      <c r="X29" s="48">
        <f>W!B92</f>
        <v>0</v>
      </c>
      <c r="Y29" s="25"/>
    </row>
    <row r="30" spans="2:25" ht="12.75" customHeight="1">
      <c r="B30" s="14"/>
      <c r="C30" s="21" t="s">
        <v>45</v>
      </c>
      <c r="D30" s="21"/>
      <c r="E30" s="44"/>
      <c r="F30" s="77">
        <f>W!A44</f>
        <v>10</v>
      </c>
      <c r="G30" s="53"/>
      <c r="H30" s="78">
        <f>W!A45</f>
        <v>25</v>
      </c>
      <c r="I30" s="53"/>
      <c r="J30" s="78">
        <f>W!A46</f>
        <v>15</v>
      </c>
      <c r="K30" s="25"/>
      <c r="L30" s="21"/>
      <c r="M30" s="29" t="s">
        <v>46</v>
      </c>
      <c r="N30" s="29"/>
      <c r="O30" s="29"/>
      <c r="P30" s="77">
        <f>W!A93</f>
        <v>0</v>
      </c>
      <c r="Q30" s="54">
        <f>W!B93</f>
        <v>0</v>
      </c>
      <c r="R30" s="44"/>
      <c r="S30" s="21" t="s">
        <v>47</v>
      </c>
      <c r="T30" s="29"/>
      <c r="U30" s="29"/>
      <c r="V30" s="29"/>
      <c r="W30" s="77">
        <f>W!A94</f>
        <v>0</v>
      </c>
      <c r="X30" s="54">
        <f>W!B94</f>
        <v>0</v>
      </c>
      <c r="Y30" s="25"/>
    </row>
    <row r="31" spans="2:25" ht="12.75" customHeight="1">
      <c r="B31" s="14"/>
      <c r="C31" s="21" t="s">
        <v>48</v>
      </c>
      <c r="D31" s="21"/>
      <c r="E31" s="21"/>
      <c r="F31" s="47">
        <f>W!A47</f>
        <v>120</v>
      </c>
      <c r="G31" s="50"/>
      <c r="H31" s="47">
        <f>W!A48</f>
        <v>170</v>
      </c>
      <c r="I31" s="50"/>
      <c r="J31" s="47">
        <f>W!A49</f>
        <v>335</v>
      </c>
      <c r="K31" s="50"/>
      <c r="L31" s="21"/>
      <c r="M31" s="29" t="s">
        <v>49</v>
      </c>
      <c r="N31" s="29"/>
      <c r="O31" s="29"/>
      <c r="P31" s="47">
        <f>W!A73</f>
        <v>0</v>
      </c>
      <c r="Q31" s="54">
        <f>W!B73</f>
        <v>0</v>
      </c>
      <c r="R31" s="44"/>
      <c r="S31" s="29" t="s">
        <v>50</v>
      </c>
      <c r="T31" s="29"/>
      <c r="U31" s="29"/>
      <c r="V31" s="29"/>
      <c r="W31" s="47">
        <f>W!A74</f>
        <v>0</v>
      </c>
      <c r="X31" s="54">
        <f>W!B74</f>
        <v>0</v>
      </c>
      <c r="Y31" s="25"/>
    </row>
    <row r="32" spans="2:25" ht="12.75" customHeight="1">
      <c r="B32" s="14"/>
      <c r="C32" s="21" t="s">
        <v>51</v>
      </c>
      <c r="D32" s="21"/>
      <c r="E32" s="44"/>
      <c r="F32" s="41">
        <f>W!A51</f>
        <v>10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21"/>
      <c r="M32" s="29" t="s">
        <v>52</v>
      </c>
      <c r="N32" s="29"/>
      <c r="O32" s="29"/>
      <c r="P32" s="41">
        <f>W!A72</f>
        <v>0</v>
      </c>
      <c r="Q32" s="59">
        <f>W!B72</f>
        <v>0</v>
      </c>
      <c r="R32" s="44"/>
      <c r="S32" s="29" t="s">
        <v>53</v>
      </c>
      <c r="T32" s="29"/>
      <c r="U32" s="29"/>
      <c r="V32" s="29"/>
      <c r="W32" s="41">
        <f>W!A99</f>
        <v>0</v>
      </c>
      <c r="X32" s="38"/>
      <c r="Y32" s="25"/>
    </row>
    <row r="33" spans="2:25" ht="12.75" customHeight="1">
      <c r="B33" s="14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9"/>
      <c r="N33" s="29"/>
      <c r="O33" s="29"/>
      <c r="P33" s="44"/>
      <c r="Q33" s="44"/>
      <c r="R33" s="44"/>
      <c r="S33" s="29"/>
      <c r="T33" s="29"/>
      <c r="U33" s="29"/>
      <c r="V33" s="29"/>
      <c r="W33" s="21"/>
      <c r="X33" s="29"/>
      <c r="Y33" s="25"/>
    </row>
    <row r="34" spans="2:25" ht="12.75" customHeight="1">
      <c r="B34" s="14"/>
      <c r="C34" s="63" t="s">
        <v>54</v>
      </c>
      <c r="D34" s="21"/>
      <c r="E34" s="21"/>
      <c r="F34" s="21"/>
      <c r="G34" s="62"/>
      <c r="H34" s="21"/>
      <c r="I34" s="62"/>
      <c r="J34" s="21"/>
      <c r="K34" s="62"/>
      <c r="L34" s="21"/>
      <c r="M34" s="24" t="s">
        <v>55</v>
      </c>
      <c r="N34" s="29"/>
      <c r="O34" s="29"/>
      <c r="P34" s="44"/>
      <c r="Q34" s="44"/>
      <c r="R34" s="44"/>
      <c r="S34" s="29"/>
      <c r="T34" s="29"/>
      <c r="U34" s="29"/>
      <c r="V34" s="29"/>
      <c r="W34" s="21"/>
      <c r="X34" s="29"/>
      <c r="Y34" s="25"/>
    </row>
    <row r="35" spans="2:25" ht="12.75" customHeight="1">
      <c r="B35" s="14"/>
      <c r="C35" s="29" t="s">
        <v>56</v>
      </c>
      <c r="D35" s="21"/>
      <c r="E35" s="21"/>
      <c r="F35" s="86">
        <f>W!A54</f>
        <v>0</v>
      </c>
      <c r="G35" s="87">
        <f>W!B54</f>
        <v>0</v>
      </c>
      <c r="H35" s="88">
        <f>W!A55</f>
        <v>0</v>
      </c>
      <c r="I35" s="87">
        <f>W!B55</f>
        <v>0</v>
      </c>
      <c r="J35" s="88">
        <f>W!A56</f>
        <v>0</v>
      </c>
      <c r="K35" s="87">
        <f>W!B56</f>
        <v>0</v>
      </c>
      <c r="L35" s="21"/>
      <c r="M35" s="29" t="s">
        <v>57</v>
      </c>
      <c r="N35" s="29"/>
      <c r="O35" s="29"/>
      <c r="P35" s="65">
        <f>W!A97</f>
        <v>0</v>
      </c>
      <c r="Q35" s="89"/>
      <c r="R35" s="29"/>
      <c r="S35" s="29" t="s">
        <v>58</v>
      </c>
      <c r="T35" s="29"/>
      <c r="U35" s="29"/>
      <c r="V35" s="29"/>
      <c r="W35" s="65">
        <f>W!A98</f>
        <v>0</v>
      </c>
      <c r="X35" s="89"/>
      <c r="Y35" s="25"/>
    </row>
    <row r="36" spans="2:25" ht="12.75" customHeight="1">
      <c r="B36" s="90"/>
      <c r="C36" s="84"/>
      <c r="D36" s="84"/>
      <c r="E36" s="84"/>
      <c r="F36" s="84"/>
      <c r="G36" s="91"/>
      <c r="H36" s="84"/>
      <c r="I36" s="91"/>
      <c r="J36" s="84"/>
      <c r="K36" s="84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2"/>
    </row>
    <row r="37" spans="2:25" ht="12.75" customHeight="1">
      <c r="C37" s="92" t="s">
        <v>59</v>
      </c>
      <c r="L37" s="1"/>
      <c r="Y37" s="1"/>
    </row>
    <row r="38" spans="2:25" ht="12.75" customHeight="1">
      <c r="E38" s="1"/>
      <c r="L38" s="1"/>
      <c r="Y38" s="1"/>
    </row>
    <row r="39" spans="2:25" ht="12.75" customHeight="1">
      <c r="L39" s="1"/>
    </row>
    <row r="40" spans="2:25" ht="12.75" customHeight="1">
      <c r="L40" s="1"/>
      <c r="M40" t="s">
        <v>60</v>
      </c>
    </row>
    <row r="41" spans="2:25" ht="12.75" customHeight="1">
      <c r="B41" s="1"/>
      <c r="C41" s="1"/>
      <c r="D41" s="1"/>
      <c r="E41" s="1"/>
      <c r="F41" s="1"/>
      <c r="G41" s="93"/>
      <c r="H41" s="94"/>
      <c r="I41" s="95"/>
      <c r="J41" s="94"/>
      <c r="K41" s="93"/>
      <c r="L41" s="1"/>
    </row>
    <row r="42" spans="2:25" ht="12.75" customHeight="1">
      <c r="F42" s="1"/>
      <c r="G42" s="1"/>
      <c r="H42" s="1"/>
      <c r="I42" s="1"/>
      <c r="J42" s="1"/>
      <c r="K42" s="1"/>
      <c r="L42" s="1"/>
    </row>
    <row r="43" spans="2:25" ht="12.75" customHeight="1">
      <c r="K43" s="1"/>
      <c r="L43" s="1"/>
    </row>
    <row r="44" spans="2:25" ht="12.75" customHeight="1">
      <c r="K44" s="1"/>
      <c r="L44" s="1"/>
    </row>
    <row r="45" spans="2:25" ht="12.75" customHeight="1">
      <c r="K45" s="1"/>
      <c r="L45" s="1"/>
    </row>
    <row r="46" spans="2:25" ht="12.75" customHeight="1">
      <c r="K46" s="1"/>
      <c r="L46" s="1"/>
    </row>
    <row r="47" spans="2:25" ht="12.75" customHeight="1">
      <c r="K47" s="1"/>
      <c r="L47" s="1"/>
      <c r="M47" t="s">
        <v>60</v>
      </c>
    </row>
    <row r="48" spans="2:25" ht="12.75" customHeight="1">
      <c r="K48" s="1"/>
      <c r="L48" s="1"/>
    </row>
    <row r="49" spans="2:12" ht="12.75" customHeight="1">
      <c r="K49" s="1"/>
      <c r="L49" s="1"/>
    </row>
    <row r="50" spans="2:12" ht="12.75" customHeight="1">
      <c r="B50" s="1"/>
      <c r="C50" s="1"/>
      <c r="D50" s="1"/>
      <c r="E50" s="94"/>
      <c r="F50" s="94"/>
      <c r="G50" s="95"/>
      <c r="H50" s="94"/>
      <c r="I50" s="95"/>
      <c r="J50" s="94"/>
      <c r="K50" s="93"/>
      <c r="L50" s="1"/>
    </row>
    <row r="51" spans="2:12" ht="12.75" customHeight="1">
      <c r="K51" s="95"/>
      <c r="L51" s="1"/>
    </row>
    <row r="52" spans="2:12" ht="12.75" customHeight="1">
      <c r="K52" s="95"/>
      <c r="L52" s="1"/>
    </row>
    <row r="53" spans="2:12" ht="12.75" customHeight="1">
      <c r="K53" s="95"/>
      <c r="L53" s="1"/>
    </row>
    <row r="54" spans="2:12" ht="12.75" customHeight="1">
      <c r="B54" s="1"/>
      <c r="C54" s="1"/>
      <c r="D54" s="1"/>
      <c r="E54" s="94"/>
      <c r="F54" s="94"/>
      <c r="G54" s="95"/>
      <c r="H54" s="94"/>
      <c r="I54" s="95"/>
      <c r="J54" s="94"/>
      <c r="K54" s="95"/>
    </row>
    <row r="55" spans="2:12" ht="12.75" customHeight="1">
      <c r="B55" s="1"/>
      <c r="C55" s="1"/>
      <c r="D55" s="1"/>
      <c r="E55" s="94"/>
      <c r="F55" s="94"/>
      <c r="G55" s="95"/>
      <c r="H55" s="94"/>
      <c r="I55" s="95"/>
      <c r="K55" s="93"/>
    </row>
    <row r="56" spans="2:12" ht="12.75" customHeight="1"/>
    <row r="57" spans="2:12" ht="12.75" customHeight="1"/>
    <row r="58" spans="2:12" ht="12.75" customHeight="1"/>
    <row r="59" spans="2:12" ht="12.75" customHeight="1"/>
    <row r="60" spans="2:12" ht="12.75" customHeight="1"/>
    <row r="61" spans="2:12" ht="12.75" customHeight="1"/>
    <row r="62" spans="2:12" ht="12.75" customHeight="1"/>
    <row r="63" spans="2:12" ht="12.75" customHeight="1"/>
    <row r="64" spans="2:12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0"/>
  <sheetViews>
    <sheetView showGridLines="0" workbookViewId="0"/>
  </sheetViews>
  <sheetFormatPr defaultColWidth="17.33203125" defaultRowHeight="15" customHeight="1"/>
  <cols>
    <col min="1" max="1" width="1.6640625" customWidth="1"/>
    <col min="2" max="2" width="1.33203125" customWidth="1"/>
    <col min="3" max="5" width="8.33203125" customWidth="1"/>
    <col min="6" max="6" width="6.88671875" customWidth="1"/>
    <col min="7" max="7" width="8.6640625" customWidth="1"/>
    <col min="8" max="8" width="1.33203125" customWidth="1"/>
    <col min="9" max="9" width="2.6640625" customWidth="1"/>
    <col min="10" max="10" width="1.33203125" customWidth="1"/>
    <col min="11" max="12" width="8.6640625" customWidth="1"/>
    <col min="13" max="13" width="8.33203125" customWidth="1"/>
    <col min="14" max="14" width="8.44140625" customWidth="1"/>
    <col min="15" max="15" width="8.5546875" customWidth="1"/>
    <col min="16" max="16" width="1.33203125" customWidth="1"/>
    <col min="17" max="17" width="2.5546875" customWidth="1"/>
    <col min="18" max="18" width="1.33203125" customWidth="1"/>
    <col min="19" max="19" width="9.33203125" customWidth="1"/>
    <col min="20" max="20" width="10.44140625" customWidth="1"/>
    <col min="21" max="21" width="7.33203125" customWidth="1"/>
    <col min="22" max="22" width="1.44140625" customWidth="1"/>
    <col min="23" max="23" width="7.33203125" customWidth="1"/>
    <col min="24" max="24" width="1.33203125" customWidth="1"/>
    <col min="25" max="25" width="7.33203125" customWidth="1"/>
    <col min="26" max="26" width="1.44140625" customWidth="1"/>
    <col min="27" max="27" width="1" customWidth="1"/>
    <col min="28" max="28" width="9.109375" customWidth="1"/>
    <col min="29" max="29" width="1.6640625" customWidth="1"/>
    <col min="30" max="30" width="9.109375" customWidth="1"/>
    <col min="31" max="31" width="9.88671875" customWidth="1"/>
    <col min="32" max="32" width="9.109375" customWidth="1"/>
    <col min="33" max="33" width="1.5546875" customWidth="1"/>
    <col min="34" max="34" width="9.109375" customWidth="1"/>
    <col min="35" max="35" width="1.5546875" customWidth="1"/>
    <col min="36" max="38" width="9.109375" customWidth="1"/>
  </cols>
  <sheetData>
    <row r="1" spans="1:38" ht="12" customHeight="1">
      <c r="A1" s="21"/>
      <c r="B1" s="62"/>
      <c r="C1" s="62"/>
      <c r="D1" s="62"/>
      <c r="E1" s="62"/>
      <c r="F1" s="62"/>
      <c r="G1" s="62"/>
      <c r="H1" s="62"/>
      <c r="I1" s="21"/>
      <c r="J1" s="62"/>
      <c r="K1" s="62"/>
      <c r="L1" s="62"/>
      <c r="M1" s="62"/>
      <c r="N1" s="62"/>
      <c r="O1" s="62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ht="6.75" customHeight="1">
      <c r="A2" s="21"/>
      <c r="B2" s="96"/>
      <c r="C2" s="21"/>
      <c r="D2" s="21"/>
      <c r="E2" s="21"/>
      <c r="F2" s="21"/>
      <c r="G2" s="21"/>
      <c r="H2" s="85"/>
      <c r="I2" s="21"/>
      <c r="J2" s="96"/>
      <c r="K2" s="21"/>
      <c r="L2" s="21"/>
      <c r="M2" s="21"/>
      <c r="N2" s="21"/>
      <c r="O2" s="21"/>
      <c r="P2" s="85"/>
      <c r="Q2" s="21"/>
      <c r="R2" s="96"/>
      <c r="S2" s="70"/>
      <c r="T2" s="85"/>
      <c r="U2" s="70"/>
      <c r="V2" s="85"/>
      <c r="W2" s="70"/>
      <c r="X2" s="85"/>
      <c r="Y2" s="70"/>
      <c r="Z2" s="70"/>
      <c r="AA2" s="85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spans="1:38" ht="12" customHeight="1">
      <c r="A3" s="21"/>
      <c r="B3" s="97"/>
      <c r="C3" s="24" t="s">
        <v>61</v>
      </c>
      <c r="D3" s="21"/>
      <c r="E3" s="21"/>
      <c r="F3" s="21"/>
      <c r="G3" s="21"/>
      <c r="H3" s="25"/>
      <c r="I3" s="21"/>
      <c r="J3" s="97"/>
      <c r="K3" s="63" t="s">
        <v>62</v>
      </c>
      <c r="L3" s="21"/>
      <c r="M3" s="21"/>
      <c r="N3" s="21"/>
      <c r="O3" s="21"/>
      <c r="P3" s="25"/>
      <c r="Q3" s="21"/>
      <c r="R3" s="98"/>
      <c r="S3" s="99" t="s">
        <v>63</v>
      </c>
      <c r="T3" s="62"/>
      <c r="U3" s="37" t="s">
        <v>64</v>
      </c>
      <c r="V3" s="84"/>
      <c r="W3" s="37" t="s">
        <v>65</v>
      </c>
      <c r="X3" s="84"/>
      <c r="Y3" s="37" t="s">
        <v>66</v>
      </c>
      <c r="Z3" s="84"/>
      <c r="AA3" s="72"/>
      <c r="AB3" s="21"/>
      <c r="AC3" s="21"/>
      <c r="AD3" s="63"/>
      <c r="AE3" s="21"/>
      <c r="AF3" s="29"/>
      <c r="AG3" s="29"/>
      <c r="AH3" s="29"/>
      <c r="AI3" s="29"/>
      <c r="AJ3" s="29"/>
      <c r="AK3" s="29"/>
      <c r="AL3" s="21"/>
    </row>
    <row r="4" spans="1:38" ht="12" customHeight="1">
      <c r="A4" s="21"/>
      <c r="B4" s="97"/>
      <c r="C4" s="24"/>
      <c r="D4" s="21"/>
      <c r="E4" s="21"/>
      <c r="F4" s="21"/>
      <c r="G4" s="21"/>
      <c r="H4" s="25"/>
      <c r="I4" s="21"/>
      <c r="J4" s="97"/>
      <c r="K4" s="21"/>
      <c r="L4" s="21"/>
      <c r="M4" s="21"/>
      <c r="N4" s="21"/>
      <c r="O4" s="21"/>
      <c r="P4" s="25"/>
      <c r="Q4" s="21"/>
      <c r="R4" s="96"/>
      <c r="S4" s="100" t="s">
        <v>67</v>
      </c>
      <c r="T4" s="70"/>
      <c r="U4" s="96"/>
      <c r="V4" s="31"/>
      <c r="W4" s="70"/>
      <c r="X4" s="101"/>
      <c r="Y4" s="96"/>
      <c r="Z4" s="101"/>
      <c r="AA4" s="85"/>
      <c r="AB4" s="21"/>
      <c r="AC4" s="21"/>
      <c r="AD4" s="63"/>
      <c r="AE4" s="21"/>
      <c r="AF4" s="21"/>
      <c r="AG4" s="29"/>
      <c r="AH4" s="21"/>
      <c r="AI4" s="29"/>
      <c r="AJ4" s="21"/>
      <c r="AK4" s="29"/>
      <c r="AL4" s="21"/>
    </row>
    <row r="5" spans="1:38" ht="12" customHeight="1">
      <c r="A5" s="21"/>
      <c r="B5" s="97"/>
      <c r="C5" s="63" t="s">
        <v>68</v>
      </c>
      <c r="D5" s="21"/>
      <c r="E5" s="21"/>
      <c r="F5" s="21"/>
      <c r="G5" s="23" t="s">
        <v>69</v>
      </c>
      <c r="H5" s="25"/>
      <c r="I5" s="21"/>
      <c r="J5" s="97"/>
      <c r="K5" s="63" t="s">
        <v>34</v>
      </c>
      <c r="L5" s="63"/>
      <c r="M5" s="21"/>
      <c r="N5" s="102" t="s">
        <v>70</v>
      </c>
      <c r="O5" s="102" t="s">
        <v>71</v>
      </c>
      <c r="P5" s="25"/>
      <c r="Q5" s="21"/>
      <c r="R5" s="97"/>
      <c r="S5" s="21" t="s">
        <v>72</v>
      </c>
      <c r="T5" s="21"/>
      <c r="U5" s="77">
        <f>W!A108</f>
        <v>8206</v>
      </c>
      <c r="V5" s="103"/>
      <c r="W5" s="78">
        <f>W!A109</f>
        <v>2671</v>
      </c>
      <c r="X5" s="29"/>
      <c r="Y5" s="77">
        <f>W!A110</f>
        <v>1285</v>
      </c>
      <c r="Z5" s="29"/>
      <c r="AA5" s="25"/>
      <c r="AB5" s="21"/>
      <c r="AC5" s="21"/>
      <c r="AD5" s="21"/>
      <c r="AE5" s="21"/>
      <c r="AF5" s="44"/>
      <c r="AG5" s="29"/>
      <c r="AH5" s="44"/>
      <c r="AI5" s="29"/>
      <c r="AJ5" s="44"/>
      <c r="AK5" s="29"/>
      <c r="AL5" s="21"/>
    </row>
    <row r="6" spans="1:38" ht="12" customHeight="1">
      <c r="A6" s="21"/>
      <c r="B6" s="97"/>
      <c r="C6" s="21" t="s">
        <v>73</v>
      </c>
      <c r="D6" s="21"/>
      <c r="E6" s="21"/>
      <c r="F6" s="21"/>
      <c r="G6" s="104">
        <f>W!A281</f>
        <v>1000</v>
      </c>
      <c r="H6" s="25"/>
      <c r="I6" s="21"/>
      <c r="J6" s="97"/>
      <c r="K6" s="21" t="s">
        <v>74</v>
      </c>
      <c r="L6" s="21"/>
      <c r="M6" s="21"/>
      <c r="N6" s="105">
        <f>W!A191</f>
        <v>58</v>
      </c>
      <c r="O6" s="105">
        <f>W!A192</f>
        <v>2</v>
      </c>
      <c r="P6" s="25"/>
      <c r="Q6" s="21"/>
      <c r="R6" s="97"/>
      <c r="S6" s="21" t="s">
        <v>75</v>
      </c>
      <c r="T6" s="21"/>
      <c r="U6" s="77">
        <f>W!A111</f>
        <v>8389</v>
      </c>
      <c r="V6" s="103"/>
      <c r="W6" s="78">
        <f>W!A112</f>
        <v>2734</v>
      </c>
      <c r="X6" s="29"/>
      <c r="Y6" s="77">
        <f>W!A113</f>
        <v>1316</v>
      </c>
      <c r="Z6" s="29"/>
      <c r="AA6" s="25"/>
      <c r="AB6" s="21"/>
      <c r="AC6" s="21"/>
      <c r="AD6" s="21"/>
      <c r="AE6" s="21"/>
      <c r="AF6" s="44"/>
      <c r="AG6" s="29"/>
      <c r="AH6" s="44"/>
      <c r="AI6" s="29"/>
      <c r="AJ6" s="44"/>
      <c r="AK6" s="29"/>
      <c r="AL6" s="21"/>
    </row>
    <row r="7" spans="1:38" ht="12" customHeight="1">
      <c r="A7" s="21"/>
      <c r="B7" s="97"/>
      <c r="C7" s="21" t="s">
        <v>76</v>
      </c>
      <c r="D7" s="21"/>
      <c r="E7" s="21"/>
      <c r="F7" s="21"/>
      <c r="G7" s="104">
        <f>0.2*G6</f>
        <v>200</v>
      </c>
      <c r="H7" s="25"/>
      <c r="I7" s="21"/>
      <c r="J7" s="97"/>
      <c r="K7" s="21" t="s">
        <v>77</v>
      </c>
      <c r="L7" s="21"/>
      <c r="M7" s="21"/>
      <c r="N7" s="105">
        <f>W!A193</f>
        <v>0</v>
      </c>
      <c r="O7" s="105">
        <f>W!A194</f>
        <v>0</v>
      </c>
      <c r="P7" s="25"/>
      <c r="Q7" s="21"/>
      <c r="R7" s="97"/>
      <c r="S7" s="21" t="s">
        <v>78</v>
      </c>
      <c r="T7" s="21"/>
      <c r="U7" s="77">
        <f>W!A114</f>
        <v>183</v>
      </c>
      <c r="V7" s="103"/>
      <c r="W7" s="78">
        <f>W!A115</f>
        <v>63</v>
      </c>
      <c r="X7" s="29"/>
      <c r="Y7" s="77">
        <f>W!A116</f>
        <v>31</v>
      </c>
      <c r="Z7" s="29"/>
      <c r="AA7" s="25"/>
      <c r="AB7" s="21"/>
      <c r="AC7" s="21"/>
      <c r="AD7" s="21"/>
      <c r="AE7" s="21"/>
      <c r="AF7" s="44"/>
      <c r="AG7" s="29"/>
      <c r="AH7" s="44"/>
      <c r="AI7" s="29"/>
      <c r="AJ7" s="44"/>
      <c r="AK7" s="29"/>
      <c r="AL7" s="21"/>
    </row>
    <row r="8" spans="1:38" ht="12" customHeight="1">
      <c r="A8" s="21"/>
      <c r="B8" s="97"/>
      <c r="C8" s="21" t="s">
        <v>79</v>
      </c>
      <c r="D8" s="21"/>
      <c r="E8" s="21"/>
      <c r="F8" s="21"/>
      <c r="G8" s="104">
        <f>G6-G7-G9</f>
        <v>0</v>
      </c>
      <c r="H8" s="25"/>
      <c r="I8" s="21"/>
      <c r="J8" s="97"/>
      <c r="K8" s="21" t="s">
        <v>80</v>
      </c>
      <c r="L8" s="21"/>
      <c r="M8" s="21"/>
      <c r="N8" s="105">
        <f>W!A82</f>
        <v>0</v>
      </c>
      <c r="O8" s="105"/>
      <c r="P8" s="25"/>
      <c r="Q8" s="21"/>
      <c r="R8" s="97"/>
      <c r="S8" s="21" t="s">
        <v>81</v>
      </c>
      <c r="T8" s="21"/>
      <c r="U8" s="77">
        <f>W!A117</f>
        <v>0</v>
      </c>
      <c r="V8" s="106">
        <f>W!B117</f>
        <v>0</v>
      </c>
      <c r="W8" s="78">
        <f>W!A118</f>
        <v>0</v>
      </c>
      <c r="X8" s="32">
        <f>W!B118</f>
        <v>0</v>
      </c>
      <c r="Y8" s="77">
        <f>W!A119</f>
        <v>0</v>
      </c>
      <c r="Z8" s="32">
        <f>W!B119</f>
        <v>0</v>
      </c>
      <c r="AA8" s="25"/>
      <c r="AB8" s="21"/>
      <c r="AC8" s="21"/>
      <c r="AD8" s="21"/>
      <c r="AE8" s="21"/>
      <c r="AF8" s="44"/>
      <c r="AG8" s="32"/>
      <c r="AH8" s="44"/>
      <c r="AI8" s="32"/>
      <c r="AJ8" s="44"/>
      <c r="AK8" s="32"/>
      <c r="AL8" s="21"/>
    </row>
    <row r="9" spans="1:38" ht="12" customHeight="1">
      <c r="A9" s="21"/>
      <c r="B9" s="97"/>
      <c r="C9" s="21" t="s">
        <v>82</v>
      </c>
      <c r="D9" s="21"/>
      <c r="E9" s="21"/>
      <c r="F9" s="21"/>
      <c r="G9" s="104">
        <f>W!A284</f>
        <v>800</v>
      </c>
      <c r="H9" s="25"/>
      <c r="I9" s="21"/>
      <c r="J9" s="97"/>
      <c r="K9" s="29" t="s">
        <v>83</v>
      </c>
      <c r="L9" s="21"/>
      <c r="M9" s="21"/>
      <c r="N9" s="105">
        <f>W!A195</f>
        <v>0</v>
      </c>
      <c r="O9" s="105">
        <f>W!A196</f>
        <v>1</v>
      </c>
      <c r="P9" s="25"/>
      <c r="Q9" s="21"/>
      <c r="R9" s="98"/>
      <c r="S9" s="62"/>
      <c r="T9" s="62"/>
      <c r="U9" s="98"/>
      <c r="V9" s="42"/>
      <c r="W9" s="62"/>
      <c r="X9" s="84"/>
      <c r="Y9" s="98"/>
      <c r="Z9" s="84"/>
      <c r="AA9" s="72"/>
      <c r="AB9" s="21"/>
      <c r="AC9" s="21"/>
      <c r="AD9" s="21"/>
      <c r="AE9" s="21"/>
      <c r="AF9" s="21"/>
      <c r="AG9" s="29"/>
      <c r="AH9" s="21"/>
      <c r="AI9" s="29"/>
      <c r="AJ9" s="21"/>
      <c r="AK9" s="29"/>
      <c r="AL9" s="21"/>
    </row>
    <row r="10" spans="1:38" ht="12" customHeight="1">
      <c r="A10" s="21"/>
      <c r="B10" s="97"/>
      <c r="C10" s="21" t="s">
        <v>84</v>
      </c>
      <c r="D10" s="21"/>
      <c r="E10" s="21"/>
      <c r="F10" s="21"/>
      <c r="G10" s="104">
        <f>0.25*G9</f>
        <v>200</v>
      </c>
      <c r="H10" s="25"/>
      <c r="I10" s="21"/>
      <c r="J10" s="97"/>
      <c r="K10" s="29" t="s">
        <v>85</v>
      </c>
      <c r="L10" s="21"/>
      <c r="M10" s="21"/>
      <c r="N10" s="105">
        <f>N6+N7+N8-N9-N11</f>
        <v>0</v>
      </c>
      <c r="O10" s="105">
        <f>O6+O7+O8-O9-O11</f>
        <v>1</v>
      </c>
      <c r="P10" s="25"/>
      <c r="Q10" s="21"/>
      <c r="R10" s="96"/>
      <c r="S10" s="100" t="s">
        <v>86</v>
      </c>
      <c r="T10" s="100"/>
      <c r="U10" s="96"/>
      <c r="V10" s="31"/>
      <c r="W10" s="70"/>
      <c r="X10" s="101"/>
      <c r="Y10" s="96"/>
      <c r="Z10" s="101"/>
      <c r="AA10" s="85"/>
      <c r="AB10" s="21"/>
      <c r="AC10" s="21"/>
      <c r="AD10" s="63"/>
      <c r="AE10" s="63"/>
      <c r="AF10" s="21"/>
      <c r="AG10" s="29"/>
      <c r="AH10" s="21"/>
      <c r="AI10" s="29"/>
      <c r="AJ10" s="21"/>
      <c r="AK10" s="29"/>
      <c r="AL10" s="21"/>
    </row>
    <row r="11" spans="1:38" ht="12" customHeight="1">
      <c r="A11" s="21"/>
      <c r="B11" s="97"/>
      <c r="C11" s="21" t="s">
        <v>87</v>
      </c>
      <c r="D11" s="21"/>
      <c r="E11" s="21"/>
      <c r="F11" s="21" t="s">
        <v>60</v>
      </c>
      <c r="G11" s="104">
        <f>W!A285</f>
        <v>0</v>
      </c>
      <c r="H11" s="25"/>
      <c r="I11" s="21"/>
      <c r="J11" s="97"/>
      <c r="K11" s="21" t="s">
        <v>88</v>
      </c>
      <c r="L11" s="21"/>
      <c r="M11" s="21"/>
      <c r="N11" s="107">
        <f>W!A197</f>
        <v>58</v>
      </c>
      <c r="O11" s="107">
        <f>W!A198</f>
        <v>0</v>
      </c>
      <c r="P11" s="25"/>
      <c r="Q11" s="21"/>
      <c r="R11" s="97"/>
      <c r="S11" s="29" t="s">
        <v>17</v>
      </c>
      <c r="T11" s="21"/>
      <c r="U11" s="77">
        <f>W!A121</f>
        <v>3525</v>
      </c>
      <c r="V11" s="103"/>
      <c r="W11" s="77">
        <f>W!A124</f>
        <v>1048</v>
      </c>
      <c r="X11" s="29"/>
      <c r="Y11" s="77">
        <f>W!A127</f>
        <v>447</v>
      </c>
      <c r="Z11" s="29"/>
      <c r="AA11" s="25"/>
      <c r="AB11" s="21"/>
      <c r="AC11" s="21"/>
      <c r="AD11" s="29"/>
      <c r="AE11" s="21"/>
      <c r="AF11" s="44"/>
      <c r="AG11" s="29"/>
      <c r="AH11" s="44"/>
      <c r="AI11" s="29"/>
      <c r="AJ11" s="44"/>
      <c r="AK11" s="29"/>
      <c r="AL11" s="21"/>
    </row>
    <row r="12" spans="1:38" ht="13.5" customHeight="1">
      <c r="A12" s="21"/>
      <c r="B12" s="97"/>
      <c r="C12" s="21" t="s">
        <v>89</v>
      </c>
      <c r="D12" s="21"/>
      <c r="E12" s="21"/>
      <c r="F12" s="21"/>
      <c r="G12" s="104">
        <f>W!A286</f>
        <v>580</v>
      </c>
      <c r="H12" s="25"/>
      <c r="I12" s="21"/>
      <c r="J12" s="98"/>
      <c r="K12" s="62"/>
      <c r="L12" s="62"/>
      <c r="M12" s="62"/>
      <c r="N12" s="62"/>
      <c r="O12" s="62"/>
      <c r="P12" s="72"/>
      <c r="Q12" s="21"/>
      <c r="R12" s="97"/>
      <c r="S12" s="108" t="s">
        <v>19</v>
      </c>
      <c r="T12" s="21"/>
      <c r="U12" s="77">
        <f>W!A122</f>
        <v>2149</v>
      </c>
      <c r="V12" s="103"/>
      <c r="W12" s="77">
        <f>W!A125</f>
        <v>601</v>
      </c>
      <c r="X12" s="29"/>
      <c r="Y12" s="77">
        <f>W!A128</f>
        <v>284</v>
      </c>
      <c r="Z12" s="29"/>
      <c r="AA12" s="25"/>
      <c r="AB12" s="21"/>
      <c r="AC12" s="21"/>
      <c r="AD12" s="108"/>
      <c r="AE12" s="21"/>
      <c r="AF12" s="44"/>
      <c r="AG12" s="29"/>
      <c r="AH12" s="44"/>
      <c r="AI12" s="29"/>
      <c r="AJ12" s="44"/>
      <c r="AK12" s="29"/>
      <c r="AL12" s="21"/>
    </row>
    <row r="13" spans="1:38" ht="12" customHeight="1">
      <c r="A13" s="21"/>
      <c r="B13" s="97"/>
      <c r="C13" s="21" t="s">
        <v>90</v>
      </c>
      <c r="D13" s="21"/>
      <c r="E13" s="21"/>
      <c r="F13" s="21"/>
      <c r="G13" s="104">
        <f>W!A287</f>
        <v>112</v>
      </c>
      <c r="H13" s="25"/>
      <c r="I13" s="21"/>
      <c r="J13" s="97"/>
      <c r="K13" s="21"/>
      <c r="L13" s="21"/>
      <c r="M13" s="21"/>
      <c r="N13" s="21"/>
      <c r="O13" s="61"/>
      <c r="P13" s="25"/>
      <c r="Q13" s="21"/>
      <c r="R13" s="97"/>
      <c r="S13" s="29" t="s">
        <v>21</v>
      </c>
      <c r="T13" s="21"/>
      <c r="U13" s="77">
        <f>W!A123</f>
        <v>2532</v>
      </c>
      <c r="V13" s="103"/>
      <c r="W13" s="77">
        <f>W!A126</f>
        <v>1022</v>
      </c>
      <c r="X13" s="29"/>
      <c r="Y13" s="77">
        <f>W!A129</f>
        <v>554</v>
      </c>
      <c r="Z13" s="29"/>
      <c r="AA13" s="25"/>
      <c r="AB13" s="21"/>
      <c r="AC13" s="21"/>
      <c r="AD13" s="29"/>
      <c r="AE13" s="21"/>
      <c r="AF13" s="44"/>
      <c r="AG13" s="29"/>
      <c r="AH13" s="44"/>
      <c r="AI13" s="29"/>
      <c r="AJ13" s="44"/>
      <c r="AK13" s="29"/>
      <c r="AL13" s="21"/>
    </row>
    <row r="14" spans="1:38" ht="12" customHeight="1">
      <c r="A14" s="21"/>
      <c r="B14" s="97"/>
      <c r="C14" s="29" t="s">
        <v>91</v>
      </c>
      <c r="D14" s="21"/>
      <c r="E14" s="21"/>
      <c r="F14" s="21"/>
      <c r="G14" s="104">
        <f>G9-SUM(G10:G13)</f>
        <v>-92</v>
      </c>
      <c r="H14" s="25"/>
      <c r="I14" s="21"/>
      <c r="J14" s="97"/>
      <c r="K14" s="63" t="s">
        <v>92</v>
      </c>
      <c r="L14" s="21"/>
      <c r="M14" s="21"/>
      <c r="N14" s="21"/>
      <c r="O14" s="21"/>
      <c r="P14" s="25"/>
      <c r="Q14" s="21"/>
      <c r="R14" s="98"/>
      <c r="S14" s="62"/>
      <c r="T14" s="62"/>
      <c r="U14" s="98"/>
      <c r="V14" s="42"/>
      <c r="W14" s="62"/>
      <c r="X14" s="84"/>
      <c r="Y14" s="98"/>
      <c r="Z14" s="84"/>
      <c r="AA14" s="72"/>
      <c r="AB14" s="21"/>
      <c r="AC14" s="21"/>
      <c r="AD14" s="21"/>
      <c r="AE14" s="21"/>
      <c r="AF14" s="21"/>
      <c r="AG14" s="29"/>
      <c r="AH14" s="21"/>
      <c r="AI14" s="29"/>
      <c r="AJ14" s="21"/>
      <c r="AK14" s="29"/>
      <c r="AL14" s="21"/>
    </row>
    <row r="15" spans="1:38" ht="12" customHeight="1">
      <c r="A15" s="21"/>
      <c r="B15" s="97"/>
      <c r="C15" s="21"/>
      <c r="D15" s="21"/>
      <c r="E15" s="21"/>
      <c r="F15" s="21"/>
      <c r="G15" s="21"/>
      <c r="H15" s="25"/>
      <c r="I15" s="21"/>
      <c r="J15" s="97"/>
      <c r="K15" s="21" t="s">
        <v>93</v>
      </c>
      <c r="L15" s="21"/>
      <c r="M15" s="21"/>
      <c r="N15" s="44"/>
      <c r="O15" s="104">
        <f>W!A305</f>
        <v>33408</v>
      </c>
      <c r="P15" s="25"/>
      <c r="Q15" s="21"/>
      <c r="R15" s="96"/>
      <c r="S15" s="100" t="s">
        <v>94</v>
      </c>
      <c r="T15" s="100"/>
      <c r="U15" s="96"/>
      <c r="V15" s="31"/>
      <c r="W15" s="70"/>
      <c r="X15" s="101"/>
      <c r="Y15" s="96"/>
      <c r="Z15" s="101"/>
      <c r="AA15" s="85"/>
      <c r="AB15" s="21"/>
      <c r="AC15" s="21"/>
      <c r="AD15" s="63"/>
      <c r="AE15" s="63"/>
      <c r="AF15" s="21"/>
      <c r="AG15" s="29"/>
      <c r="AH15" s="21"/>
      <c r="AI15" s="29"/>
      <c r="AJ15" s="21"/>
      <c r="AK15" s="29"/>
      <c r="AL15" s="21"/>
    </row>
    <row r="16" spans="1:38" ht="12" customHeight="1">
      <c r="A16" s="21"/>
      <c r="B16" s="97"/>
      <c r="C16" s="63" t="s">
        <v>95</v>
      </c>
      <c r="D16" s="21"/>
      <c r="E16" s="21"/>
      <c r="F16" s="21"/>
      <c r="G16" s="23"/>
      <c r="H16" s="25"/>
      <c r="I16" s="21"/>
      <c r="J16" s="97"/>
      <c r="K16" s="21" t="s">
        <v>96</v>
      </c>
      <c r="L16" s="21"/>
      <c r="M16" s="21"/>
      <c r="N16" s="21"/>
      <c r="O16" s="104">
        <f>W!A306</f>
        <v>705</v>
      </c>
      <c r="P16" s="106">
        <f>W!B307</f>
        <v>0</v>
      </c>
      <c r="Q16" s="21"/>
      <c r="R16" s="97"/>
      <c r="S16" s="21" t="s">
        <v>16</v>
      </c>
      <c r="T16" s="21"/>
      <c r="U16" s="77">
        <f>W!A131</f>
        <v>4314</v>
      </c>
      <c r="V16" s="103"/>
      <c r="W16" s="77">
        <f>W!A134</f>
        <v>1003</v>
      </c>
      <c r="X16" s="29"/>
      <c r="Y16" s="77">
        <f>W!A137</f>
        <v>480</v>
      </c>
      <c r="Z16" s="29"/>
      <c r="AA16" s="25"/>
      <c r="AB16" s="21"/>
      <c r="AC16" s="21"/>
      <c r="AD16" s="21"/>
      <c r="AE16" s="21"/>
      <c r="AF16" s="44"/>
      <c r="AG16" s="29"/>
      <c r="AH16" s="44"/>
      <c r="AI16" s="29"/>
      <c r="AJ16" s="44"/>
      <c r="AK16" s="29"/>
      <c r="AL16" s="21"/>
    </row>
    <row r="17" spans="1:38" ht="13.5" customHeight="1">
      <c r="A17" s="21"/>
      <c r="B17" s="97"/>
      <c r="C17" s="21" t="s">
        <v>97</v>
      </c>
      <c r="D17" s="21"/>
      <c r="E17" s="21"/>
      <c r="F17" s="44"/>
      <c r="G17" s="78">
        <f>W!A291</f>
        <v>0</v>
      </c>
      <c r="H17" s="25"/>
      <c r="I17" s="21"/>
      <c r="J17" s="97"/>
      <c r="K17" s="21" t="s">
        <v>98</v>
      </c>
      <c r="L17" s="21"/>
      <c r="M17" s="21"/>
      <c r="N17" s="21"/>
      <c r="O17" s="104">
        <f>W!A307</f>
        <v>31871</v>
      </c>
      <c r="P17" s="25"/>
      <c r="Q17" s="21"/>
      <c r="R17" s="97"/>
      <c r="S17" s="109" t="s">
        <v>18</v>
      </c>
      <c r="T17" s="21"/>
      <c r="U17" s="77">
        <f>W!A132</f>
        <v>2426</v>
      </c>
      <c r="V17" s="103"/>
      <c r="W17" s="77">
        <f>W!A135</f>
        <v>555</v>
      </c>
      <c r="X17" s="29"/>
      <c r="Y17" s="77">
        <f>W!A138</f>
        <v>353</v>
      </c>
      <c r="Z17" s="29"/>
      <c r="AA17" s="25"/>
      <c r="AB17" s="21"/>
      <c r="AC17" s="21"/>
      <c r="AD17" s="109"/>
      <c r="AE17" s="21"/>
      <c r="AF17" s="44"/>
      <c r="AG17" s="29"/>
      <c r="AH17" s="44"/>
      <c r="AI17" s="29"/>
      <c r="AJ17" s="44"/>
      <c r="AK17" s="29"/>
      <c r="AL17" s="21"/>
    </row>
    <row r="18" spans="1:38" ht="12" customHeight="1">
      <c r="A18" s="21"/>
      <c r="B18" s="97"/>
      <c r="C18" s="21" t="s">
        <v>99</v>
      </c>
      <c r="D18" s="21"/>
      <c r="E18" s="21"/>
      <c r="F18" s="21"/>
      <c r="G18" s="78">
        <f>W!A292</f>
        <v>0</v>
      </c>
      <c r="H18" s="25"/>
      <c r="I18" s="21"/>
      <c r="J18" s="97"/>
      <c r="K18" s="21"/>
      <c r="L18" s="21"/>
      <c r="M18" s="21"/>
      <c r="N18" s="21"/>
      <c r="O18" s="21"/>
      <c r="P18" s="25"/>
      <c r="Q18" s="21"/>
      <c r="R18" s="97"/>
      <c r="S18" s="21" t="s">
        <v>20</v>
      </c>
      <c r="T18" s="21"/>
      <c r="U18" s="77">
        <f>W!A133</f>
        <v>3009</v>
      </c>
      <c r="V18" s="103"/>
      <c r="W18" s="77">
        <f>W!A136</f>
        <v>1025</v>
      </c>
      <c r="X18" s="29"/>
      <c r="Y18" s="77">
        <f>W!A139</f>
        <v>553</v>
      </c>
      <c r="Z18" s="29"/>
      <c r="AA18" s="25"/>
      <c r="AB18" s="21"/>
      <c r="AC18" s="21"/>
      <c r="AD18" s="21"/>
      <c r="AE18" s="21"/>
      <c r="AF18" s="44"/>
      <c r="AG18" s="29"/>
      <c r="AH18" s="44"/>
      <c r="AI18" s="29"/>
      <c r="AJ18" s="44"/>
      <c r="AK18" s="29"/>
      <c r="AL18" s="21"/>
    </row>
    <row r="19" spans="1:38" ht="12" customHeight="1">
      <c r="A19" s="21"/>
      <c r="B19" s="97"/>
      <c r="C19" s="21" t="s">
        <v>100</v>
      </c>
      <c r="D19" s="21"/>
      <c r="E19" s="21"/>
      <c r="F19" s="44"/>
      <c r="G19" s="78">
        <f>W!A293</f>
        <v>0</v>
      </c>
      <c r="H19" s="25"/>
      <c r="I19" s="21"/>
      <c r="J19" s="97"/>
      <c r="K19" s="21" t="s">
        <v>101</v>
      </c>
      <c r="L19" s="21"/>
      <c r="M19" s="21"/>
      <c r="N19" s="21"/>
      <c r="O19" s="44">
        <f>W!A308</f>
        <v>0</v>
      </c>
      <c r="P19" s="25"/>
      <c r="Q19" s="21"/>
      <c r="R19" s="98"/>
      <c r="S19" s="62"/>
      <c r="T19" s="62"/>
      <c r="U19" s="98"/>
      <c r="V19" s="42"/>
      <c r="W19" s="62"/>
      <c r="X19" s="84"/>
      <c r="Y19" s="98"/>
      <c r="Z19" s="84"/>
      <c r="AA19" s="72"/>
      <c r="AB19" s="21"/>
      <c r="AC19" s="21"/>
      <c r="AD19" s="21"/>
      <c r="AE19" s="21"/>
      <c r="AF19" s="21"/>
      <c r="AG19" s="29"/>
      <c r="AH19" s="21"/>
      <c r="AI19" s="29"/>
      <c r="AJ19" s="21"/>
      <c r="AK19" s="29"/>
      <c r="AL19" s="21"/>
    </row>
    <row r="20" spans="1:38" ht="12" customHeight="1">
      <c r="A20" s="21"/>
      <c r="B20" s="97"/>
      <c r="C20" s="21" t="s">
        <v>102</v>
      </c>
      <c r="D20" s="21"/>
      <c r="E20" s="21"/>
      <c r="F20" s="21"/>
      <c r="G20" s="78">
        <f>W!A294</f>
        <v>0</v>
      </c>
      <c r="H20" s="25"/>
      <c r="I20" s="21"/>
      <c r="J20" s="98"/>
      <c r="K20" s="62"/>
      <c r="L20" s="62"/>
      <c r="M20" s="62"/>
      <c r="N20" s="62"/>
      <c r="O20" s="62"/>
      <c r="P20" s="72"/>
      <c r="Q20" s="21"/>
      <c r="R20" s="96"/>
      <c r="S20" s="100" t="s">
        <v>103</v>
      </c>
      <c r="T20" s="70"/>
      <c r="U20" s="96"/>
      <c r="V20" s="31"/>
      <c r="W20" s="70"/>
      <c r="X20" s="101"/>
      <c r="Y20" s="96"/>
      <c r="Z20" s="101"/>
      <c r="AA20" s="85"/>
      <c r="AB20" s="21"/>
      <c r="AC20" s="21"/>
      <c r="AD20" s="63"/>
      <c r="AE20" s="21"/>
      <c r="AF20" s="21"/>
      <c r="AG20" s="29"/>
      <c r="AH20" s="21"/>
      <c r="AI20" s="29"/>
      <c r="AJ20" s="21"/>
      <c r="AK20" s="29"/>
      <c r="AL20" s="21"/>
    </row>
    <row r="21" spans="1:38" ht="12" customHeight="1">
      <c r="A21" s="21"/>
      <c r="B21" s="97"/>
      <c r="C21" s="63"/>
      <c r="D21" s="63"/>
      <c r="E21" s="63"/>
      <c r="F21" s="63"/>
      <c r="G21" s="63"/>
      <c r="H21" s="25"/>
      <c r="I21" s="21"/>
      <c r="J21" s="21"/>
      <c r="K21" s="21"/>
      <c r="L21" s="21"/>
      <c r="M21" s="21"/>
      <c r="N21" s="21"/>
      <c r="O21" s="21"/>
      <c r="P21" s="21"/>
      <c r="Q21" s="21"/>
      <c r="R21" s="97"/>
      <c r="S21" s="21" t="s">
        <v>16</v>
      </c>
      <c r="T21" s="21"/>
      <c r="U21" s="77">
        <f>W!A141</f>
        <v>4059</v>
      </c>
      <c r="V21" s="103"/>
      <c r="W21" s="77">
        <f>W!A144</f>
        <v>1003</v>
      </c>
      <c r="X21" s="29"/>
      <c r="Y21" s="77">
        <f>W!A147</f>
        <v>447</v>
      </c>
      <c r="Z21" s="29"/>
      <c r="AA21" s="25"/>
      <c r="AB21" s="21"/>
      <c r="AC21" s="21"/>
      <c r="AD21" s="21"/>
      <c r="AE21" s="21"/>
      <c r="AF21" s="44"/>
      <c r="AG21" s="29"/>
      <c r="AH21" s="44"/>
      <c r="AI21" s="29"/>
      <c r="AJ21" s="44"/>
      <c r="AK21" s="29"/>
      <c r="AL21" s="21"/>
    </row>
    <row r="22" spans="1:38" ht="13.5" customHeight="1">
      <c r="A22" s="21"/>
      <c r="B22" s="97"/>
      <c r="C22" s="21" t="s">
        <v>104</v>
      </c>
      <c r="D22" s="21"/>
      <c r="E22" s="21"/>
      <c r="F22" s="44"/>
      <c r="G22" s="78">
        <f>W!A301</f>
        <v>0</v>
      </c>
      <c r="H22" s="53"/>
      <c r="I22" s="21"/>
      <c r="J22" s="21"/>
      <c r="K22" s="21"/>
      <c r="L22" s="21"/>
      <c r="M22" s="21"/>
      <c r="N22" s="21"/>
      <c r="O22" s="21"/>
      <c r="P22" s="21"/>
      <c r="Q22" s="21"/>
      <c r="R22" s="97"/>
      <c r="S22" s="109" t="s">
        <v>18</v>
      </c>
      <c r="T22" s="21"/>
      <c r="U22" s="77">
        <f>W!A142</f>
        <v>2426</v>
      </c>
      <c r="V22" s="103"/>
      <c r="W22" s="77">
        <f>W!A145</f>
        <v>555</v>
      </c>
      <c r="X22" s="29"/>
      <c r="Y22" s="77">
        <f>W!A148</f>
        <v>284</v>
      </c>
      <c r="Z22" s="29"/>
      <c r="AA22" s="25"/>
      <c r="AB22" s="21"/>
      <c r="AC22" s="21"/>
      <c r="AD22" s="109"/>
      <c r="AE22" s="21"/>
      <c r="AF22" s="44"/>
      <c r="AG22" s="29"/>
      <c r="AH22" s="44"/>
      <c r="AI22" s="29"/>
      <c r="AJ22" s="44"/>
      <c r="AK22" s="29"/>
      <c r="AL22" s="21"/>
    </row>
    <row r="23" spans="1:38" ht="12" customHeight="1">
      <c r="A23" s="21"/>
      <c r="B23" s="97"/>
      <c r="C23" s="21" t="s">
        <v>105</v>
      </c>
      <c r="D23" s="21"/>
      <c r="E23" s="21"/>
      <c r="F23" s="21"/>
      <c r="G23" s="78">
        <f>W!A302</f>
        <v>0</v>
      </c>
      <c r="H23" s="110">
        <f>W!B302</f>
        <v>0</v>
      </c>
      <c r="I23" s="21"/>
      <c r="J23" s="96"/>
      <c r="K23" s="70"/>
      <c r="L23" s="70"/>
      <c r="M23" s="70"/>
      <c r="N23" s="36"/>
      <c r="O23" s="36"/>
      <c r="P23" s="85"/>
      <c r="Q23" s="21"/>
      <c r="R23" s="97"/>
      <c r="S23" s="21" t="s">
        <v>20</v>
      </c>
      <c r="T23" s="21"/>
      <c r="U23" s="77">
        <f>W!A143</f>
        <v>2839</v>
      </c>
      <c r="V23" s="103"/>
      <c r="W23" s="77">
        <f>W!A146</f>
        <v>1022</v>
      </c>
      <c r="X23" s="29"/>
      <c r="Y23" s="77">
        <f>W!A149</f>
        <v>553</v>
      </c>
      <c r="Z23" s="29"/>
      <c r="AA23" s="25"/>
      <c r="AB23" s="21"/>
      <c r="AC23" s="21"/>
      <c r="AD23" s="21"/>
      <c r="AE23" s="21"/>
      <c r="AF23" s="44"/>
      <c r="AG23" s="29"/>
      <c r="AH23" s="44"/>
      <c r="AI23" s="29"/>
      <c r="AJ23" s="44"/>
      <c r="AK23" s="29"/>
      <c r="AL23" s="21"/>
    </row>
    <row r="24" spans="1:38" ht="12" customHeight="1">
      <c r="A24" s="21"/>
      <c r="B24" s="97"/>
      <c r="C24" s="29" t="s">
        <v>98</v>
      </c>
      <c r="D24" s="21"/>
      <c r="E24" s="21"/>
      <c r="F24" s="21"/>
      <c r="G24" s="78">
        <f>W!A303</f>
        <v>0</v>
      </c>
      <c r="H24" s="25"/>
      <c r="I24" s="21"/>
      <c r="J24" s="97"/>
      <c r="K24" s="24" t="s">
        <v>106</v>
      </c>
      <c r="L24" s="63"/>
      <c r="M24" s="111" t="s">
        <v>16</v>
      </c>
      <c r="N24" s="112" t="s">
        <v>18</v>
      </c>
      <c r="O24" s="112" t="s">
        <v>20</v>
      </c>
      <c r="P24" s="113"/>
      <c r="Q24" s="21"/>
      <c r="R24" s="98"/>
      <c r="S24" s="62"/>
      <c r="T24" s="62"/>
      <c r="U24" s="98"/>
      <c r="V24" s="42"/>
      <c r="W24" s="62"/>
      <c r="X24" s="84"/>
      <c r="Y24" s="98"/>
      <c r="Z24" s="84"/>
      <c r="AA24" s="72"/>
      <c r="AB24" s="21"/>
      <c r="AC24" s="21"/>
      <c r="AD24" s="21"/>
      <c r="AE24" s="21"/>
      <c r="AF24" s="21"/>
      <c r="AG24" s="29"/>
      <c r="AH24" s="21"/>
      <c r="AI24" s="29"/>
      <c r="AJ24" s="21"/>
      <c r="AK24" s="29"/>
      <c r="AL24" s="21"/>
    </row>
    <row r="25" spans="1:38" ht="12" customHeight="1">
      <c r="A25" s="21"/>
      <c r="B25" s="97"/>
      <c r="C25" s="21" t="s">
        <v>107</v>
      </c>
      <c r="D25" s="21"/>
      <c r="E25" s="21"/>
      <c r="F25" s="21"/>
      <c r="G25" s="78">
        <f>G18*W!A75-G23</f>
        <v>0</v>
      </c>
      <c r="H25" s="25"/>
      <c r="I25" s="21"/>
      <c r="J25" s="97"/>
      <c r="K25" s="29" t="s">
        <v>108</v>
      </c>
      <c r="L25" s="21"/>
      <c r="M25" s="105">
        <f>W!A321</f>
        <v>7</v>
      </c>
      <c r="N25" s="105">
        <f>W!A322</f>
        <v>5</v>
      </c>
      <c r="O25" s="44">
        <f>IF(W!A327&gt;0,1,0)</f>
        <v>1</v>
      </c>
      <c r="P25" s="113"/>
      <c r="Q25" s="21"/>
      <c r="R25" s="96"/>
      <c r="S25" s="100" t="s">
        <v>109</v>
      </c>
      <c r="T25" s="100"/>
      <c r="U25" s="96"/>
      <c r="V25" s="31"/>
      <c r="W25" s="70"/>
      <c r="X25" s="101"/>
      <c r="Y25" s="96"/>
      <c r="Z25" s="101"/>
      <c r="AA25" s="85"/>
      <c r="AB25" s="21"/>
      <c r="AC25" s="21"/>
      <c r="AD25" s="63"/>
      <c r="AE25" s="63"/>
      <c r="AF25" s="21"/>
      <c r="AG25" s="29"/>
      <c r="AH25" s="21"/>
      <c r="AI25" s="29"/>
      <c r="AJ25" s="21"/>
      <c r="AK25" s="29"/>
      <c r="AL25" s="21"/>
    </row>
    <row r="26" spans="1:38" ht="12" customHeight="1">
      <c r="A26" s="21"/>
      <c r="B26" s="97"/>
      <c r="C26" s="21" t="s">
        <v>110</v>
      </c>
      <c r="D26" s="21"/>
      <c r="E26" s="21"/>
      <c r="F26" s="21"/>
      <c r="G26" s="114">
        <f>W!A304</f>
        <v>100</v>
      </c>
      <c r="H26" s="25"/>
      <c r="I26" s="21"/>
      <c r="J26" s="97"/>
      <c r="K26" s="29" t="s">
        <v>111</v>
      </c>
      <c r="L26" s="21"/>
      <c r="M26" s="105">
        <f>W!A323</f>
        <v>1</v>
      </c>
      <c r="N26" s="105">
        <f>W!A324</f>
        <v>1</v>
      </c>
      <c r="O26" s="44"/>
      <c r="P26" s="113"/>
      <c r="Q26" s="21"/>
      <c r="R26" s="97"/>
      <c r="S26" s="21" t="s">
        <v>16</v>
      </c>
      <c r="T26" s="21"/>
      <c r="U26" s="77">
        <f>W!A151</f>
        <v>127</v>
      </c>
      <c r="V26" s="103"/>
      <c r="W26" s="77">
        <f>W!A154</f>
        <v>0</v>
      </c>
      <c r="X26" s="29"/>
      <c r="Y26" s="77">
        <f>W!A157</f>
        <v>16</v>
      </c>
      <c r="Z26" s="29"/>
      <c r="AA26" s="25"/>
      <c r="AB26" s="21"/>
      <c r="AC26" s="21"/>
      <c r="AD26" s="21"/>
      <c r="AE26" s="21"/>
      <c r="AF26" s="44"/>
      <c r="AG26" s="29"/>
      <c r="AH26" s="44"/>
      <c r="AI26" s="29"/>
      <c r="AJ26" s="44"/>
      <c r="AK26" s="29"/>
      <c r="AL26" s="21"/>
    </row>
    <row r="27" spans="1:38" ht="13.5" customHeight="1">
      <c r="A27" s="21"/>
      <c r="B27" s="97"/>
      <c r="C27" s="21"/>
      <c r="D27" s="21"/>
      <c r="E27" s="21"/>
      <c r="F27" s="21"/>
      <c r="G27" s="21"/>
      <c r="H27" s="25"/>
      <c r="I27" s="21"/>
      <c r="J27" s="97"/>
      <c r="K27" s="29" t="s">
        <v>112</v>
      </c>
      <c r="L27" s="21"/>
      <c r="M27" s="105">
        <f>MAX(M25-M26-M29,0)</f>
        <v>0</v>
      </c>
      <c r="N27" s="105">
        <f>MAX(N25-N26-N29,0)</f>
        <v>0</v>
      </c>
      <c r="O27" s="105">
        <f>O25-O29</f>
        <v>0</v>
      </c>
      <c r="P27" s="113"/>
      <c r="Q27" s="21"/>
      <c r="R27" s="97"/>
      <c r="S27" s="109" t="s">
        <v>18</v>
      </c>
      <c r="T27" s="21"/>
      <c r="U27" s="77">
        <f>W!A152</f>
        <v>0</v>
      </c>
      <c r="V27" s="103"/>
      <c r="W27" s="77">
        <f>W!A155</f>
        <v>0</v>
      </c>
      <c r="X27" s="29"/>
      <c r="Y27" s="77">
        <f>W!A158</f>
        <v>34</v>
      </c>
      <c r="Z27" s="29"/>
      <c r="AA27" s="25"/>
      <c r="AB27" s="21"/>
      <c r="AC27" s="21"/>
      <c r="AD27" s="109"/>
      <c r="AE27" s="21"/>
      <c r="AF27" s="44"/>
      <c r="AG27" s="29"/>
      <c r="AH27" s="44"/>
      <c r="AI27" s="29"/>
      <c r="AJ27" s="44"/>
      <c r="AK27" s="29"/>
      <c r="AL27" s="21"/>
    </row>
    <row r="28" spans="1:38" ht="12" customHeight="1">
      <c r="A28" s="21"/>
      <c r="B28" s="97"/>
      <c r="C28" s="63" t="s">
        <v>113</v>
      </c>
      <c r="D28" s="63"/>
      <c r="E28" s="63"/>
      <c r="F28" s="21"/>
      <c r="G28" s="21"/>
      <c r="H28" s="25"/>
      <c r="I28" s="21"/>
      <c r="J28" s="97"/>
      <c r="K28" s="29" t="s">
        <v>114</v>
      </c>
      <c r="L28" s="21"/>
      <c r="M28" s="105">
        <f>MAX(M29-M25+M26,0)</f>
        <v>1</v>
      </c>
      <c r="N28" s="105">
        <f>MAX(N29-N25+N26,0)</f>
        <v>3</v>
      </c>
      <c r="O28" s="105">
        <f>O29-O25</f>
        <v>0</v>
      </c>
      <c r="P28" s="113"/>
      <c r="Q28" s="21"/>
      <c r="R28" s="98"/>
      <c r="S28" s="62"/>
      <c r="T28" s="62"/>
      <c r="U28" s="98"/>
      <c r="V28" s="42"/>
      <c r="W28" s="62"/>
      <c r="X28" s="84"/>
      <c r="Y28" s="98"/>
      <c r="Z28" s="84"/>
      <c r="AA28" s="72"/>
      <c r="AB28" s="21"/>
      <c r="AC28" s="21"/>
      <c r="AD28" s="21"/>
      <c r="AE28" s="21"/>
      <c r="AF28" s="21"/>
      <c r="AG28" s="29"/>
      <c r="AH28" s="21"/>
      <c r="AI28" s="29"/>
      <c r="AJ28" s="21"/>
      <c r="AK28" s="29"/>
      <c r="AL28" s="21"/>
    </row>
    <row r="29" spans="1:38" ht="12" customHeight="1">
      <c r="A29" s="21"/>
      <c r="B29" s="97"/>
      <c r="C29" s="21" t="s">
        <v>115</v>
      </c>
      <c r="D29" s="21"/>
      <c r="E29" s="21"/>
      <c r="F29" s="44"/>
      <c r="G29" s="78">
        <f>W!A311</f>
        <v>337</v>
      </c>
      <c r="H29" s="25"/>
      <c r="I29" s="21"/>
      <c r="J29" s="97"/>
      <c r="K29" s="29" t="s">
        <v>116</v>
      </c>
      <c r="L29" s="21"/>
      <c r="M29" s="107">
        <f>W!A325</f>
        <v>7</v>
      </c>
      <c r="N29" s="107">
        <f>W!A326</f>
        <v>7</v>
      </c>
      <c r="O29" s="41">
        <f>IF(W!A328&gt;0,1,0)</f>
        <v>1</v>
      </c>
      <c r="P29" s="113"/>
      <c r="Q29" s="21"/>
      <c r="R29" s="97"/>
      <c r="S29" s="63" t="s">
        <v>117</v>
      </c>
      <c r="T29" s="63"/>
      <c r="U29" s="97"/>
      <c r="V29" s="103"/>
      <c r="W29" s="21"/>
      <c r="X29" s="29"/>
      <c r="Y29" s="97"/>
      <c r="Z29" s="29"/>
      <c r="AA29" s="25"/>
      <c r="AB29" s="21"/>
      <c r="AC29" s="21"/>
      <c r="AD29" s="63"/>
      <c r="AE29" s="63"/>
      <c r="AF29" s="21"/>
      <c r="AG29" s="29"/>
      <c r="AH29" s="21"/>
      <c r="AI29" s="29"/>
      <c r="AJ29" s="21"/>
      <c r="AK29" s="29"/>
      <c r="AL29" s="21"/>
    </row>
    <row r="30" spans="1:38" ht="12" customHeight="1">
      <c r="A30" s="21"/>
      <c r="B30" s="97"/>
      <c r="C30" s="21" t="s">
        <v>118</v>
      </c>
      <c r="D30" s="21"/>
      <c r="E30" s="21"/>
      <c r="F30" s="44"/>
      <c r="G30" s="78">
        <f>1000*W!A57+W!A312</f>
        <v>0</v>
      </c>
      <c r="H30" s="25"/>
      <c r="I30" s="21"/>
      <c r="J30" s="98"/>
      <c r="K30" s="62"/>
      <c r="L30" s="62"/>
      <c r="M30" s="62"/>
      <c r="N30" s="62"/>
      <c r="O30" s="62"/>
      <c r="P30" s="72"/>
      <c r="Q30" s="21"/>
      <c r="R30" s="97"/>
      <c r="S30" s="21" t="s">
        <v>16</v>
      </c>
      <c r="T30" s="21"/>
      <c r="U30" s="77">
        <f>W!A161</f>
        <v>0</v>
      </c>
      <c r="V30" s="103"/>
      <c r="W30" s="77">
        <f>W!A164</f>
        <v>45</v>
      </c>
      <c r="X30" s="29"/>
      <c r="Y30" s="77">
        <f>W!A167</f>
        <v>0</v>
      </c>
      <c r="Z30" s="29"/>
      <c r="AA30" s="25"/>
      <c r="AB30" s="21"/>
      <c r="AC30" s="21"/>
      <c r="AD30" s="21"/>
      <c r="AE30" s="21"/>
      <c r="AF30" s="44"/>
      <c r="AG30" s="29"/>
      <c r="AH30" s="44"/>
      <c r="AI30" s="29"/>
      <c r="AJ30" s="44"/>
      <c r="AK30" s="29"/>
      <c r="AL30" s="21"/>
    </row>
    <row r="31" spans="1:38" ht="13.5" customHeight="1">
      <c r="A31" s="21"/>
      <c r="B31" s="97"/>
      <c r="C31" s="21" t="s">
        <v>119</v>
      </c>
      <c r="D31" s="21"/>
      <c r="E31" s="21"/>
      <c r="F31" s="21"/>
      <c r="G31" s="78">
        <f>W!A313</f>
        <v>0</v>
      </c>
      <c r="H31" s="25"/>
      <c r="I31" s="21"/>
      <c r="J31" s="21"/>
      <c r="K31" s="21"/>
      <c r="L31" s="21"/>
      <c r="M31" s="21" t="s">
        <v>60</v>
      </c>
      <c r="N31" s="21"/>
      <c r="O31" s="21"/>
      <c r="P31" s="21"/>
      <c r="Q31" s="21"/>
      <c r="R31" s="97"/>
      <c r="S31" s="109" t="s">
        <v>18</v>
      </c>
      <c r="T31" s="21"/>
      <c r="U31" s="77">
        <f>W!A162</f>
        <v>68</v>
      </c>
      <c r="V31" s="103"/>
      <c r="W31" s="77">
        <f>W!A165</f>
        <v>46</v>
      </c>
      <c r="X31" s="29"/>
      <c r="Y31" s="77">
        <f>W!A168</f>
        <v>0</v>
      </c>
      <c r="Z31" s="29"/>
      <c r="AA31" s="25"/>
      <c r="AB31" s="21"/>
      <c r="AC31" s="21"/>
      <c r="AD31" s="109"/>
      <c r="AE31" s="21"/>
      <c r="AF31" s="44"/>
      <c r="AG31" s="29"/>
      <c r="AH31" s="44"/>
      <c r="AI31" s="29"/>
      <c r="AJ31" s="44"/>
      <c r="AK31" s="29"/>
      <c r="AL31" s="21"/>
    </row>
    <row r="32" spans="1:38" ht="12" customHeight="1">
      <c r="A32" s="21"/>
      <c r="B32" s="97"/>
      <c r="C32" s="21" t="s">
        <v>120</v>
      </c>
      <c r="D32" s="21"/>
      <c r="E32" s="21"/>
      <c r="F32" s="21"/>
      <c r="G32" s="78">
        <f>W!A314</f>
        <v>0</v>
      </c>
      <c r="H32" s="115">
        <f>W!B313</f>
        <v>0</v>
      </c>
      <c r="I32" s="21"/>
      <c r="J32" s="21"/>
      <c r="K32" s="21"/>
      <c r="L32" s="21"/>
      <c r="M32" s="21"/>
      <c r="N32" s="21"/>
      <c r="O32" s="21"/>
      <c r="P32" s="21"/>
      <c r="Q32" s="21"/>
      <c r="R32" s="97"/>
      <c r="S32" s="21" t="s">
        <v>20</v>
      </c>
      <c r="T32" s="21"/>
      <c r="U32" s="77">
        <f>W!A163</f>
        <v>0</v>
      </c>
      <c r="V32" s="103"/>
      <c r="W32" s="77">
        <f>W!A166</f>
        <v>0</v>
      </c>
      <c r="X32" s="29"/>
      <c r="Y32" s="77">
        <f>W!A169</f>
        <v>1</v>
      </c>
      <c r="Z32" s="29"/>
      <c r="AA32" s="25"/>
      <c r="AB32" s="21"/>
      <c r="AC32" s="21"/>
      <c r="AD32" s="21"/>
      <c r="AE32" s="21"/>
      <c r="AF32" s="44"/>
      <c r="AG32" s="29"/>
      <c r="AH32" s="44"/>
      <c r="AI32" s="29"/>
      <c r="AJ32" s="44"/>
      <c r="AK32" s="29"/>
      <c r="AL32" s="21"/>
    </row>
    <row r="33" spans="1:38" ht="12" customHeight="1">
      <c r="A33" s="21"/>
      <c r="B33" s="97"/>
      <c r="C33" s="21" t="s">
        <v>121</v>
      </c>
      <c r="D33" s="21"/>
      <c r="E33" s="21"/>
      <c r="F33" s="21"/>
      <c r="G33" s="78">
        <f>W!A315</f>
        <v>0</v>
      </c>
      <c r="H33" s="25"/>
      <c r="I33" s="21"/>
      <c r="J33" s="96"/>
      <c r="K33" s="70"/>
      <c r="L33" s="70"/>
      <c r="M33" s="70"/>
      <c r="N33" s="36"/>
      <c r="O33" s="36"/>
      <c r="P33" s="85"/>
      <c r="Q33" s="21"/>
      <c r="R33" s="98"/>
      <c r="S33" s="62"/>
      <c r="T33" s="62"/>
      <c r="U33" s="98"/>
      <c r="V33" s="42"/>
      <c r="W33" s="62"/>
      <c r="X33" s="84"/>
      <c r="Y33" s="98"/>
      <c r="Z33" s="84"/>
      <c r="AA33" s="72"/>
      <c r="AB33" s="21"/>
      <c r="AC33" s="21"/>
      <c r="AD33" s="21"/>
      <c r="AE33" s="21"/>
      <c r="AF33" s="21"/>
      <c r="AG33" s="29"/>
      <c r="AH33" s="21"/>
      <c r="AI33" s="29"/>
      <c r="AJ33" s="21"/>
      <c r="AK33" s="29"/>
      <c r="AL33" s="21"/>
    </row>
    <row r="34" spans="1:38" ht="12" customHeight="1">
      <c r="A34" s="21"/>
      <c r="B34" s="97"/>
      <c r="C34" s="21" t="s">
        <v>122</v>
      </c>
      <c r="D34" s="21"/>
      <c r="E34" s="21"/>
      <c r="F34" s="21"/>
      <c r="G34" s="78">
        <f>W!A316</f>
        <v>337</v>
      </c>
      <c r="H34" s="25"/>
      <c r="I34" s="21"/>
      <c r="J34" s="97"/>
      <c r="K34" s="63" t="s">
        <v>123</v>
      </c>
      <c r="L34" s="63"/>
      <c r="M34" s="111" t="s">
        <v>16</v>
      </c>
      <c r="N34" s="23" t="s">
        <v>18</v>
      </c>
      <c r="O34" s="111" t="s">
        <v>20</v>
      </c>
      <c r="P34" s="25"/>
      <c r="Q34" s="21"/>
      <c r="R34" s="96"/>
      <c r="S34" s="100"/>
      <c r="T34" s="100"/>
      <c r="U34" s="96"/>
      <c r="V34" s="31"/>
      <c r="W34" s="70"/>
      <c r="X34" s="31"/>
      <c r="Y34" s="21"/>
      <c r="Z34" s="101"/>
      <c r="AA34" s="85"/>
      <c r="AB34" s="21"/>
      <c r="AC34" s="21"/>
      <c r="AD34" s="63"/>
      <c r="AE34" s="63"/>
      <c r="AF34" s="21"/>
      <c r="AG34" s="29"/>
      <c r="AH34" s="21"/>
      <c r="AI34" s="29"/>
      <c r="AJ34" s="21"/>
      <c r="AK34" s="29"/>
      <c r="AL34" s="21"/>
    </row>
    <row r="35" spans="1:38" ht="12" customHeight="1">
      <c r="A35" s="21"/>
      <c r="B35" s="97"/>
      <c r="C35" s="29" t="s">
        <v>124</v>
      </c>
      <c r="D35" s="21"/>
      <c r="E35" s="21"/>
      <c r="F35" s="21"/>
      <c r="G35" s="44"/>
      <c r="H35" s="25"/>
      <c r="I35" s="21"/>
      <c r="J35" s="97"/>
      <c r="K35" s="21" t="s">
        <v>125</v>
      </c>
      <c r="L35" s="21"/>
      <c r="M35" s="77">
        <f>W!A295</f>
        <v>1321</v>
      </c>
      <c r="N35" s="77">
        <f>W!A297</f>
        <v>500</v>
      </c>
      <c r="O35" s="116">
        <f>W!A299</f>
        <v>300</v>
      </c>
      <c r="P35" s="25"/>
      <c r="Q35" s="21"/>
      <c r="R35" s="97"/>
      <c r="S35" s="63" t="s">
        <v>126</v>
      </c>
      <c r="T35" s="117"/>
      <c r="U35" s="78">
        <f>W!A171</f>
        <v>185</v>
      </c>
      <c r="V35" s="106">
        <f>W!B171</f>
        <v>0</v>
      </c>
      <c r="W35" s="78">
        <f>W!A172</f>
        <v>78</v>
      </c>
      <c r="X35" s="106">
        <f>W!B172</f>
        <v>0</v>
      </c>
      <c r="Y35" s="78">
        <f>W!A173</f>
        <v>28</v>
      </c>
      <c r="Z35" s="32">
        <f>W!B173</f>
        <v>0</v>
      </c>
      <c r="AA35" s="25"/>
      <c r="AB35" s="21"/>
      <c r="AC35" s="21"/>
      <c r="AD35" s="63"/>
      <c r="AE35" s="63"/>
      <c r="AF35" s="44"/>
      <c r="AG35" s="32"/>
      <c r="AH35" s="44"/>
      <c r="AI35" s="32"/>
      <c r="AJ35" s="44"/>
      <c r="AK35" s="32"/>
      <c r="AL35" s="21"/>
    </row>
    <row r="36" spans="1:38" ht="12" customHeight="1">
      <c r="A36" s="21"/>
      <c r="B36" s="97"/>
      <c r="C36" s="21" t="s">
        <v>127</v>
      </c>
      <c r="D36" s="21"/>
      <c r="E36" s="21"/>
      <c r="F36" s="21"/>
      <c r="G36" s="78">
        <f>1000*W!A58</f>
        <v>0</v>
      </c>
      <c r="H36" s="25"/>
      <c r="I36" s="21"/>
      <c r="J36" s="97"/>
      <c r="K36" s="21" t="s">
        <v>128</v>
      </c>
      <c r="L36" s="21"/>
      <c r="M36" s="118">
        <f>W!A296</f>
        <v>15</v>
      </c>
      <c r="N36" s="118">
        <f>W!A298</f>
        <v>9</v>
      </c>
      <c r="O36" s="118">
        <f>W!A300</f>
        <v>14</v>
      </c>
      <c r="P36" s="25"/>
      <c r="Q36" s="21"/>
      <c r="R36" s="98"/>
      <c r="S36" s="62"/>
      <c r="T36" s="62"/>
      <c r="U36" s="98"/>
      <c r="V36" s="42"/>
      <c r="W36" s="62"/>
      <c r="X36" s="84"/>
      <c r="Y36" s="98"/>
      <c r="Z36" s="84"/>
      <c r="AA36" s="72"/>
      <c r="AB36" s="21"/>
      <c r="AC36" s="21"/>
      <c r="AD36" s="21"/>
      <c r="AE36" s="21"/>
      <c r="AF36" s="21"/>
      <c r="AG36" s="29"/>
      <c r="AH36" s="21"/>
      <c r="AI36" s="29"/>
      <c r="AJ36" s="21"/>
      <c r="AK36" s="29"/>
      <c r="AL36" s="21"/>
    </row>
    <row r="37" spans="1:38" ht="12" customHeight="1">
      <c r="A37" s="21"/>
      <c r="B37" s="97"/>
      <c r="C37" s="21" t="s">
        <v>129</v>
      </c>
      <c r="D37" s="21"/>
      <c r="E37" s="21"/>
      <c r="F37" s="21"/>
      <c r="G37" s="78">
        <f>W!A317</f>
        <v>0</v>
      </c>
      <c r="H37" s="25"/>
      <c r="I37" s="21"/>
      <c r="J37" s="98"/>
      <c r="K37" s="62"/>
      <c r="L37" s="62"/>
      <c r="M37" s="62"/>
      <c r="N37" s="62"/>
      <c r="O37" s="62"/>
      <c r="P37" s="72"/>
      <c r="Q37" s="21"/>
      <c r="R37" s="96"/>
      <c r="S37" s="119"/>
      <c r="T37" s="100"/>
      <c r="U37" s="96"/>
      <c r="V37" s="31"/>
      <c r="W37" s="70"/>
      <c r="X37" s="101"/>
      <c r="Y37" s="96"/>
      <c r="Z37" s="101"/>
      <c r="AA37" s="85"/>
      <c r="AB37" s="21"/>
      <c r="AC37" s="21"/>
      <c r="AD37" s="24"/>
      <c r="AE37" s="63"/>
      <c r="AF37" s="21"/>
      <c r="AG37" s="29"/>
      <c r="AH37" s="21"/>
      <c r="AI37" s="29"/>
      <c r="AJ37" s="21"/>
      <c r="AK37" s="29"/>
      <c r="AL37" s="21"/>
    </row>
    <row r="38" spans="1:38" ht="12" customHeight="1">
      <c r="A38" s="21"/>
      <c r="B38" s="97"/>
      <c r="C38" s="29" t="s">
        <v>130</v>
      </c>
      <c r="D38" s="21"/>
      <c r="E38" s="21"/>
      <c r="F38" s="21"/>
      <c r="G38" s="78">
        <f>1000*W!A59</f>
        <v>0</v>
      </c>
      <c r="H38" s="25"/>
      <c r="I38" s="21"/>
      <c r="J38" s="21"/>
      <c r="K38" s="21"/>
      <c r="L38" s="21"/>
      <c r="M38" s="21"/>
      <c r="N38" s="21"/>
      <c r="O38" s="21"/>
      <c r="P38" s="21"/>
      <c r="Q38" s="21"/>
      <c r="R38" s="97"/>
      <c r="S38" s="63" t="s">
        <v>131</v>
      </c>
      <c r="T38" s="63"/>
      <c r="U38" s="120" t="str">
        <f>W!A177</f>
        <v>Major</v>
      </c>
      <c r="V38" s="103"/>
      <c r="W38" s="120" t="str">
        <f>W!A178</f>
        <v>Major</v>
      </c>
      <c r="X38" s="29"/>
      <c r="Y38" s="120" t="str">
        <f>W!A179</f>
        <v>Minor</v>
      </c>
      <c r="Z38" s="29"/>
      <c r="AA38" s="25"/>
      <c r="AB38" s="21"/>
      <c r="AC38" s="21"/>
      <c r="AD38" s="63"/>
      <c r="AE38" s="63"/>
      <c r="AF38" s="44"/>
      <c r="AG38" s="29"/>
      <c r="AH38" s="44"/>
      <c r="AI38" s="29"/>
      <c r="AJ38" s="44"/>
      <c r="AK38" s="29"/>
      <c r="AL38" s="21"/>
    </row>
    <row r="39" spans="1:38" ht="9" customHeight="1">
      <c r="A39" s="21"/>
      <c r="B39" s="97"/>
      <c r="C39" s="21"/>
      <c r="D39" s="21"/>
      <c r="E39" s="21"/>
      <c r="F39" s="21"/>
      <c r="G39" s="21"/>
      <c r="H39" s="25"/>
      <c r="I39" s="21"/>
      <c r="J39" s="21"/>
      <c r="K39" s="21"/>
      <c r="L39" s="21"/>
      <c r="M39" s="21"/>
      <c r="N39" s="21"/>
      <c r="O39" s="21"/>
      <c r="P39" s="21"/>
      <c r="Q39" s="21"/>
      <c r="R39" s="98"/>
      <c r="S39" s="62"/>
      <c r="T39" s="121"/>
      <c r="U39" s="62"/>
      <c r="V39" s="42"/>
      <c r="W39" s="62"/>
      <c r="X39" s="42"/>
      <c r="Y39" s="62"/>
      <c r="Z39" s="84"/>
      <c r="AA39" s="72"/>
      <c r="AB39" s="21"/>
      <c r="AC39" s="21"/>
      <c r="AD39" s="21"/>
      <c r="AE39" s="63"/>
      <c r="AF39" s="21"/>
      <c r="AG39" s="29"/>
      <c r="AH39" s="21"/>
      <c r="AI39" s="29"/>
      <c r="AJ39" s="21"/>
      <c r="AK39" s="29"/>
      <c r="AL39" s="21"/>
    </row>
    <row r="40" spans="1:38" ht="13.5" customHeight="1">
      <c r="A40" s="21"/>
      <c r="B40" s="97"/>
      <c r="C40" s="122" t="s">
        <v>132</v>
      </c>
      <c r="D40" s="21"/>
      <c r="E40" s="21"/>
      <c r="F40" s="21"/>
      <c r="G40" s="21"/>
      <c r="H40" s="25"/>
      <c r="I40" s="21"/>
      <c r="J40" s="96"/>
      <c r="K40" s="70"/>
      <c r="L40" s="70"/>
      <c r="M40" s="70"/>
      <c r="N40" s="70"/>
      <c r="O40" s="70"/>
      <c r="P40" s="85"/>
      <c r="Q40" s="21"/>
      <c r="R40" s="97"/>
      <c r="S40" s="63" t="s">
        <v>133</v>
      </c>
      <c r="T40" s="21"/>
      <c r="U40" s="47"/>
      <c r="V40" s="103"/>
      <c r="W40" s="44"/>
      <c r="X40" s="29"/>
      <c r="Y40" s="47"/>
      <c r="Z40" s="29"/>
      <c r="AA40" s="25"/>
      <c r="AB40" s="21"/>
      <c r="AC40" s="21"/>
      <c r="AD40" s="63"/>
      <c r="AE40" s="21"/>
      <c r="AF40" s="44"/>
      <c r="AG40" s="29"/>
      <c r="AH40" s="44"/>
      <c r="AI40" s="29"/>
      <c r="AJ40" s="44"/>
      <c r="AK40" s="29"/>
      <c r="AL40" s="21"/>
    </row>
    <row r="41" spans="1:38" ht="12" customHeight="1">
      <c r="A41" s="21"/>
      <c r="B41" s="97"/>
      <c r="C41" s="29" t="s">
        <v>134</v>
      </c>
      <c r="D41" s="21"/>
      <c r="E41" s="21"/>
      <c r="F41" s="21"/>
      <c r="G41" s="78">
        <f>W!A318</f>
        <v>30</v>
      </c>
      <c r="H41" s="25"/>
      <c r="I41" s="21"/>
      <c r="J41" s="97"/>
      <c r="K41" s="63" t="s">
        <v>135</v>
      </c>
      <c r="L41" s="21"/>
      <c r="M41" s="21"/>
      <c r="N41" s="23" t="s">
        <v>136</v>
      </c>
      <c r="O41" s="21"/>
      <c r="P41" s="25"/>
      <c r="Q41" s="21"/>
      <c r="R41" s="97"/>
      <c r="S41" s="21" t="s">
        <v>137</v>
      </c>
      <c r="T41" s="21"/>
      <c r="U41" s="77">
        <f>W!A181</f>
        <v>8389</v>
      </c>
      <c r="V41" s="103"/>
      <c r="W41" s="78">
        <f>W!A182</f>
        <v>2734</v>
      </c>
      <c r="X41" s="29"/>
      <c r="Y41" s="77">
        <f>W!A183</f>
        <v>1316</v>
      </c>
      <c r="Z41" s="29"/>
      <c r="AA41" s="25"/>
      <c r="AB41" s="21"/>
      <c r="AC41" s="21"/>
      <c r="AD41" s="21"/>
      <c r="AE41" s="21"/>
      <c r="AF41" s="44"/>
      <c r="AG41" s="29"/>
      <c r="AH41" s="44"/>
      <c r="AI41" s="29"/>
      <c r="AJ41" s="44"/>
      <c r="AK41" s="29"/>
      <c r="AL41" s="21"/>
    </row>
    <row r="42" spans="1:38" ht="12" customHeight="1">
      <c r="A42" s="21"/>
      <c r="B42" s="97"/>
      <c r="C42" s="29" t="s">
        <v>138</v>
      </c>
      <c r="D42" s="21"/>
      <c r="E42" s="21"/>
      <c r="F42" s="21"/>
      <c r="G42" s="78">
        <f>W!A319</f>
        <v>77691</v>
      </c>
      <c r="H42" s="25"/>
      <c r="I42" s="21"/>
      <c r="J42" s="97"/>
      <c r="K42" s="21" t="s">
        <v>139</v>
      </c>
      <c r="L42" s="21"/>
      <c r="M42" s="21"/>
      <c r="N42" s="123">
        <f>0.00019*50*G9</f>
        <v>7.6</v>
      </c>
      <c r="O42" s="21"/>
      <c r="P42" s="25"/>
      <c r="Q42" s="21"/>
      <c r="R42" s="97"/>
      <c r="S42" s="21" t="s">
        <v>140</v>
      </c>
      <c r="T42" s="21"/>
      <c r="U42" s="77">
        <f>W!A54</f>
        <v>0</v>
      </c>
      <c r="V42" s="103"/>
      <c r="W42" s="77">
        <f>W!A55</f>
        <v>0</v>
      </c>
      <c r="X42" s="29"/>
      <c r="Y42" s="77">
        <f>W!A56</f>
        <v>0</v>
      </c>
      <c r="Z42" s="29"/>
      <c r="AA42" s="25"/>
      <c r="AB42" s="21"/>
      <c r="AC42" s="21"/>
      <c r="AD42" s="21"/>
      <c r="AE42" s="21"/>
      <c r="AF42" s="44"/>
      <c r="AG42" s="29"/>
      <c r="AH42" s="44"/>
      <c r="AI42" s="29"/>
      <c r="AJ42" s="44"/>
      <c r="AK42" s="29"/>
      <c r="AL42" s="21"/>
    </row>
    <row r="43" spans="1:38" ht="12" customHeight="1">
      <c r="A43" s="21"/>
      <c r="B43" s="97"/>
      <c r="C43" s="29" t="s">
        <v>141</v>
      </c>
      <c r="D43" s="21"/>
      <c r="E43" s="21"/>
      <c r="F43" s="21"/>
      <c r="G43" s="124">
        <f>100-W!A320/10</f>
        <v>0</v>
      </c>
      <c r="H43" s="25"/>
      <c r="I43" s="21"/>
      <c r="J43" s="97"/>
      <c r="K43" s="21" t="s">
        <v>142</v>
      </c>
      <c r="L43" s="21"/>
      <c r="M43" s="21"/>
      <c r="N43" s="125">
        <f>0.00052*(6*G24+O17)</f>
        <v>16.57292</v>
      </c>
      <c r="O43" s="21"/>
      <c r="P43" s="25"/>
      <c r="Q43" s="21"/>
      <c r="R43" s="97"/>
      <c r="S43" s="21" t="s">
        <v>122</v>
      </c>
      <c r="T43" s="21"/>
      <c r="U43" s="77">
        <f>W!A184</f>
        <v>25</v>
      </c>
      <c r="V43" s="103"/>
      <c r="W43" s="78">
        <f>W!A185</f>
        <v>70</v>
      </c>
      <c r="X43" s="29"/>
      <c r="Y43" s="77">
        <f>W!A186</f>
        <v>70</v>
      </c>
      <c r="Z43" s="29"/>
      <c r="AA43" s="25"/>
      <c r="AB43" s="21"/>
      <c r="AC43" s="21"/>
      <c r="AD43" s="21"/>
      <c r="AE43" s="21"/>
      <c r="AF43" s="44"/>
      <c r="AG43" s="29"/>
      <c r="AH43" s="44"/>
      <c r="AI43" s="29"/>
      <c r="AJ43" s="44"/>
      <c r="AK43" s="29"/>
      <c r="AL43" s="21"/>
    </row>
    <row r="44" spans="1:38" ht="12" customHeight="1">
      <c r="A44" s="21"/>
      <c r="B44" s="97"/>
      <c r="C44" s="29" t="s">
        <v>143</v>
      </c>
      <c r="D44" s="21"/>
      <c r="E44" s="21"/>
      <c r="F44" s="21"/>
      <c r="G44" s="104">
        <f>W!A329</f>
        <v>279</v>
      </c>
      <c r="H44" s="25"/>
      <c r="I44" s="21"/>
      <c r="J44" s="97"/>
      <c r="K44" s="21" t="s">
        <v>144</v>
      </c>
      <c r="L44" s="21"/>
      <c r="M44" s="21"/>
      <c r="N44" s="123">
        <f>N42+N43</f>
        <v>24.172919999999998</v>
      </c>
      <c r="O44" s="21"/>
      <c r="P44" s="25"/>
      <c r="Q44" s="21"/>
      <c r="R44" s="97"/>
      <c r="S44" s="21" t="s">
        <v>145</v>
      </c>
      <c r="T44" s="21"/>
      <c r="U44" s="77">
        <f>W!A187</f>
        <v>25</v>
      </c>
      <c r="V44" s="103"/>
      <c r="W44" s="78">
        <f>W!A188</f>
        <v>70</v>
      </c>
      <c r="X44" s="29"/>
      <c r="Y44" s="77">
        <f>W!A189</f>
        <v>70</v>
      </c>
      <c r="Z44" s="29"/>
      <c r="AA44" s="25"/>
      <c r="AB44" s="21"/>
      <c r="AC44" s="21"/>
      <c r="AD44" s="21"/>
      <c r="AE44" s="21"/>
      <c r="AF44" s="44"/>
      <c r="AG44" s="29"/>
      <c r="AH44" s="44"/>
      <c r="AI44" s="29"/>
      <c r="AJ44" s="44"/>
      <c r="AK44" s="29"/>
      <c r="AL44" s="21"/>
    </row>
    <row r="45" spans="1:38" ht="8.25" customHeight="1">
      <c r="A45" s="21"/>
      <c r="B45" s="98"/>
      <c r="C45" s="62"/>
      <c r="D45" s="62"/>
      <c r="E45" s="62"/>
      <c r="F45" s="62"/>
      <c r="G45" s="62"/>
      <c r="H45" s="72"/>
      <c r="I45" s="21"/>
      <c r="J45" s="98"/>
      <c r="K45" s="62"/>
      <c r="L45" s="62"/>
      <c r="M45" s="62"/>
      <c r="N45" s="62"/>
      <c r="O45" s="62"/>
      <c r="P45" s="72"/>
      <c r="Q45" s="21"/>
      <c r="R45" s="98"/>
      <c r="S45" s="62"/>
      <c r="T45" s="62"/>
      <c r="U45" s="98"/>
      <c r="V45" s="42"/>
      <c r="W45" s="62"/>
      <c r="X45" s="84"/>
      <c r="Y45" s="98"/>
      <c r="Z45" s="84"/>
      <c r="AA45" s="72"/>
      <c r="AB45" s="21"/>
      <c r="AC45" s="21"/>
      <c r="AD45" s="21"/>
      <c r="AE45" s="21"/>
      <c r="AF45" s="21"/>
      <c r="AG45" s="29"/>
      <c r="AH45" s="21"/>
      <c r="AI45" s="29"/>
      <c r="AJ45" s="21"/>
      <c r="AK45" s="29"/>
      <c r="AL45" s="21"/>
    </row>
    <row r="46" spans="1:38" ht="12.75" customHeight="1">
      <c r="A46" s="21"/>
      <c r="B46" s="21"/>
      <c r="C46" s="21"/>
      <c r="D46" s="126" t="s">
        <v>146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ht="12" customHeight="1">
      <c r="A47" s="21"/>
      <c r="B47" s="21"/>
      <c r="C47" s="21"/>
      <c r="D47" s="9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ht="12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ht="12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12" customHeight="1">
      <c r="A50" s="21"/>
      <c r="B50" s="21"/>
      <c r="C50" s="21"/>
      <c r="D50" s="21"/>
      <c r="E50" s="21"/>
      <c r="F50" s="21"/>
      <c r="G50" s="21"/>
      <c r="H50" s="21"/>
      <c r="I50" s="21" t="s">
        <v>60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ht="12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12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2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12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12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2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2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ht="12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12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12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38" ht="12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spans="1:38" ht="12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spans="1:38" ht="12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12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12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12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spans="1:38" ht="12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spans="1:38" ht="12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2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2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12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spans="1:38" ht="12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spans="1:38" ht="12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2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2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2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2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2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</row>
    <row r="79" spans="1:38" ht="12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</row>
    <row r="80" spans="1:38" ht="12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</row>
    <row r="81" spans="1:38" ht="12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12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12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12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</row>
    <row r="85" spans="1:38" ht="12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</row>
    <row r="86" spans="1:38" ht="12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</row>
    <row r="87" spans="1:38" ht="12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</row>
    <row r="88" spans="1:38" ht="12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</row>
    <row r="89" spans="1:38" ht="12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</row>
    <row r="90" spans="1:38" ht="12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</row>
    <row r="91" spans="1:38" ht="12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</row>
    <row r="92" spans="1:38" ht="12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</row>
    <row r="93" spans="1:38" ht="12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</row>
    <row r="94" spans="1:38" ht="12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</row>
    <row r="95" spans="1:38" ht="12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</row>
    <row r="96" spans="1:38" ht="12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</row>
    <row r="97" spans="1:38" ht="12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</row>
    <row r="98" spans="1:38" ht="12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</row>
    <row r="99" spans="1:38" ht="12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</row>
    <row r="100" spans="1:38" ht="12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</row>
    <row r="101" spans="1:38" ht="12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</row>
    <row r="102" spans="1:38" ht="12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</row>
    <row r="103" spans="1:38" ht="12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</row>
    <row r="104" spans="1:38" ht="12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</row>
    <row r="105" spans="1:38" ht="12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</row>
    <row r="106" spans="1:38" ht="12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</row>
    <row r="107" spans="1:38" ht="12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</row>
    <row r="108" spans="1:38" ht="12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</row>
    <row r="109" spans="1:38" ht="12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</row>
    <row r="110" spans="1:38" ht="12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</row>
    <row r="111" spans="1:38" ht="12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</row>
    <row r="112" spans="1:38" ht="12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</row>
    <row r="113" spans="1:38" ht="12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</row>
    <row r="114" spans="1:38" ht="12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</row>
    <row r="115" spans="1:38" ht="12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</row>
    <row r="116" spans="1:38" ht="12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</row>
    <row r="117" spans="1:38" ht="12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</row>
    <row r="118" spans="1:38" ht="12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</row>
    <row r="119" spans="1:38" ht="12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</row>
    <row r="120" spans="1:38" ht="12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</row>
    <row r="121" spans="1:38" ht="12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</row>
    <row r="122" spans="1:38" ht="12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</row>
    <row r="123" spans="1:38" ht="12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</row>
    <row r="124" spans="1:38" ht="12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</row>
    <row r="125" spans="1:38" ht="12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</row>
    <row r="126" spans="1:38" ht="12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</row>
    <row r="127" spans="1:38" ht="12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</row>
    <row r="128" spans="1:38" ht="12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</row>
    <row r="129" spans="1:38" ht="12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</row>
    <row r="130" spans="1:38" ht="12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</row>
    <row r="131" spans="1:38" ht="12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</row>
    <row r="132" spans="1:38" ht="12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</row>
    <row r="133" spans="1:38" ht="12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</row>
    <row r="134" spans="1:38" ht="12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</row>
    <row r="135" spans="1:38" ht="12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</row>
    <row r="136" spans="1:38" ht="12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</row>
    <row r="137" spans="1:38" ht="12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</row>
    <row r="138" spans="1:38" ht="12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</row>
    <row r="139" spans="1:38" ht="12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</row>
    <row r="140" spans="1:38" ht="12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</row>
    <row r="141" spans="1:38" ht="12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</row>
    <row r="142" spans="1:38" ht="12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</row>
    <row r="143" spans="1:38" ht="12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</row>
    <row r="144" spans="1:38" ht="12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</row>
    <row r="145" spans="1:38" ht="12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</row>
    <row r="146" spans="1:38" ht="12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</row>
    <row r="147" spans="1:38" ht="12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</row>
    <row r="148" spans="1:38" ht="12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</row>
    <row r="149" spans="1:38" ht="12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</row>
    <row r="150" spans="1:38" ht="12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</row>
    <row r="151" spans="1:38" ht="12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</row>
    <row r="152" spans="1:38" ht="12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</row>
    <row r="153" spans="1:38" ht="12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</row>
    <row r="154" spans="1:38" ht="12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</row>
    <row r="155" spans="1:38" ht="12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</row>
    <row r="156" spans="1:38" ht="12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</row>
    <row r="157" spans="1:38" ht="12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</row>
    <row r="158" spans="1:38" ht="12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</row>
    <row r="159" spans="1:38" ht="12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</row>
    <row r="160" spans="1:38" ht="12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</row>
    <row r="161" spans="1:38" ht="12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</row>
    <row r="162" spans="1:38" ht="12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</row>
    <row r="163" spans="1:38" ht="12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</row>
    <row r="164" spans="1:38" ht="12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</row>
    <row r="165" spans="1:38" ht="12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</row>
    <row r="166" spans="1:38" ht="12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</row>
    <row r="167" spans="1:38" ht="12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</row>
    <row r="168" spans="1:38" ht="12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</row>
    <row r="169" spans="1:38" ht="12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</row>
    <row r="170" spans="1:38" ht="12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</row>
    <row r="171" spans="1:38" ht="12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</row>
    <row r="172" spans="1:38" ht="12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</row>
    <row r="173" spans="1:38" ht="12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</row>
    <row r="174" spans="1:38" ht="12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</row>
    <row r="175" spans="1:38" ht="12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</row>
    <row r="176" spans="1:38" ht="12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</row>
    <row r="177" spans="1:38" ht="12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</row>
    <row r="178" spans="1:38" ht="12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</row>
    <row r="179" spans="1:38" ht="12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</row>
    <row r="180" spans="1:38" ht="12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</row>
    <row r="181" spans="1:38" ht="12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</row>
    <row r="182" spans="1:38" ht="12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</row>
    <row r="183" spans="1:38" ht="12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</row>
    <row r="184" spans="1:38" ht="12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</row>
    <row r="185" spans="1:38" ht="12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</row>
    <row r="186" spans="1:38" ht="12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</row>
    <row r="187" spans="1:38" ht="12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</row>
    <row r="188" spans="1:38" ht="12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</row>
    <row r="189" spans="1:38" ht="12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</row>
    <row r="190" spans="1:38" ht="12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</row>
    <row r="191" spans="1:38" ht="12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</row>
    <row r="192" spans="1:38" ht="12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</row>
    <row r="193" spans="1:38" ht="12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</row>
    <row r="194" spans="1:38" ht="12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</row>
    <row r="195" spans="1:38" ht="12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</row>
    <row r="196" spans="1:38" ht="12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</row>
    <row r="197" spans="1:38" ht="12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</row>
    <row r="198" spans="1:38" ht="12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</row>
    <row r="199" spans="1:38" ht="12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</row>
    <row r="200" spans="1:38" ht="12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</row>
    <row r="201" spans="1:38" ht="12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</row>
    <row r="202" spans="1:38" ht="12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</row>
    <row r="203" spans="1:38" ht="12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</row>
    <row r="204" spans="1:38" ht="12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</row>
    <row r="205" spans="1:38" ht="12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</row>
    <row r="206" spans="1:38" ht="12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</row>
    <row r="207" spans="1:38" ht="12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</row>
    <row r="208" spans="1:38" ht="12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</row>
    <row r="209" spans="1:38" ht="12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</row>
    <row r="210" spans="1:38" ht="12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</row>
    <row r="211" spans="1:38" ht="12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</row>
    <row r="212" spans="1:38" ht="12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</row>
    <row r="213" spans="1:38" ht="12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</row>
    <row r="214" spans="1:38" ht="12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</row>
    <row r="215" spans="1:38" ht="12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</row>
    <row r="216" spans="1:38" ht="12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</row>
    <row r="217" spans="1:38" ht="12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</row>
    <row r="218" spans="1:38" ht="12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</row>
    <row r="219" spans="1:38" ht="12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</row>
    <row r="220" spans="1:38" ht="12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</row>
    <row r="221" spans="1:38" ht="12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</row>
    <row r="222" spans="1:38" ht="12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</row>
    <row r="223" spans="1:38" ht="12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</row>
    <row r="224" spans="1:38" ht="12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</row>
    <row r="225" spans="1:38" ht="12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</row>
    <row r="226" spans="1:38" ht="12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</row>
    <row r="227" spans="1:38" ht="12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</row>
    <row r="228" spans="1:38" ht="12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</row>
    <row r="229" spans="1:38" ht="12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</row>
    <row r="230" spans="1:38" ht="12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</row>
    <row r="231" spans="1:38" ht="12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</row>
    <row r="232" spans="1:38" ht="12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</row>
    <row r="233" spans="1:38" ht="12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</row>
    <row r="234" spans="1:38" ht="12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</row>
    <row r="235" spans="1:38" ht="12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</row>
    <row r="236" spans="1:38" ht="12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</row>
    <row r="237" spans="1:38" ht="12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</row>
    <row r="238" spans="1:38" ht="12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</row>
    <row r="239" spans="1:38" ht="12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</row>
    <row r="240" spans="1:38" ht="12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</row>
    <row r="241" spans="1:38" ht="12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</row>
    <row r="242" spans="1:38" ht="12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</row>
    <row r="243" spans="1:38" ht="12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</row>
    <row r="244" spans="1:38" ht="12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</row>
    <row r="245" spans="1:38" ht="12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</row>
    <row r="246" spans="1:38" ht="12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</row>
    <row r="247" spans="1:38" ht="12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</row>
    <row r="248" spans="1:38" ht="12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</row>
    <row r="249" spans="1:38" ht="12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</row>
    <row r="250" spans="1:38" ht="12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</row>
    <row r="251" spans="1:38" ht="12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</row>
    <row r="252" spans="1:38" ht="12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</row>
    <row r="253" spans="1:38" ht="12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</row>
    <row r="254" spans="1:38" ht="12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</row>
    <row r="255" spans="1:38" ht="12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</row>
    <row r="256" spans="1:38" ht="12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</row>
    <row r="257" spans="1:38" ht="12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</row>
    <row r="258" spans="1:38" ht="12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</row>
    <row r="259" spans="1:38" ht="12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</row>
    <row r="260" spans="1:38" ht="12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</row>
    <row r="261" spans="1:38" ht="12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</row>
    <row r="262" spans="1:38" ht="12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</row>
    <row r="263" spans="1:38" ht="12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</row>
    <row r="264" spans="1:38" ht="12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</row>
    <row r="265" spans="1:38" ht="12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</row>
    <row r="266" spans="1:38" ht="12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</row>
    <row r="267" spans="1:38" ht="12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</row>
    <row r="268" spans="1:38" ht="12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</row>
    <row r="269" spans="1:38" ht="12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</row>
    <row r="270" spans="1:38" ht="12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</row>
    <row r="271" spans="1:38" ht="12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</row>
    <row r="272" spans="1:38" ht="12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</row>
    <row r="273" spans="1:38" ht="12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</row>
    <row r="274" spans="1:38" ht="12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</row>
    <row r="275" spans="1:38" ht="12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</row>
    <row r="276" spans="1:38" ht="12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</row>
    <row r="277" spans="1:38" ht="12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</row>
    <row r="278" spans="1:38" ht="12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</row>
    <row r="279" spans="1:38" ht="12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</row>
    <row r="280" spans="1:38" ht="12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</row>
    <row r="281" spans="1:38" ht="12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</row>
    <row r="282" spans="1:38" ht="12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</row>
    <row r="283" spans="1:38" ht="12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</row>
    <row r="284" spans="1:38" ht="12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</row>
    <row r="285" spans="1:38" ht="12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</row>
    <row r="286" spans="1:38" ht="12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</row>
    <row r="287" spans="1:38" ht="12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</row>
    <row r="288" spans="1:38" ht="12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</row>
    <row r="289" spans="1:38" ht="12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</row>
    <row r="290" spans="1:38" ht="12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</row>
    <row r="291" spans="1:38" ht="12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</row>
    <row r="292" spans="1:38" ht="12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</row>
    <row r="293" spans="1:38" ht="12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</row>
    <row r="294" spans="1:38" ht="12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</row>
    <row r="295" spans="1:38" ht="12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</row>
    <row r="296" spans="1:38" ht="12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</row>
    <row r="297" spans="1:38" ht="12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</row>
    <row r="298" spans="1:38" ht="12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</row>
    <row r="299" spans="1:38" ht="12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</row>
    <row r="300" spans="1:38" ht="12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</row>
    <row r="301" spans="1:38" ht="12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</row>
    <row r="302" spans="1:38" ht="12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</row>
    <row r="303" spans="1:38" ht="12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</row>
    <row r="304" spans="1:38" ht="12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</row>
    <row r="305" spans="1:38" ht="12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</row>
    <row r="306" spans="1:38" ht="12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</row>
    <row r="307" spans="1:38" ht="12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</row>
    <row r="308" spans="1:38" ht="12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</row>
    <row r="309" spans="1:38" ht="12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</row>
    <row r="310" spans="1:38" ht="12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</row>
    <row r="311" spans="1:38" ht="12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</row>
    <row r="312" spans="1:38" ht="12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</row>
    <row r="313" spans="1:38" ht="12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</row>
    <row r="314" spans="1:38" ht="12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</row>
    <row r="315" spans="1:38" ht="12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</row>
    <row r="316" spans="1:38" ht="12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</row>
    <row r="317" spans="1:38" ht="12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</row>
    <row r="318" spans="1:38" ht="12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</row>
    <row r="319" spans="1:38" ht="12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</row>
    <row r="320" spans="1:38" ht="12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</row>
    <row r="321" spans="1:38" ht="12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</row>
    <row r="322" spans="1:38" ht="12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</row>
    <row r="323" spans="1:38" ht="12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</row>
    <row r="324" spans="1:38" ht="12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</row>
    <row r="325" spans="1:38" ht="12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</row>
    <row r="326" spans="1:38" ht="12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</row>
    <row r="327" spans="1:38" ht="12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</row>
    <row r="328" spans="1:38" ht="12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</row>
    <row r="329" spans="1:38" ht="12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</row>
    <row r="330" spans="1:38" ht="12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</row>
    <row r="331" spans="1:38" ht="12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</row>
    <row r="332" spans="1:38" ht="12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</row>
    <row r="333" spans="1:38" ht="12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</row>
    <row r="334" spans="1:38" ht="12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</row>
    <row r="335" spans="1:38" ht="12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</row>
    <row r="336" spans="1:38" ht="12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</row>
    <row r="337" spans="1:38" ht="12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</row>
    <row r="338" spans="1:38" ht="12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</row>
    <row r="339" spans="1:38" ht="12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</row>
    <row r="340" spans="1:38" ht="12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</row>
    <row r="341" spans="1:38" ht="12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</row>
    <row r="342" spans="1:38" ht="12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</row>
    <row r="343" spans="1:38" ht="12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</row>
    <row r="344" spans="1:38" ht="12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</row>
    <row r="345" spans="1:38" ht="12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</row>
    <row r="346" spans="1:38" ht="12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</row>
    <row r="347" spans="1:38" ht="12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</row>
    <row r="348" spans="1:38" ht="12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</row>
    <row r="349" spans="1:38" ht="12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</row>
    <row r="350" spans="1:38" ht="12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</row>
    <row r="351" spans="1:38" ht="12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</row>
    <row r="352" spans="1:38" ht="12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</row>
    <row r="353" spans="1:38" ht="12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</row>
    <row r="354" spans="1:38" ht="12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</row>
    <row r="355" spans="1:38" ht="12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</row>
    <row r="356" spans="1:38" ht="12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</row>
    <row r="357" spans="1:38" ht="12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</row>
    <row r="358" spans="1:38" ht="12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</row>
    <row r="359" spans="1:38" ht="12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</row>
    <row r="360" spans="1:38" ht="12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</row>
    <row r="361" spans="1:38" ht="12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</row>
    <row r="362" spans="1:38" ht="12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</row>
    <row r="363" spans="1:38" ht="12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</row>
    <row r="364" spans="1:38" ht="12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</row>
    <row r="365" spans="1:38" ht="12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</row>
    <row r="366" spans="1:38" ht="12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</row>
    <row r="367" spans="1:38" ht="12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</row>
    <row r="368" spans="1:38" ht="12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</row>
    <row r="369" spans="1:38" ht="12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</row>
    <row r="370" spans="1:38" ht="12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</row>
    <row r="371" spans="1:38" ht="12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</row>
    <row r="372" spans="1:38" ht="12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</row>
    <row r="373" spans="1:38" ht="12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</row>
    <row r="374" spans="1:38" ht="12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</row>
    <row r="375" spans="1:38" ht="12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</row>
    <row r="376" spans="1:38" ht="12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</row>
    <row r="377" spans="1:38" ht="12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</row>
    <row r="378" spans="1:38" ht="12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</row>
    <row r="379" spans="1:38" ht="12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</row>
    <row r="380" spans="1:38" ht="12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</row>
    <row r="381" spans="1:38" ht="12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</row>
    <row r="382" spans="1:38" ht="12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</row>
    <row r="383" spans="1:38" ht="12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</row>
    <row r="384" spans="1:38" ht="12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</row>
    <row r="385" spans="1:38" ht="12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</row>
    <row r="386" spans="1:38" ht="12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</row>
    <row r="387" spans="1:38" ht="12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</row>
    <row r="388" spans="1:38" ht="12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</row>
    <row r="389" spans="1:38" ht="12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</row>
    <row r="390" spans="1:38" ht="12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</row>
    <row r="391" spans="1:38" ht="12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</row>
    <row r="392" spans="1:38" ht="12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</row>
    <row r="393" spans="1:38" ht="12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</row>
    <row r="394" spans="1:38" ht="12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</row>
    <row r="395" spans="1:38" ht="12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</row>
    <row r="396" spans="1:38" ht="12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</row>
    <row r="397" spans="1:38" ht="12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</row>
    <row r="398" spans="1:38" ht="12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</row>
    <row r="399" spans="1:38" ht="12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</row>
    <row r="400" spans="1:38" ht="12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</row>
    <row r="401" spans="1:38" ht="12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</row>
    <row r="402" spans="1:38" ht="12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</row>
    <row r="403" spans="1:38" ht="12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</row>
    <row r="404" spans="1:38" ht="12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</row>
    <row r="405" spans="1:38" ht="12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</row>
    <row r="406" spans="1:38" ht="12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</row>
    <row r="407" spans="1:38" ht="12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</row>
    <row r="408" spans="1:38" ht="12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</row>
    <row r="409" spans="1:38" ht="12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</row>
    <row r="410" spans="1:38" ht="12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</row>
    <row r="411" spans="1:38" ht="12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</row>
    <row r="412" spans="1:38" ht="12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</row>
    <row r="413" spans="1:38" ht="12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</row>
    <row r="414" spans="1:38" ht="12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</row>
    <row r="415" spans="1:38" ht="12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</row>
    <row r="416" spans="1:38" ht="12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</row>
    <row r="417" spans="1:38" ht="12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</row>
    <row r="418" spans="1:38" ht="12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</row>
    <row r="419" spans="1:38" ht="12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</row>
    <row r="420" spans="1:38" ht="12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</row>
    <row r="421" spans="1:38" ht="12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</row>
    <row r="422" spans="1:38" ht="12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</row>
    <row r="423" spans="1:38" ht="12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</row>
    <row r="424" spans="1:38" ht="12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</row>
    <row r="425" spans="1:38" ht="12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</row>
    <row r="426" spans="1:38" ht="12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</row>
    <row r="427" spans="1:38" ht="12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</row>
    <row r="428" spans="1:38" ht="12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</row>
    <row r="429" spans="1:38" ht="12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</row>
    <row r="430" spans="1:38" ht="12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</row>
    <row r="431" spans="1:38" ht="12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</row>
    <row r="432" spans="1:38" ht="12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</row>
    <row r="433" spans="1:38" ht="12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</row>
    <row r="434" spans="1:38" ht="12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</row>
    <row r="435" spans="1:38" ht="12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</row>
    <row r="436" spans="1:38" ht="12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</row>
    <row r="437" spans="1:38" ht="12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</row>
    <row r="438" spans="1:38" ht="12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</row>
    <row r="439" spans="1:38" ht="12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</row>
    <row r="440" spans="1:38" ht="12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</row>
    <row r="441" spans="1:38" ht="12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</row>
    <row r="442" spans="1:38" ht="12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</row>
    <row r="443" spans="1:38" ht="12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</row>
    <row r="444" spans="1:38" ht="12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</row>
    <row r="445" spans="1:38" ht="12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</row>
    <row r="446" spans="1:38" ht="12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</row>
    <row r="447" spans="1:38" ht="12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</row>
    <row r="448" spans="1:38" ht="12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</row>
    <row r="449" spans="1:38" ht="12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</row>
    <row r="450" spans="1:38" ht="12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</row>
    <row r="451" spans="1:38" ht="12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</row>
    <row r="452" spans="1:38" ht="12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</row>
    <row r="453" spans="1:38" ht="12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</row>
    <row r="454" spans="1:38" ht="12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</row>
    <row r="455" spans="1:38" ht="12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</row>
    <row r="456" spans="1:38" ht="12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</row>
    <row r="457" spans="1:38" ht="12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</row>
    <row r="458" spans="1:38" ht="12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</row>
    <row r="459" spans="1:38" ht="12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</row>
    <row r="460" spans="1:38" ht="12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</row>
    <row r="461" spans="1:38" ht="12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</row>
    <row r="462" spans="1:38" ht="12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</row>
    <row r="463" spans="1:38" ht="12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</row>
    <row r="464" spans="1:38" ht="12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</row>
    <row r="465" spans="1:38" ht="12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</row>
    <row r="466" spans="1:38" ht="12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</row>
    <row r="467" spans="1:38" ht="12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</row>
    <row r="468" spans="1:38" ht="12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</row>
    <row r="469" spans="1:38" ht="12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</row>
    <row r="470" spans="1:38" ht="12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</row>
    <row r="471" spans="1:38" ht="12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</row>
    <row r="472" spans="1:38" ht="12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</row>
    <row r="473" spans="1:38" ht="12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</row>
    <row r="474" spans="1:38" ht="12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</row>
    <row r="475" spans="1:38" ht="12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</row>
    <row r="476" spans="1:38" ht="12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</row>
    <row r="477" spans="1:38" ht="12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</row>
    <row r="478" spans="1:38" ht="12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</row>
    <row r="479" spans="1:38" ht="12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</row>
    <row r="480" spans="1:38" ht="12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</row>
    <row r="481" spans="1:38" ht="12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</row>
    <row r="482" spans="1:38" ht="12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</row>
    <row r="483" spans="1:38" ht="12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</row>
    <row r="484" spans="1:38" ht="12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</row>
    <row r="485" spans="1:38" ht="12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</row>
    <row r="486" spans="1:38" ht="12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</row>
    <row r="487" spans="1:38" ht="12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</row>
    <row r="488" spans="1:38" ht="12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</row>
    <row r="489" spans="1:38" ht="12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</row>
    <row r="490" spans="1:38" ht="12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</row>
    <row r="491" spans="1:38" ht="12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</row>
    <row r="492" spans="1:38" ht="12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</row>
    <row r="493" spans="1:38" ht="12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</row>
    <row r="494" spans="1:38" ht="12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</row>
    <row r="495" spans="1:38" ht="12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</row>
    <row r="496" spans="1:38" ht="12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</row>
    <row r="497" spans="1:38" ht="12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</row>
    <row r="498" spans="1:38" ht="12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</row>
    <row r="499" spans="1:38" ht="12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</row>
    <row r="500" spans="1:38" ht="12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showGridLines="0" workbookViewId="0"/>
  </sheetViews>
  <sheetFormatPr defaultColWidth="17.33203125" defaultRowHeight="15" customHeight="1"/>
  <cols>
    <col min="1" max="2" width="1.44140625" customWidth="1"/>
    <col min="3" max="6" width="7.6640625" customWidth="1"/>
    <col min="7" max="8" width="1.44140625" customWidth="1"/>
    <col min="9" max="12" width="7.6640625" customWidth="1"/>
    <col min="13" max="14" width="1.44140625" customWidth="1"/>
    <col min="15" max="18" width="7.6640625" customWidth="1"/>
    <col min="19" max="20" width="1.44140625" customWidth="1"/>
    <col min="21" max="24" width="7.6640625" customWidth="1"/>
    <col min="25" max="25" width="1.44140625" customWidth="1"/>
    <col min="26" max="26" width="9.109375" customWidth="1"/>
  </cols>
  <sheetData>
    <row r="1" spans="1:26" ht="11.25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26" ht="11.25" customHeight="1">
      <c r="A2" s="92"/>
      <c r="B2" s="127"/>
      <c r="C2" s="128"/>
      <c r="D2" s="128"/>
      <c r="E2" s="128"/>
      <c r="F2" s="128"/>
      <c r="G2" s="129"/>
      <c r="H2" s="128"/>
      <c r="I2" s="128"/>
      <c r="J2" s="128"/>
      <c r="K2" s="130"/>
      <c r="L2" s="130"/>
      <c r="M2" s="131"/>
      <c r="N2" s="130"/>
      <c r="O2" s="130"/>
      <c r="P2" s="130"/>
      <c r="Q2" s="130"/>
      <c r="R2" s="130"/>
      <c r="S2" s="132"/>
      <c r="T2" s="133"/>
      <c r="U2" s="130"/>
      <c r="V2" s="130"/>
      <c r="W2" s="130"/>
      <c r="X2" s="130"/>
      <c r="Y2" s="131"/>
      <c r="Z2" s="92"/>
    </row>
    <row r="3" spans="1:26" ht="11.25" customHeight="1">
      <c r="A3" s="92"/>
      <c r="B3" s="134"/>
      <c r="C3" s="135" t="s">
        <v>147</v>
      </c>
      <c r="D3" s="135"/>
      <c r="E3" s="135"/>
      <c r="F3" s="135"/>
      <c r="G3" s="136"/>
      <c r="H3" s="135"/>
      <c r="I3" s="135"/>
      <c r="J3" s="135"/>
      <c r="K3" s="92"/>
      <c r="L3" s="92"/>
      <c r="M3" s="137"/>
      <c r="N3" s="92"/>
      <c r="O3" s="92"/>
      <c r="P3" s="92"/>
      <c r="Q3" s="92"/>
      <c r="R3" s="92"/>
      <c r="S3" s="138"/>
      <c r="T3" s="139"/>
      <c r="U3" s="92"/>
      <c r="V3" s="92"/>
      <c r="W3" s="92"/>
      <c r="X3" s="92"/>
      <c r="Y3" s="137"/>
      <c r="Z3" s="92"/>
    </row>
    <row r="4" spans="1:26" ht="11.25" customHeight="1">
      <c r="A4" s="92"/>
      <c r="B4" s="134"/>
      <c r="C4" s="135"/>
      <c r="D4" s="135"/>
      <c r="E4" s="135"/>
      <c r="F4" s="135"/>
      <c r="G4" s="136"/>
      <c r="H4" s="135"/>
      <c r="I4" s="135"/>
      <c r="J4" s="135"/>
      <c r="K4" s="92"/>
      <c r="L4" s="92"/>
      <c r="M4" s="137"/>
      <c r="N4" s="92"/>
      <c r="O4" s="92"/>
      <c r="P4" s="92"/>
      <c r="Q4" s="92"/>
      <c r="R4" s="92"/>
      <c r="S4" s="138"/>
      <c r="T4" s="139"/>
      <c r="U4" s="92"/>
      <c r="V4" s="92"/>
      <c r="W4" s="92"/>
      <c r="X4" s="92"/>
      <c r="Y4" s="137"/>
      <c r="Z4" s="92"/>
    </row>
    <row r="5" spans="1:26" ht="11.25" customHeight="1">
      <c r="A5" s="92"/>
      <c r="B5" s="134"/>
      <c r="C5" s="92" t="s">
        <v>148</v>
      </c>
      <c r="D5" s="135"/>
      <c r="E5" s="135"/>
      <c r="F5" s="140" t="s">
        <v>149</v>
      </c>
      <c r="G5" s="136"/>
      <c r="H5" s="135"/>
      <c r="I5" s="92" t="s">
        <v>150</v>
      </c>
      <c r="J5" s="135"/>
      <c r="K5" s="92"/>
      <c r="L5" s="140" t="s">
        <v>149</v>
      </c>
      <c r="M5" s="137"/>
      <c r="N5" s="92"/>
      <c r="O5" s="92" t="s">
        <v>151</v>
      </c>
      <c r="P5" s="135"/>
      <c r="Q5" s="92"/>
      <c r="R5" s="140" t="s">
        <v>149</v>
      </c>
      <c r="S5" s="137"/>
      <c r="T5" s="92"/>
      <c r="U5" s="92" t="s">
        <v>152</v>
      </c>
      <c r="V5" s="92"/>
      <c r="W5" s="92"/>
      <c r="X5" s="140" t="s">
        <v>149</v>
      </c>
      <c r="Y5" s="137"/>
      <c r="Z5" s="92"/>
    </row>
    <row r="6" spans="1:26" ht="11.25" customHeight="1">
      <c r="A6" s="92"/>
      <c r="B6" s="134"/>
      <c r="C6" s="135"/>
      <c r="D6" s="135"/>
      <c r="E6" s="135"/>
      <c r="F6" s="140"/>
      <c r="G6" s="136"/>
      <c r="H6" s="135"/>
      <c r="I6" s="135"/>
      <c r="J6" s="135"/>
      <c r="K6" s="92"/>
      <c r="L6" s="140"/>
      <c r="M6" s="137"/>
      <c r="N6" s="92"/>
      <c r="O6" s="135"/>
      <c r="P6" s="135"/>
      <c r="Q6" s="92"/>
      <c r="R6" s="140"/>
      <c r="S6" s="137"/>
      <c r="T6" s="92"/>
      <c r="U6" s="135"/>
      <c r="V6" s="92"/>
      <c r="W6" s="92"/>
      <c r="X6" s="140"/>
      <c r="Y6" s="137"/>
      <c r="Z6" s="92"/>
    </row>
    <row r="7" spans="1:26" ht="11.25" customHeight="1">
      <c r="A7" s="92"/>
      <c r="B7" s="134"/>
      <c r="C7" s="92" t="s">
        <v>153</v>
      </c>
      <c r="D7" s="92"/>
      <c r="E7" s="92"/>
      <c r="F7" s="141">
        <f>W!A201</f>
        <v>258000</v>
      </c>
      <c r="G7" s="137"/>
      <c r="H7" s="92"/>
      <c r="I7" s="92" t="s">
        <v>154</v>
      </c>
      <c r="J7" s="92"/>
      <c r="K7" s="92"/>
      <c r="L7" s="141">
        <f>W!A241</f>
        <v>5215458</v>
      </c>
      <c r="M7" s="137"/>
      <c r="N7" s="92"/>
      <c r="O7" s="135" t="s">
        <v>155</v>
      </c>
      <c r="P7" s="135"/>
      <c r="Q7" s="92"/>
      <c r="R7" s="92"/>
      <c r="S7" s="137"/>
      <c r="T7" s="92"/>
      <c r="U7" s="135" t="s">
        <v>156</v>
      </c>
      <c r="V7" s="92"/>
      <c r="W7" s="92"/>
      <c r="X7" s="92"/>
      <c r="Y7" s="137"/>
      <c r="Z7" s="92"/>
    </row>
    <row r="8" spans="1:26" ht="12.75" customHeight="1">
      <c r="A8" s="92"/>
      <c r="B8" s="134"/>
      <c r="C8" s="142" t="s">
        <v>21</v>
      </c>
      <c r="D8" s="92"/>
      <c r="E8" s="92"/>
      <c r="F8" s="141">
        <f>W!A202</f>
        <v>107325</v>
      </c>
      <c r="G8" s="137"/>
      <c r="H8" s="92"/>
      <c r="I8" s="92"/>
      <c r="J8" s="92"/>
      <c r="K8" s="92"/>
      <c r="L8" s="141"/>
      <c r="M8" s="137"/>
      <c r="N8" s="92"/>
      <c r="O8" s="92" t="s">
        <v>157</v>
      </c>
      <c r="P8" s="92"/>
      <c r="Q8" s="92"/>
      <c r="R8" s="143">
        <f>W!A261</f>
        <v>50000</v>
      </c>
      <c r="S8" s="137"/>
      <c r="T8" s="92"/>
      <c r="U8" s="92" t="s">
        <v>158</v>
      </c>
      <c r="V8" s="92"/>
      <c r="W8" s="92"/>
      <c r="X8" s="141">
        <f>W!A221</f>
        <v>5037156</v>
      </c>
      <c r="Y8" s="137"/>
      <c r="Z8" s="92"/>
    </row>
    <row r="9" spans="1:26" ht="11.25" customHeight="1">
      <c r="A9" s="92"/>
      <c r="B9" s="134"/>
      <c r="C9" s="92" t="s">
        <v>159</v>
      </c>
      <c r="D9" s="92"/>
      <c r="E9" s="92"/>
      <c r="F9" s="141">
        <f>W!A203</f>
        <v>69394</v>
      </c>
      <c r="G9" s="137"/>
      <c r="H9" s="92"/>
      <c r="I9" s="92" t="s">
        <v>160</v>
      </c>
      <c r="J9" s="92"/>
      <c r="K9" s="92"/>
      <c r="L9" s="141">
        <f>W!A242</f>
        <v>1892582</v>
      </c>
      <c r="M9" s="137"/>
      <c r="N9" s="92"/>
      <c r="O9" s="92" t="s">
        <v>161</v>
      </c>
      <c r="P9" s="92"/>
      <c r="Q9" s="92"/>
      <c r="R9" s="143">
        <f>W!A262</f>
        <v>400000</v>
      </c>
      <c r="S9" s="137"/>
      <c r="T9" s="92"/>
      <c r="U9" s="92" t="s">
        <v>162</v>
      </c>
      <c r="V9" s="92"/>
      <c r="W9" s="92"/>
      <c r="X9" s="141">
        <f>W!A222</f>
        <v>0</v>
      </c>
      <c r="Y9" s="137"/>
      <c r="Z9" s="92"/>
    </row>
    <row r="10" spans="1:26" ht="11.25" customHeight="1">
      <c r="A10" s="92"/>
      <c r="B10" s="134"/>
      <c r="C10" s="92" t="s">
        <v>106</v>
      </c>
      <c r="D10" s="92"/>
      <c r="E10" s="92"/>
      <c r="F10" s="141">
        <f>W!A204</f>
        <v>632767</v>
      </c>
      <c r="G10" s="137"/>
      <c r="H10" s="92"/>
      <c r="I10" s="92" t="s">
        <v>163</v>
      </c>
      <c r="J10" s="92"/>
      <c r="K10" s="92"/>
      <c r="L10" s="141">
        <f>W!A243</f>
        <v>0</v>
      </c>
      <c r="M10" s="137"/>
      <c r="N10" s="92"/>
      <c r="O10" s="92" t="s">
        <v>164</v>
      </c>
      <c r="P10" s="92"/>
      <c r="Q10" s="92"/>
      <c r="R10" s="144">
        <f>W!A263</f>
        <v>0</v>
      </c>
      <c r="S10" s="137"/>
      <c r="T10" s="92"/>
      <c r="U10" s="92" t="s">
        <v>165</v>
      </c>
      <c r="V10" s="92"/>
      <c r="W10" s="92"/>
      <c r="X10" s="141">
        <f>W!A223</f>
        <v>2940228</v>
      </c>
      <c r="Y10" s="137"/>
      <c r="Z10" s="92"/>
    </row>
    <row r="11" spans="1:26" ht="11.25" customHeight="1">
      <c r="A11" s="92"/>
      <c r="B11" s="134"/>
      <c r="C11" s="92" t="s">
        <v>166</v>
      </c>
      <c r="D11" s="92"/>
      <c r="E11" s="92"/>
      <c r="F11" s="141">
        <f>W!A205</f>
        <v>53292</v>
      </c>
      <c r="G11" s="137"/>
      <c r="H11" s="92"/>
      <c r="I11" s="92" t="s">
        <v>167</v>
      </c>
      <c r="J11" s="92"/>
      <c r="K11" s="92"/>
      <c r="L11" s="141">
        <f>W!A244</f>
        <v>0</v>
      </c>
      <c r="M11" s="137"/>
      <c r="N11" s="92"/>
      <c r="O11" s="92" t="s">
        <v>168</v>
      </c>
      <c r="P11" s="92"/>
      <c r="Q11" s="92"/>
      <c r="R11" s="141">
        <f>SUM(R8:R10)</f>
        <v>450000</v>
      </c>
      <c r="S11" s="137"/>
      <c r="T11" s="92"/>
      <c r="U11" s="92" t="s">
        <v>169</v>
      </c>
      <c r="V11" s="92"/>
      <c r="W11" s="92"/>
      <c r="X11" s="145">
        <f>W!A224</f>
        <v>253609</v>
      </c>
      <c r="Y11" s="137"/>
      <c r="Z11" s="92"/>
    </row>
    <row r="12" spans="1:26" ht="11.25" customHeight="1">
      <c r="A12" s="92"/>
      <c r="B12" s="134"/>
      <c r="C12" s="92" t="s">
        <v>126</v>
      </c>
      <c r="D12" s="92"/>
      <c r="E12" s="92"/>
      <c r="F12" s="141">
        <f>W!A206</f>
        <v>29800</v>
      </c>
      <c r="G12" s="137"/>
      <c r="H12" s="92"/>
      <c r="I12" s="92" t="s">
        <v>170</v>
      </c>
      <c r="J12" s="92"/>
      <c r="K12" s="92"/>
      <c r="L12" s="141">
        <f>W!A245</f>
        <v>12162</v>
      </c>
      <c r="M12" s="137"/>
      <c r="N12" s="92"/>
      <c r="O12" s="92"/>
      <c r="P12" s="92"/>
      <c r="Q12" s="92"/>
      <c r="R12" s="143"/>
      <c r="S12" s="137"/>
      <c r="T12" s="92"/>
      <c r="U12" s="92" t="s">
        <v>171</v>
      </c>
      <c r="V12" s="92"/>
      <c r="W12" s="92"/>
      <c r="X12" s="143">
        <f>X8+X9-X10-X11</f>
        <v>1843319</v>
      </c>
      <c r="Y12" s="137"/>
      <c r="Z12" s="92"/>
    </row>
    <row r="13" spans="1:26" ht="11.25" customHeight="1">
      <c r="A13" s="92"/>
      <c r="B13" s="134"/>
      <c r="C13" s="92" t="s">
        <v>172</v>
      </c>
      <c r="D13" s="92"/>
      <c r="E13" s="92"/>
      <c r="F13" s="141">
        <f>W!A207</f>
        <v>50000</v>
      </c>
      <c r="G13" s="137"/>
      <c r="H13" s="92"/>
      <c r="I13" s="92" t="s">
        <v>173</v>
      </c>
      <c r="J13" s="92"/>
      <c r="K13" s="92"/>
      <c r="L13" s="141">
        <f>W!A246</f>
        <v>3044</v>
      </c>
      <c r="M13" s="137"/>
      <c r="N13" s="92"/>
      <c r="O13" s="135" t="s">
        <v>174</v>
      </c>
      <c r="P13" s="92"/>
      <c r="Q13" s="92"/>
      <c r="R13" s="143"/>
      <c r="S13" s="137"/>
      <c r="T13" s="92"/>
      <c r="U13" s="92"/>
      <c r="V13" s="92"/>
      <c r="W13" s="92"/>
      <c r="X13" s="143"/>
      <c r="Y13" s="137"/>
      <c r="Z13" s="92"/>
    </row>
    <row r="14" spans="1:26" ht="12.75" customHeight="1">
      <c r="A14" s="92"/>
      <c r="B14" s="134"/>
      <c r="C14" s="142" t="s">
        <v>175</v>
      </c>
      <c r="D14" s="92"/>
      <c r="E14" s="92"/>
      <c r="F14" s="141">
        <f>W!A208</f>
        <v>20000</v>
      </c>
      <c r="G14" s="137"/>
      <c r="H14" s="92"/>
      <c r="I14" s="92" t="s">
        <v>176</v>
      </c>
      <c r="J14" s="92"/>
      <c r="K14" s="92"/>
      <c r="L14" s="141">
        <f>W!A247</f>
        <v>480667</v>
      </c>
      <c r="M14" s="137"/>
      <c r="N14" s="92"/>
      <c r="O14" s="92" t="s">
        <v>177</v>
      </c>
      <c r="P14" s="92"/>
      <c r="Q14" s="92"/>
      <c r="R14" s="141">
        <f>W!A265</f>
        <v>23759</v>
      </c>
      <c r="S14" s="137"/>
      <c r="T14" s="92"/>
      <c r="U14" s="135" t="s">
        <v>178</v>
      </c>
      <c r="V14" s="92"/>
      <c r="W14" s="92"/>
      <c r="X14" s="143"/>
      <c r="Y14" s="137"/>
      <c r="Z14" s="92"/>
    </row>
    <row r="15" spans="1:26" ht="11.25" customHeight="1">
      <c r="A15" s="92"/>
      <c r="B15" s="134"/>
      <c r="C15" s="92" t="s">
        <v>179</v>
      </c>
      <c r="D15" s="92"/>
      <c r="E15" s="92"/>
      <c r="F15" s="141">
        <f>W!A209</f>
        <v>17000</v>
      </c>
      <c r="G15" s="137"/>
      <c r="H15" s="92"/>
      <c r="I15" s="92" t="s">
        <v>180</v>
      </c>
      <c r="J15" s="92"/>
      <c r="K15" s="92"/>
      <c r="L15" s="141">
        <f>W!A248</f>
        <v>12439</v>
      </c>
      <c r="M15" s="137"/>
      <c r="N15" s="92"/>
      <c r="O15" s="92" t="s">
        <v>181</v>
      </c>
      <c r="P15" s="92"/>
      <c r="Q15" s="92"/>
      <c r="R15" s="141">
        <f>W!A266</f>
        <v>31345</v>
      </c>
      <c r="S15" s="137"/>
      <c r="T15" s="92"/>
      <c r="U15" s="92" t="s">
        <v>182</v>
      </c>
      <c r="V15" s="92"/>
      <c r="W15" s="92"/>
      <c r="X15" s="141">
        <f>W!A225</f>
        <v>0</v>
      </c>
      <c r="Y15" s="137"/>
      <c r="Z15" s="92"/>
    </row>
    <row r="16" spans="1:26" ht="11.25" customHeight="1">
      <c r="A16" s="92"/>
      <c r="B16" s="134"/>
      <c r="C16" s="92" t="s">
        <v>183</v>
      </c>
      <c r="D16" s="92"/>
      <c r="E16" s="92"/>
      <c r="F16" s="141">
        <f>W!A210</f>
        <v>0</v>
      </c>
      <c r="G16" s="137"/>
      <c r="H16" s="92"/>
      <c r="I16" s="92" t="s">
        <v>184</v>
      </c>
      <c r="J16" s="92"/>
      <c r="K16" s="92"/>
      <c r="L16" s="141">
        <f>W!A249</f>
        <v>131800</v>
      </c>
      <c r="M16" s="137"/>
      <c r="N16" s="92"/>
      <c r="O16" s="92" t="s">
        <v>185</v>
      </c>
      <c r="P16" s="92"/>
      <c r="Q16" s="92"/>
      <c r="R16" s="141">
        <f>W!A267</f>
        <v>11843</v>
      </c>
      <c r="S16" s="137"/>
      <c r="T16" s="92"/>
      <c r="U16" s="92" t="s">
        <v>186</v>
      </c>
      <c r="V16" s="92"/>
      <c r="W16" s="92"/>
      <c r="X16" s="141">
        <f>W!A226</f>
        <v>0</v>
      </c>
      <c r="Y16" s="137"/>
      <c r="Z16" s="92"/>
    </row>
    <row r="17" spans="1:26" ht="11.25" customHeight="1">
      <c r="A17" s="92"/>
      <c r="B17" s="134"/>
      <c r="C17" s="92" t="s">
        <v>187</v>
      </c>
      <c r="D17" s="92"/>
      <c r="E17" s="92"/>
      <c r="F17" s="141">
        <f>W!A211</f>
        <v>14099</v>
      </c>
      <c r="G17" s="137"/>
      <c r="H17" s="92"/>
      <c r="I17" s="139" t="s">
        <v>188</v>
      </c>
      <c r="J17" s="92"/>
      <c r="K17" s="92"/>
      <c r="L17" s="145">
        <f>W!A250</f>
        <v>66947</v>
      </c>
      <c r="M17" s="137"/>
      <c r="N17" s="92"/>
      <c r="O17" s="92" t="s">
        <v>189</v>
      </c>
      <c r="P17" s="92"/>
      <c r="Q17" s="92"/>
      <c r="R17" s="141">
        <f>W!A268</f>
        <v>2762419</v>
      </c>
      <c r="S17" s="137"/>
      <c r="T17" s="92"/>
      <c r="U17" s="92" t="s">
        <v>190</v>
      </c>
      <c r="V17" s="92"/>
      <c r="W17" s="92"/>
      <c r="X17" s="145">
        <f>W!A227</f>
        <v>0</v>
      </c>
      <c r="Y17" s="137"/>
      <c r="Z17" s="92"/>
    </row>
    <row r="18" spans="1:26" ht="11.25" customHeight="1">
      <c r="A18" s="92"/>
      <c r="B18" s="134"/>
      <c r="C18" s="92" t="s">
        <v>191</v>
      </c>
      <c r="D18" s="92"/>
      <c r="E18" s="92"/>
      <c r="F18" s="141">
        <f>W!A212</f>
        <v>0</v>
      </c>
      <c r="G18" s="137"/>
      <c r="H18" s="92"/>
      <c r="I18" s="92" t="s">
        <v>192</v>
      </c>
      <c r="J18" s="92"/>
      <c r="K18" s="92"/>
      <c r="L18" s="146">
        <f>W!A251</f>
        <v>2465747</v>
      </c>
      <c r="M18" s="137"/>
      <c r="N18" s="92"/>
      <c r="O18" s="92" t="s">
        <v>193</v>
      </c>
      <c r="P18" s="92"/>
      <c r="Q18" s="92"/>
      <c r="R18" s="145">
        <f>W!A269</f>
        <v>3073089</v>
      </c>
      <c r="S18" s="137"/>
      <c r="T18" s="92"/>
      <c r="U18" s="92" t="s">
        <v>194</v>
      </c>
      <c r="V18" s="92"/>
      <c r="W18" s="92"/>
      <c r="X18" s="143">
        <f>X15+X16-X17</f>
        <v>0</v>
      </c>
      <c r="Y18" s="137"/>
      <c r="Z18" s="92"/>
    </row>
    <row r="19" spans="1:26" ht="11.25" customHeight="1">
      <c r="A19" s="92"/>
      <c r="B19" s="134"/>
      <c r="C19" s="92" t="s">
        <v>195</v>
      </c>
      <c r="D19" s="92"/>
      <c r="E19" s="92"/>
      <c r="F19" s="141">
        <f>W!A213</f>
        <v>13188</v>
      </c>
      <c r="G19" s="137"/>
      <c r="H19" s="92"/>
      <c r="I19" s="92" t="s">
        <v>196</v>
      </c>
      <c r="J19" s="92"/>
      <c r="K19" s="92"/>
      <c r="L19" s="141">
        <f>W!A252</f>
        <v>2749711</v>
      </c>
      <c r="M19" s="137"/>
      <c r="N19" s="92"/>
      <c r="O19" s="92" t="s">
        <v>197</v>
      </c>
      <c r="P19" s="92"/>
      <c r="Q19" s="92"/>
      <c r="R19" s="147">
        <f>SUM(R14:R18)</f>
        <v>5902455</v>
      </c>
      <c r="S19" s="137"/>
      <c r="T19" s="92"/>
      <c r="U19" s="92"/>
      <c r="V19" s="92"/>
      <c r="W19" s="92"/>
      <c r="X19" s="143"/>
      <c r="Y19" s="137"/>
      <c r="Z19" s="92"/>
    </row>
    <row r="20" spans="1:26" ht="11.25" customHeight="1">
      <c r="A20" s="92"/>
      <c r="B20" s="134"/>
      <c r="C20" s="92" t="s">
        <v>198</v>
      </c>
      <c r="D20" s="92"/>
      <c r="E20" s="92"/>
      <c r="F20" s="141">
        <f>W!A214</f>
        <v>0</v>
      </c>
      <c r="G20" s="137"/>
      <c r="H20" s="92"/>
      <c r="I20" s="92" t="s">
        <v>199</v>
      </c>
      <c r="J20" s="92"/>
      <c r="K20" s="92"/>
      <c r="L20" s="141">
        <f>W!A217</f>
        <v>1501831</v>
      </c>
      <c r="M20" s="137"/>
      <c r="N20" s="92"/>
      <c r="O20" s="92" t="s">
        <v>200</v>
      </c>
      <c r="P20" s="92"/>
      <c r="Q20" s="92"/>
      <c r="R20" s="141">
        <f>R11+R19</f>
        <v>6352455</v>
      </c>
      <c r="S20" s="137"/>
      <c r="T20" s="92"/>
      <c r="U20" s="135" t="s">
        <v>201</v>
      </c>
      <c r="V20" s="92"/>
      <c r="W20" s="92"/>
      <c r="X20" s="143"/>
      <c r="Y20" s="137"/>
      <c r="Z20" s="92"/>
    </row>
    <row r="21" spans="1:26" ht="11.25" customHeight="1">
      <c r="A21" s="92"/>
      <c r="B21" s="134"/>
      <c r="C21" s="92" t="s">
        <v>202</v>
      </c>
      <c r="D21" s="92"/>
      <c r="E21" s="92"/>
      <c r="F21" s="141">
        <f>W!A215</f>
        <v>220000</v>
      </c>
      <c r="G21" s="137"/>
      <c r="H21" s="92"/>
      <c r="I21" s="92" t="s">
        <v>162</v>
      </c>
      <c r="J21" s="92"/>
      <c r="K21" s="92"/>
      <c r="L21" s="141">
        <f>W!A222</f>
        <v>0</v>
      </c>
      <c r="M21" s="137"/>
      <c r="N21" s="92"/>
      <c r="O21" s="92"/>
      <c r="P21" s="92"/>
      <c r="Q21" s="92"/>
      <c r="R21" s="143"/>
      <c r="S21" s="137"/>
      <c r="T21" s="92"/>
      <c r="U21" s="92" t="s">
        <v>203</v>
      </c>
      <c r="V21" s="92"/>
      <c r="W21" s="92"/>
      <c r="X21" s="141">
        <f>W!A228</f>
        <v>1041678</v>
      </c>
      <c r="Y21" s="137"/>
      <c r="Z21" s="92"/>
    </row>
    <row r="22" spans="1:26" ht="11.25" customHeight="1">
      <c r="A22" s="92"/>
      <c r="B22" s="134"/>
      <c r="C22" s="92" t="s">
        <v>204</v>
      </c>
      <c r="D22" s="92"/>
      <c r="E22" s="92"/>
      <c r="F22" s="145">
        <f>W!A216</f>
        <v>16966</v>
      </c>
      <c r="G22" s="137"/>
      <c r="H22" s="92"/>
      <c r="I22" s="92" t="s">
        <v>205</v>
      </c>
      <c r="J22" s="92"/>
      <c r="K22" s="92"/>
      <c r="L22" s="144">
        <f>W!A254</f>
        <v>0</v>
      </c>
      <c r="M22" s="137"/>
      <c r="N22" s="92"/>
      <c r="O22" s="135" t="s">
        <v>206</v>
      </c>
      <c r="P22" s="92"/>
      <c r="Q22" s="92"/>
      <c r="R22" s="141"/>
      <c r="S22" s="137"/>
      <c r="T22" s="92"/>
      <c r="U22" s="92" t="s">
        <v>207</v>
      </c>
      <c r="V22" s="92"/>
      <c r="W22" s="92"/>
      <c r="X22" s="141">
        <f>W!A229</f>
        <v>0</v>
      </c>
      <c r="Y22" s="137"/>
      <c r="Z22" s="92"/>
    </row>
    <row r="23" spans="1:26" ht="11.25" customHeight="1">
      <c r="A23" s="92"/>
      <c r="B23" s="134"/>
      <c r="C23" s="92" t="s">
        <v>208</v>
      </c>
      <c r="D23" s="135"/>
      <c r="E23" s="92"/>
      <c r="F23" s="145">
        <f>W!A217</f>
        <v>1501831</v>
      </c>
      <c r="G23" s="137"/>
      <c r="H23" s="92"/>
      <c r="I23" s="92" t="s">
        <v>209</v>
      </c>
      <c r="J23" s="92"/>
      <c r="K23" s="92"/>
      <c r="L23" s="141">
        <f>L19-L20+L21-L22</f>
        <v>1247880</v>
      </c>
      <c r="M23" s="137"/>
      <c r="N23" s="92"/>
      <c r="O23" s="92" t="s">
        <v>210</v>
      </c>
      <c r="P23" s="92"/>
      <c r="Q23" s="92"/>
      <c r="R23" s="141">
        <f>W!A271</f>
        <v>0</v>
      </c>
      <c r="S23" s="137"/>
      <c r="T23" s="92"/>
      <c r="U23" s="92" t="s">
        <v>211</v>
      </c>
      <c r="V23" s="92"/>
      <c r="W23" s="92"/>
      <c r="X23" s="141">
        <f>W!A230</f>
        <v>475200</v>
      </c>
      <c r="Y23" s="137"/>
      <c r="Z23" s="92"/>
    </row>
    <row r="24" spans="1:26" ht="12.75" customHeight="1">
      <c r="A24" s="92"/>
      <c r="B24" s="134"/>
      <c r="C24" s="92"/>
      <c r="D24" s="92"/>
      <c r="E24" s="92"/>
      <c r="F24" s="148"/>
      <c r="G24" s="137"/>
      <c r="H24" s="92"/>
      <c r="I24" s="92" t="s">
        <v>212</v>
      </c>
      <c r="J24" s="92"/>
      <c r="K24" s="92"/>
      <c r="L24" s="141">
        <f>W!A225</f>
        <v>0</v>
      </c>
      <c r="M24" s="137"/>
      <c r="N24" s="92"/>
      <c r="O24" s="142" t="s">
        <v>213</v>
      </c>
      <c r="P24" s="92"/>
      <c r="Q24" s="92"/>
      <c r="R24" s="141">
        <f>W!A272</f>
        <v>446199</v>
      </c>
      <c r="S24" s="137"/>
      <c r="T24" s="92"/>
      <c r="U24" s="92" t="s">
        <v>214</v>
      </c>
      <c r="V24" s="92"/>
      <c r="W24" s="92"/>
      <c r="X24" s="141">
        <f>W!A231</f>
        <v>0</v>
      </c>
      <c r="Y24" s="137"/>
      <c r="Z24" s="92"/>
    </row>
    <row r="25" spans="1:26" ht="11.25" customHeight="1">
      <c r="A25" s="92"/>
      <c r="B25" s="134"/>
      <c r="C25" s="135" t="s">
        <v>215</v>
      </c>
      <c r="D25" s="92"/>
      <c r="E25" s="92"/>
      <c r="F25" s="141"/>
      <c r="G25" s="137"/>
      <c r="H25" s="92"/>
      <c r="I25" s="92" t="s">
        <v>216</v>
      </c>
      <c r="J25" s="92"/>
      <c r="K25" s="92"/>
      <c r="L25" s="145">
        <f>W!A232</f>
        <v>0</v>
      </c>
      <c r="M25" s="137"/>
      <c r="N25" s="92"/>
      <c r="O25" s="92" t="s">
        <v>217</v>
      </c>
      <c r="P25" s="92"/>
      <c r="Q25" s="92"/>
      <c r="R25" s="145">
        <f>W!A273</f>
        <v>0</v>
      </c>
      <c r="S25" s="137"/>
      <c r="T25" s="92"/>
      <c r="U25" s="92" t="s">
        <v>218</v>
      </c>
      <c r="V25" s="92"/>
      <c r="W25" s="92"/>
      <c r="X25" s="145">
        <f>W!A232</f>
        <v>0</v>
      </c>
      <c r="Y25" s="137"/>
      <c r="Z25" s="92"/>
    </row>
    <row r="26" spans="1:26" ht="11.25" customHeight="1">
      <c r="A26" s="92"/>
      <c r="B26" s="134"/>
      <c r="C26" s="92" t="s">
        <v>219</v>
      </c>
      <c r="D26" s="92"/>
      <c r="E26" s="92"/>
      <c r="F26" s="143">
        <f>L26</f>
        <v>1247880</v>
      </c>
      <c r="G26" s="137"/>
      <c r="H26" s="92"/>
      <c r="I26" s="92" t="s">
        <v>219</v>
      </c>
      <c r="J26" s="92"/>
      <c r="K26" s="92"/>
      <c r="L26" s="143">
        <f>L23+L24-L25</f>
        <v>1247880</v>
      </c>
      <c r="M26" s="137"/>
      <c r="N26" s="92"/>
      <c r="O26" s="139" t="s">
        <v>220</v>
      </c>
      <c r="P26" s="92"/>
      <c r="Q26" s="92"/>
      <c r="R26" s="141">
        <f>SUM(R23:R25)</f>
        <v>446199</v>
      </c>
      <c r="S26" s="137"/>
      <c r="T26" s="92"/>
      <c r="U26" s="92" t="s">
        <v>221</v>
      </c>
      <c r="V26" s="92"/>
      <c r="W26" s="92"/>
      <c r="X26" s="143">
        <f>X21-X22-X23+X24-X25</f>
        <v>566478</v>
      </c>
      <c r="Y26" s="137"/>
      <c r="Z26" s="92"/>
    </row>
    <row r="27" spans="1:26" ht="11.25" customHeight="1">
      <c r="A27" s="92"/>
      <c r="B27" s="134"/>
      <c r="C27" s="92" t="s">
        <v>222</v>
      </c>
      <c r="D27" s="92"/>
      <c r="E27" s="92"/>
      <c r="F27" s="145">
        <f>W!A240</f>
        <v>955975</v>
      </c>
      <c r="G27" s="137"/>
      <c r="H27" s="92"/>
      <c r="I27" s="92" t="s">
        <v>223</v>
      </c>
      <c r="J27" s="92"/>
      <c r="K27" s="92"/>
      <c r="L27" s="145">
        <f>W!A255</f>
        <v>0</v>
      </c>
      <c r="M27" s="137"/>
      <c r="N27" s="92"/>
      <c r="O27" s="92" t="s">
        <v>224</v>
      </c>
      <c r="P27" s="92"/>
      <c r="Q27" s="92"/>
      <c r="R27" s="141">
        <f>W!A274</f>
        <v>0</v>
      </c>
      <c r="S27" s="137"/>
      <c r="T27" s="92"/>
      <c r="U27" s="92"/>
      <c r="V27" s="92"/>
      <c r="W27" s="92"/>
      <c r="X27" s="149"/>
      <c r="Y27" s="137"/>
      <c r="Z27" s="92"/>
    </row>
    <row r="28" spans="1:26" ht="11.25" customHeight="1">
      <c r="A28" s="92"/>
      <c r="B28" s="134"/>
      <c r="C28" s="92" t="s">
        <v>225</v>
      </c>
      <c r="D28" s="92"/>
      <c r="E28" s="92"/>
      <c r="F28" s="143">
        <f>W!A257</f>
        <v>2203855</v>
      </c>
      <c r="G28" s="137"/>
      <c r="H28" s="92"/>
      <c r="I28" s="92" t="s">
        <v>226</v>
      </c>
      <c r="J28" s="92"/>
      <c r="K28" s="92"/>
      <c r="L28" s="141">
        <f>W!A256</f>
        <v>1247880</v>
      </c>
      <c r="M28" s="137"/>
      <c r="N28" s="92"/>
      <c r="O28" s="92"/>
      <c r="P28" s="92"/>
      <c r="Q28" s="92"/>
      <c r="R28" s="143"/>
      <c r="S28" s="137"/>
      <c r="T28" s="92"/>
      <c r="U28" s="92" t="s">
        <v>227</v>
      </c>
      <c r="V28" s="92"/>
      <c r="W28" s="92"/>
      <c r="X28" s="143">
        <f>W!A233</f>
        <v>2409797</v>
      </c>
      <c r="Y28" s="137"/>
      <c r="Z28" s="92"/>
    </row>
    <row r="29" spans="1:26" ht="11.25" customHeight="1">
      <c r="A29" s="92"/>
      <c r="B29" s="134"/>
      <c r="C29" s="92"/>
      <c r="D29" s="92"/>
      <c r="E29" s="92"/>
      <c r="F29" s="143"/>
      <c r="G29" s="137"/>
      <c r="H29" s="92"/>
      <c r="I29" s="92" t="s">
        <v>228</v>
      </c>
      <c r="J29" s="92"/>
      <c r="K29" s="92"/>
      <c r="L29" s="150">
        <f>IF(R32&gt;0,100*L28/R32,0)</f>
        <v>34.376859504132234</v>
      </c>
      <c r="M29" s="137"/>
      <c r="N29" s="92"/>
      <c r="O29" s="92" t="s">
        <v>229</v>
      </c>
      <c r="P29" s="92"/>
      <c r="Q29" s="92"/>
      <c r="R29" s="141">
        <f>R20-R26-R27</f>
        <v>5906256</v>
      </c>
      <c r="S29" s="137"/>
      <c r="T29" s="92"/>
      <c r="U29" s="92" t="s">
        <v>230</v>
      </c>
      <c r="V29" s="92"/>
      <c r="W29" s="92"/>
      <c r="X29" s="144">
        <f>W!A234</f>
        <v>663292</v>
      </c>
      <c r="Y29" s="137"/>
      <c r="Z29" s="92"/>
    </row>
    <row r="30" spans="1:26" ht="11.25" customHeight="1">
      <c r="A30" s="92"/>
      <c r="B30" s="134"/>
      <c r="C30" s="92"/>
      <c r="D30" s="92"/>
      <c r="E30" s="92"/>
      <c r="F30" s="143"/>
      <c r="G30" s="137"/>
      <c r="H30" s="92"/>
      <c r="I30" s="92"/>
      <c r="J30" s="92"/>
      <c r="K30" s="92"/>
      <c r="L30" s="143"/>
      <c r="M30" s="137"/>
      <c r="N30" s="92"/>
      <c r="O30" s="92"/>
      <c r="P30" s="92"/>
      <c r="Q30" s="92"/>
      <c r="R30" s="143"/>
      <c r="S30" s="137"/>
      <c r="T30" s="92"/>
      <c r="U30" s="92" t="s">
        <v>231</v>
      </c>
      <c r="V30" s="92"/>
      <c r="W30" s="92"/>
      <c r="X30" s="143">
        <f>R18-R25</f>
        <v>3073089</v>
      </c>
      <c r="Y30" s="137"/>
      <c r="Z30" s="92"/>
    </row>
    <row r="31" spans="1:26" ht="11.25" customHeight="1">
      <c r="A31" s="92"/>
      <c r="B31" s="134"/>
      <c r="C31" s="92"/>
      <c r="D31" s="92"/>
      <c r="E31" s="92"/>
      <c r="F31" s="143"/>
      <c r="G31" s="137"/>
      <c r="H31" s="92"/>
      <c r="I31" s="139" t="s">
        <v>232</v>
      </c>
      <c r="J31" s="92"/>
      <c r="K31" s="92"/>
      <c r="L31" s="145">
        <f>W!A230</f>
        <v>475200</v>
      </c>
      <c r="M31" s="137"/>
      <c r="N31" s="92"/>
      <c r="O31" s="135" t="s">
        <v>233</v>
      </c>
      <c r="P31" s="92"/>
      <c r="Q31" s="92"/>
      <c r="R31" s="143"/>
      <c r="S31" s="137"/>
      <c r="T31" s="92"/>
      <c r="U31" s="92" t="s">
        <v>234</v>
      </c>
      <c r="V31" s="92"/>
      <c r="W31" s="92"/>
      <c r="X31" s="143">
        <f>W!A270</f>
        <v>0</v>
      </c>
      <c r="Y31" s="137" t="s">
        <v>235</v>
      </c>
      <c r="Z31" s="92"/>
    </row>
    <row r="32" spans="1:26" ht="11.25" customHeight="1">
      <c r="A32" s="92"/>
      <c r="B32" s="134"/>
      <c r="C32" s="92" t="s">
        <v>236</v>
      </c>
      <c r="D32" s="92"/>
      <c r="E32" s="92"/>
      <c r="F32" s="141">
        <f>W!A219</f>
        <v>0</v>
      </c>
      <c r="G32" s="137"/>
      <c r="H32" s="92"/>
      <c r="I32" s="92" t="s">
        <v>237</v>
      </c>
      <c r="J32" s="92"/>
      <c r="K32" s="92"/>
      <c r="L32" s="141">
        <f>L28-L31</f>
        <v>772680</v>
      </c>
      <c r="M32" s="137"/>
      <c r="N32" s="92"/>
      <c r="O32" s="139" t="s">
        <v>238</v>
      </c>
      <c r="P32" s="92"/>
      <c r="Q32" s="92"/>
      <c r="R32" s="141">
        <f>W!A275</f>
        <v>3630000</v>
      </c>
      <c r="S32" s="137"/>
      <c r="T32" s="92"/>
      <c r="U32" s="92"/>
      <c r="V32" s="92"/>
      <c r="W32" s="92"/>
      <c r="X32" s="143"/>
      <c r="Y32" s="137"/>
      <c r="Z32" s="92"/>
    </row>
    <row r="33" spans="1:26" ht="11.25" customHeight="1">
      <c r="A33" s="92"/>
      <c r="B33" s="134"/>
      <c r="C33" s="92" t="s">
        <v>239</v>
      </c>
      <c r="D33" s="92"/>
      <c r="E33" s="92"/>
      <c r="F33" s="141">
        <f>W!A220</f>
        <v>2342582</v>
      </c>
      <c r="G33" s="137"/>
      <c r="H33" s="92"/>
      <c r="I33" s="92" t="s">
        <v>240</v>
      </c>
      <c r="J33" s="92"/>
      <c r="K33" s="92"/>
      <c r="L33" s="145">
        <f>W!A260</f>
        <v>1121898</v>
      </c>
      <c r="M33" s="137"/>
      <c r="N33" s="92"/>
      <c r="O33" s="92" t="s">
        <v>241</v>
      </c>
      <c r="P33" s="92"/>
      <c r="Q33" s="92"/>
      <c r="R33" s="141">
        <f>W!A276</f>
        <v>381678</v>
      </c>
      <c r="S33" s="137"/>
      <c r="T33" s="92"/>
      <c r="U33" s="92" t="s">
        <v>242</v>
      </c>
      <c r="V33" s="92"/>
      <c r="W33" s="92"/>
      <c r="X33" s="143">
        <f>W!A238</f>
        <v>2298000</v>
      </c>
      <c r="Y33" s="137"/>
      <c r="Z33" s="92"/>
    </row>
    <row r="34" spans="1:26" ht="11.25" customHeight="1">
      <c r="A34" s="92"/>
      <c r="B34" s="134"/>
      <c r="C34" s="92"/>
      <c r="D34" s="92"/>
      <c r="E34" s="92"/>
      <c r="F34" s="92"/>
      <c r="G34" s="137"/>
      <c r="H34" s="92"/>
      <c r="I34" s="92" t="s">
        <v>243</v>
      </c>
      <c r="J34" s="92"/>
      <c r="K34" s="92"/>
      <c r="L34" s="143">
        <f>L32+L33</f>
        <v>1894578</v>
      </c>
      <c r="M34" s="137"/>
      <c r="N34" s="92"/>
      <c r="O34" s="92" t="s">
        <v>244</v>
      </c>
      <c r="P34" s="92"/>
      <c r="Q34" s="92"/>
      <c r="R34" s="145">
        <f>R35-R32-R33</f>
        <v>1894578</v>
      </c>
      <c r="S34" s="137"/>
      <c r="T34" s="92"/>
      <c r="U34" s="92" t="s">
        <v>245</v>
      </c>
      <c r="V34" s="92"/>
      <c r="W34" s="92"/>
      <c r="X34" s="143">
        <f>W!A239</f>
        <v>1009000</v>
      </c>
      <c r="Y34" s="137"/>
      <c r="Z34" s="92"/>
    </row>
    <row r="35" spans="1:26" ht="11.25" customHeight="1">
      <c r="A35" s="92"/>
      <c r="B35" s="134"/>
      <c r="C35" s="92"/>
      <c r="D35" s="92"/>
      <c r="E35" s="92"/>
      <c r="F35" s="92"/>
      <c r="G35" s="137"/>
      <c r="H35" s="92"/>
      <c r="I35" s="92"/>
      <c r="J35" s="92"/>
      <c r="K35" s="92"/>
      <c r="L35" s="92"/>
      <c r="M35" s="137"/>
      <c r="N35" s="92"/>
      <c r="O35" s="92" t="s">
        <v>246</v>
      </c>
      <c r="P35" s="92"/>
      <c r="Q35" s="92"/>
      <c r="R35" s="141">
        <f>W!A277</f>
        <v>5906256</v>
      </c>
      <c r="S35" s="137"/>
      <c r="T35" s="92"/>
      <c r="U35" s="92"/>
      <c r="V35" s="92"/>
      <c r="W35" s="92"/>
      <c r="X35" s="92"/>
      <c r="Y35" s="137"/>
      <c r="Z35" s="92"/>
    </row>
    <row r="36" spans="1:26" ht="11.25" customHeight="1">
      <c r="A36" s="92"/>
      <c r="B36" s="151"/>
      <c r="C36" s="152"/>
      <c r="D36" s="152"/>
      <c r="E36" s="152"/>
      <c r="F36" s="152"/>
      <c r="G36" s="152"/>
      <c r="H36" s="151"/>
      <c r="I36" s="152"/>
      <c r="J36" s="152"/>
      <c r="K36" s="152"/>
      <c r="L36" s="152"/>
      <c r="M36" s="153"/>
      <c r="N36" s="152"/>
      <c r="O36" s="152"/>
      <c r="P36" s="152"/>
      <c r="Q36" s="152"/>
      <c r="R36" s="152"/>
      <c r="S36" s="153"/>
      <c r="T36" s="152"/>
      <c r="U36" s="152"/>
      <c r="V36" s="152"/>
      <c r="W36" s="152"/>
      <c r="X36" s="152"/>
      <c r="Y36" s="153"/>
      <c r="Z36" s="92"/>
    </row>
    <row r="37" spans="1:26" ht="12.75" customHeight="1">
      <c r="A37" s="92"/>
      <c r="B37" s="126" t="s">
        <v>146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6" ht="11.25" customHeight="1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spans="1:26" ht="11.25" customHeight="1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spans="1:26" ht="11.25" customHeight="1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spans="1:26" ht="11.25" customHeigh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spans="1:26" ht="11.25" customHeight="1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spans="1:26" ht="11.25" customHeight="1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spans="1:26" ht="11.25" customHeight="1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 t="s">
        <v>60</v>
      </c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spans="1:26" ht="11.25" customHeight="1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 t="s">
        <v>60</v>
      </c>
      <c r="L45" s="154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spans="1:26" ht="11.25" customHeight="1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154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spans="1:26" ht="11.25" customHeight="1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spans="1:26" ht="11.25" customHeight="1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spans="1:26" ht="11.25" customHeight="1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spans="1:26" ht="11.25" customHeight="1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spans="1:26" ht="11.25" customHeight="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spans="1:26" ht="11.25" customHeight="1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spans="1:26" ht="11.25" customHeight="1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spans="1:26" ht="11.25" customHeight="1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spans="1:26" ht="11.25" customHeight="1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spans="1:26" ht="11.25" customHeight="1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spans="1:26" ht="11.25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spans="1:26" ht="11.25" customHeight="1">
      <c r="A58" s="15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spans="1:26" ht="11.25" customHeight="1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spans="1:26" ht="11.25" customHeight="1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spans="1:26" ht="11.2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spans="1:26" ht="11.25" customHeight="1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spans="1:26" ht="11.2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spans="1:26" ht="11.25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spans="1:26" ht="11.2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spans="1:26" ht="11.25" customHeight="1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spans="1:26" ht="11.25" customHeight="1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spans="1:26" ht="11.25" customHeight="1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spans="1:26" ht="11.25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spans="1:26" ht="11.25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spans="1:26" ht="11.25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spans="1:26" ht="11.2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spans="1:26" ht="11.25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spans="1:26" ht="11.25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spans="1:26" ht="11.25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spans="1:26" ht="11.25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spans="1:26" ht="11.25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spans="1:26" ht="11.25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spans="1:26" ht="11.25" customHeight="1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spans="1:26" ht="11.2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spans="1:26" ht="11.2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spans="1:26" ht="11.25" customHeight="1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spans="1:26" ht="11.25" customHeight="1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spans="1:26" ht="11.25" customHeight="1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spans="1:26" ht="11.25" customHeight="1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spans="1:26" ht="11.25" customHeight="1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spans="1:26" ht="11.2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spans="1:26" ht="11.2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spans="1:26" ht="11.2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spans="1:26" ht="11.2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spans="1:26" ht="11.2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spans="1:26" ht="11.2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spans="1:26" ht="11.2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spans="1:26" ht="11.2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spans="1:26" ht="11.2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spans="1:26" ht="11.2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spans="1:26" ht="11.2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spans="1:26" ht="11.2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spans="1:26" ht="11.2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spans="1:26" ht="11.2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spans="1:26" ht="11.2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spans="1:26" ht="11.2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spans="1:26" ht="11.2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spans="1:26" ht="11.2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spans="1:26" ht="11.2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ht="11.2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spans="1:26" ht="11.2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spans="1:26" ht="11.2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spans="1:26" ht="11.2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spans="1:26" ht="11.2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spans="1:26" ht="11.2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spans="1:26" ht="11.2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spans="1:26" ht="11.2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spans="1:26" ht="11.2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spans="1:26" ht="11.2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spans="1:26" ht="11.2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spans="1:26" ht="11.2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spans="1:26" ht="11.2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spans="1:26" ht="11.2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spans="1:26" ht="11.2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spans="1:26" ht="11.2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spans="1:26" ht="11.2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spans="1:26" ht="11.2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spans="1:26" ht="11.2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spans="1:26" ht="11.2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spans="1:26" ht="11.2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spans="1:26" ht="11.2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spans="1:26" ht="11.2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spans="1:26" ht="11.2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spans="1:26" ht="11.2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spans="1:26" ht="11.2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spans="1:26" ht="11.2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spans="1:26" ht="11.2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spans="1:26" ht="11.2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spans="1:26" ht="11.2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1:26" ht="11.2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spans="1:26" ht="11.2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spans="1:26" ht="11.2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spans="1:26" ht="11.2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spans="1:26" ht="11.2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spans="1:26" ht="11.2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spans="1:26" ht="11.2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spans="1:26" ht="11.2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spans="1:26" ht="11.2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spans="1:26" ht="11.2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spans="1:26" ht="11.2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spans="1:26" ht="11.2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spans="1:26" ht="11.2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spans="1:26" ht="11.2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spans="1:26" ht="11.2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spans="1:26" ht="11.2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spans="1:26" ht="11.2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spans="1:26" ht="11.2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spans="1:26" ht="11.2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spans="1:26" ht="11.2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spans="1:26" ht="11.2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spans="1:26" ht="11.2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spans="1:26" ht="11.2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spans="1:26" ht="11.2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spans="1:26" ht="11.2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spans="1:26" ht="11.2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spans="1:26" ht="11.2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spans="1:26" ht="11.2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spans="1:26" ht="11.2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spans="1:26" ht="11.2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spans="1:26" ht="11.2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spans="1:26" ht="11.2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spans="1:26" ht="11.2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spans="1:26" ht="11.2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spans="1:26" ht="11.2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spans="1:26" ht="11.2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spans="1:26" ht="11.2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spans="1:26" ht="11.2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spans="1:26" ht="11.2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spans="1:26" ht="11.2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spans="1:26" ht="11.2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spans="1:26" ht="11.2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spans="1:26" ht="11.2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spans="1:26" ht="11.2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spans="1:26" ht="11.2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spans="1:26" ht="11.2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spans="1:26" ht="11.2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spans="1:26" ht="11.2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spans="1:26" ht="11.2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spans="1:26" ht="11.2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spans="1:26" ht="11.2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spans="1:26" ht="11.2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spans="1:26" ht="11.2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spans="1:26" ht="11.2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spans="1:26" ht="11.2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spans="1:26" ht="11.2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spans="1:26" ht="11.2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spans="1:26" ht="11.2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spans="1:26" ht="11.2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spans="1:26" ht="11.2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spans="1:26" ht="11.2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spans="1:26" ht="11.2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spans="1:26" ht="11.2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spans="1:26" ht="11.2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spans="1:26" ht="11.2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spans="1:26" ht="11.2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spans="1:26" ht="11.2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spans="1:26" ht="11.2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spans="1:26" ht="11.2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spans="1:26" ht="11.2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spans="1:26" ht="11.2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spans="1:26" ht="11.2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spans="1:26" ht="11.2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spans="1:26" ht="11.2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spans="1:26" ht="11.2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spans="1:26" ht="11.2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spans="1:26" ht="11.2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spans="1:26" ht="11.2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spans="1:26" ht="11.2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spans="1:26" ht="11.2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spans="1:26" ht="11.2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spans="1:26" ht="11.2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spans="1:26" ht="11.2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spans="1:26" ht="11.2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spans="1:26" ht="11.2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spans="1:26" ht="11.2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spans="1:26" ht="11.2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spans="1:26" ht="11.2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spans="1:26" ht="11.2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spans="1:26" ht="11.2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spans="1:26" ht="11.2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spans="1:26" ht="11.2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spans="1:26" ht="11.2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spans="1:26" ht="11.2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spans="1:26" ht="11.2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spans="1:26" ht="11.2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spans="1:26" ht="11.2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spans="1:26" ht="11.2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spans="1:26" ht="11.2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spans="1:26" ht="11.2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spans="1:26" ht="11.2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spans="1:26" ht="11.2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spans="1:26" ht="11.2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spans="1:26" ht="11.2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spans="1:26" ht="11.2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spans="1:26" ht="11.2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spans="1:26" ht="11.2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spans="1:26" ht="11.2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spans="1:26" ht="11.2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spans="1:26" ht="11.2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spans="1:26" ht="11.2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spans="1:26" ht="11.2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spans="1:26" ht="11.2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spans="1:26" ht="11.2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spans="1:26" ht="11.2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spans="1:26" ht="11.2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spans="1:26" ht="11.2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spans="1:26" ht="11.2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spans="1:26" ht="11.2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spans="1:26" ht="11.2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spans="1:26" ht="11.2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spans="1:26" ht="11.2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spans="1:26" ht="11.2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spans="1:26" ht="11.2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spans="1:26" ht="11.2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spans="1:26" ht="11.2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spans="1:26" ht="11.2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spans="1:26" ht="11.2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spans="1:26" ht="11.2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spans="1:26" ht="11.2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spans="1:26" ht="11.2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spans="1:26" ht="11.2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spans="1:26" ht="11.2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spans="1:26" ht="11.2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spans="1:26" ht="11.2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spans="1:26" ht="11.2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spans="1:26" ht="11.2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spans="1:26" ht="11.2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spans="1:26" ht="11.2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spans="1:26" ht="11.2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spans="1:26" ht="11.2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spans="1:26" ht="11.2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spans="1:26" ht="11.2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spans="1:26" ht="11.2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spans="1:26" ht="11.2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spans="1:26" ht="11.2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spans="1:26" ht="11.2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spans="1:26" ht="11.2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spans="1:26" ht="11.2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spans="1:26" ht="11.2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spans="1:26" ht="11.2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spans="1:26" ht="11.2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spans="1:26" ht="11.2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spans="1:26" ht="11.2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spans="1:26" ht="11.2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spans="1:26" ht="11.2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spans="1:26" ht="11.2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spans="1:26" ht="11.2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spans="1:26" ht="11.2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spans="1:26" ht="11.2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spans="1:26" ht="11.2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spans="1:26" ht="11.2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spans="1:26" ht="11.2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spans="1:26" ht="11.2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spans="1:26" ht="11.2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spans="1:26" ht="11.2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spans="1:26" ht="11.2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spans="1:26" ht="11.2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spans="1:26" ht="11.2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spans="1:26" ht="11.2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spans="1:26" ht="11.2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spans="1:26" ht="11.2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spans="1:26" ht="11.2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spans="1:26" ht="11.2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spans="1:26" ht="11.2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spans="1:26" ht="11.2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spans="1:26" ht="11.2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spans="1:26" ht="11.2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spans="1:26" ht="11.2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spans="1:26" ht="11.2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spans="1:26" ht="11.2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spans="1:26" ht="11.2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spans="1:26" ht="11.2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spans="1:26" ht="11.2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spans="1:26" ht="11.2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spans="1:26" ht="11.2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spans="1:26" ht="11.2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spans="1:26" ht="11.2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spans="1:26" ht="11.2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spans="1:26" ht="11.2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spans="1:26" ht="11.2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spans="1:26" ht="11.2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spans="1:26" ht="11.2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spans="1:26" ht="11.2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spans="1:26" ht="11.2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spans="1:26" ht="11.2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spans="1:26" ht="11.2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spans="1:26" ht="11.2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spans="1:26" ht="11.2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spans="1:26" ht="11.2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spans="1:26" ht="11.2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spans="1:26" ht="11.2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spans="1:26" ht="11.2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spans="1:26" ht="11.2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spans="1:26" ht="11.2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spans="1:26" ht="11.2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spans="1:26" ht="11.2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spans="1:26" ht="11.2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spans="1:26" ht="11.2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spans="1:26" ht="11.2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spans="1:26" ht="11.2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spans="1:26" ht="11.2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spans="1:26" ht="11.2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spans="1:26" ht="11.2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spans="1:26" ht="11.2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spans="1:26" ht="11.2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spans="1:26" ht="11.2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spans="1:26" ht="11.2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spans="1:26" ht="11.2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spans="1:26" ht="11.2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spans="1:26" ht="11.2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spans="1:26" ht="11.2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spans="1:26" ht="11.2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spans="1:26" ht="11.2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spans="1:26" ht="11.2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spans="1:26" ht="11.2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spans="1:26" ht="11.2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spans="1:26" ht="11.2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spans="1:26" ht="11.2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spans="1:26" ht="11.2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spans="1:26" ht="11.2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spans="1:26" ht="11.2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spans="1:26" ht="11.2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spans="1:26" ht="11.2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spans="1:26" ht="11.2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spans="1:26" ht="11.2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spans="1:26" ht="11.2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spans="1:26" ht="11.2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spans="1:26" ht="11.2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spans="1:26" ht="11.2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spans="1:26" ht="11.2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spans="1:26" ht="11.2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spans="1:26" ht="11.2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spans="1:26" ht="11.2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spans="1:26" ht="11.2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spans="1:26" ht="11.2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spans="1:26" ht="11.2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spans="1:26" ht="11.2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spans="1:26" ht="11.2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spans="1:26" ht="11.2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spans="1:26" ht="11.2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spans="1:26" ht="11.2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spans="1:26" ht="11.2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spans="1:26" ht="11.2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spans="1:26" ht="11.2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spans="1:26" ht="11.2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spans="1:26" ht="11.2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spans="1:26" ht="11.2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spans="1:26" ht="11.2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spans="1:26" ht="11.2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spans="1:26" ht="11.2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spans="1:26" ht="11.2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spans="1:26" ht="11.2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spans="1:26" ht="11.2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spans="1:26" ht="11.2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spans="1:26" ht="11.2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spans="1:26" ht="11.2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spans="1:26" ht="11.2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spans="1:26" ht="11.2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spans="1:26" ht="11.2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spans="1:26" ht="11.2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spans="1:26" ht="11.2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spans="1:26" ht="11.2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spans="1:26" ht="11.2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spans="1:26" ht="11.2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spans="1:26" ht="11.2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spans="1:26" ht="11.2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spans="1:26" ht="11.2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spans="1:26" ht="11.2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spans="1:26" ht="11.2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spans="1:26" ht="11.2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spans="1:26" ht="11.2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spans="1:26" ht="11.2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spans="1:26" ht="11.2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spans="1:26" ht="11.2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spans="1:26" ht="11.2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spans="1:26" ht="11.2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spans="1:26" ht="11.2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spans="1:26" ht="11.2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spans="1:26" ht="11.2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spans="1:26" ht="11.2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spans="1:26" ht="11.2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spans="1:26" ht="11.2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spans="1:26" ht="11.2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spans="1:26" ht="11.2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spans="1:26" ht="11.2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spans="1:26" ht="11.2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spans="1:26" ht="11.2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spans="1:26" ht="11.2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spans="1:26" ht="11.2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spans="1:26" ht="11.2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spans="1:26" ht="11.2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spans="1:26" ht="11.2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spans="1:26" ht="11.2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spans="1:26" ht="11.2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spans="1:26" ht="11.2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spans="1:26" ht="11.2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spans="1:26" ht="11.2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spans="1:26" ht="11.2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spans="1:26" ht="11.2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spans="1:26" ht="11.2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spans="1:26" ht="11.2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spans="1:26" ht="11.2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spans="1:26" ht="11.2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spans="1:26" ht="11.2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spans="1:26" ht="11.2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spans="1:26" ht="11.2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spans="1:26" ht="11.2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spans="1:26" ht="11.2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spans="1:26" ht="11.2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spans="1:26" ht="11.2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spans="1:26" ht="11.2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spans="1:26" ht="11.2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spans="1:26" ht="11.2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spans="1:26" ht="11.2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spans="1:26" ht="11.2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spans="1:26" ht="11.2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spans="1:26" ht="11.2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spans="1:26" ht="11.2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spans="1:26" ht="11.2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spans="1:26" ht="11.2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spans="1:26" ht="11.2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spans="1:26" ht="11.2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spans="1:26" ht="11.2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spans="1:26" ht="11.2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spans="1:26" ht="11.2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spans="1:26" ht="11.2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spans="1:26" ht="11.2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spans="1:26" ht="11.2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spans="1:26" ht="11.2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spans="1:26" ht="11.2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spans="1:26" ht="11.2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spans="1:26" ht="11.2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spans="1:26" ht="11.2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spans="1:26" ht="11.2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spans="1:26" ht="11.2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spans="1:26" ht="11.2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spans="1:26" ht="11.2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spans="1:26" ht="11.2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spans="1:26" ht="11.2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spans="1:26" ht="11.2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spans="1:26" ht="11.2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spans="1:26" ht="11.2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spans="1:26" ht="11.2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spans="1:26" ht="11.2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spans="1:26" ht="11.2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spans="1:26" ht="11.2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spans="1:26" ht="11.2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spans="1:26" ht="11.2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spans="1:26" ht="11.2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spans="1:26" ht="11.2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spans="1:26" ht="11.2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spans="1:26" ht="11.2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spans="1:26" ht="11.2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spans="1:26" ht="11.2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showGridLines="0" workbookViewId="0"/>
  </sheetViews>
  <sheetFormatPr defaultColWidth="17.33203125" defaultRowHeight="15" customHeight="1"/>
  <cols>
    <col min="1" max="1" width="2" customWidth="1"/>
    <col min="2" max="2" width="1.5546875" customWidth="1"/>
    <col min="3" max="13" width="8.6640625" customWidth="1"/>
    <col min="14" max="14" width="1.5546875" customWidth="1"/>
    <col min="15" max="17" width="9.109375" customWidth="1"/>
  </cols>
  <sheetData>
    <row r="1" spans="1:17" ht="12.75" customHeight="1">
      <c r="A1" s="21"/>
      <c r="B1" s="21"/>
      <c r="C1" s="21"/>
      <c r="D1" s="21"/>
      <c r="E1" s="21"/>
      <c r="F1" s="21"/>
      <c r="G1" s="155" t="s">
        <v>247</v>
      </c>
      <c r="H1" s="21"/>
      <c r="I1" s="29"/>
      <c r="J1" s="21"/>
      <c r="K1" s="21"/>
      <c r="L1" s="21"/>
      <c r="M1" s="21"/>
      <c r="N1" s="21"/>
      <c r="O1" s="21"/>
      <c r="P1" s="21"/>
      <c r="Q1" s="21"/>
    </row>
    <row r="2" spans="1:17" ht="12" customHeight="1">
      <c r="A2" s="21"/>
      <c r="B2" s="156" t="s">
        <v>248</v>
      </c>
      <c r="C2" s="63"/>
      <c r="D2" s="21"/>
      <c r="E2" s="21"/>
      <c r="F2" s="21"/>
      <c r="G2" s="155" t="s">
        <v>249</v>
      </c>
      <c r="H2" s="21"/>
      <c r="I2" s="157">
        <f>W!$A1</f>
        <v>2</v>
      </c>
      <c r="J2" s="158" t="s">
        <v>250</v>
      </c>
      <c r="K2" s="157">
        <f>W!$A4</f>
        <v>2016</v>
      </c>
      <c r="L2" s="159" t="s">
        <v>251</v>
      </c>
      <c r="M2" s="24">
        <f>W!$A5</f>
        <v>2</v>
      </c>
      <c r="N2" s="21"/>
      <c r="O2" s="21"/>
      <c r="P2" s="21"/>
      <c r="Q2" s="21"/>
    </row>
    <row r="3" spans="1:17" ht="12" customHeight="1">
      <c r="A3" s="21"/>
      <c r="B3" s="21"/>
      <c r="C3" s="21"/>
      <c r="D3" s="21"/>
      <c r="E3" s="21"/>
      <c r="F3" s="21"/>
      <c r="G3" s="21"/>
      <c r="H3" s="21"/>
      <c r="I3" s="29"/>
      <c r="J3" s="21"/>
      <c r="K3" s="21"/>
      <c r="L3" s="21"/>
      <c r="M3" s="21"/>
      <c r="N3" s="21"/>
      <c r="O3" s="21"/>
      <c r="P3" s="21"/>
      <c r="Q3" s="21"/>
    </row>
    <row r="4" spans="1:17" ht="12" customHeight="1">
      <c r="A4" s="21"/>
      <c r="B4" s="96"/>
      <c r="C4" s="70"/>
      <c r="D4" s="70"/>
      <c r="E4" s="70"/>
      <c r="F4" s="70"/>
      <c r="G4" s="70"/>
      <c r="H4" s="70"/>
      <c r="I4" s="101"/>
      <c r="J4" s="70"/>
      <c r="K4" s="70"/>
      <c r="L4" s="70"/>
      <c r="M4" s="70"/>
      <c r="N4" s="85"/>
      <c r="O4" s="21"/>
      <c r="P4" s="21"/>
      <c r="Q4" s="21"/>
    </row>
    <row r="5" spans="1:17" ht="12" customHeight="1">
      <c r="A5" s="21"/>
      <c r="B5" s="97"/>
      <c r="C5" s="63" t="s">
        <v>252</v>
      </c>
      <c r="D5" s="63"/>
      <c r="E5" s="63"/>
      <c r="F5" s="21"/>
      <c r="G5" s="35" t="s">
        <v>16</v>
      </c>
      <c r="H5" s="35" t="s">
        <v>18</v>
      </c>
      <c r="I5" s="29" t="s">
        <v>253</v>
      </c>
      <c r="J5" s="21"/>
      <c r="K5" s="21"/>
      <c r="L5" s="21"/>
      <c r="M5" s="21"/>
      <c r="N5" s="25"/>
      <c r="O5" s="21"/>
      <c r="P5" s="21"/>
      <c r="Q5" s="21"/>
    </row>
    <row r="6" spans="1:17" ht="13.5" customHeight="1">
      <c r="A6" s="21"/>
      <c r="B6" s="97"/>
      <c r="C6" s="109" t="s">
        <v>254</v>
      </c>
      <c r="D6" s="21"/>
      <c r="E6" s="21"/>
      <c r="F6" s="21"/>
      <c r="G6" s="160">
        <f>W!A505</f>
        <v>4074</v>
      </c>
      <c r="H6" s="160">
        <f>W!A506</f>
        <v>4277</v>
      </c>
      <c r="I6" s="160">
        <f>W!A504</f>
        <v>59</v>
      </c>
      <c r="J6" s="21"/>
      <c r="K6" s="29"/>
      <c r="L6" s="21"/>
      <c r="M6" s="21"/>
      <c r="N6" s="25"/>
      <c r="O6" s="21"/>
      <c r="P6" s="21"/>
      <c r="Q6" s="21"/>
    </row>
    <row r="7" spans="1:17" ht="13.5" customHeight="1">
      <c r="A7" s="21"/>
      <c r="B7" s="97"/>
      <c r="C7" s="109" t="s">
        <v>255</v>
      </c>
      <c r="D7" s="21"/>
      <c r="E7" s="21"/>
      <c r="F7" s="21"/>
      <c r="G7" s="161">
        <f>W!A507/10</f>
        <v>7.1</v>
      </c>
      <c r="H7" s="161">
        <f>W!A508/10</f>
        <v>5.0999999999999996</v>
      </c>
      <c r="I7" s="35"/>
      <c r="J7" s="21"/>
      <c r="K7" s="29"/>
      <c r="L7" s="44"/>
      <c r="M7" s="21"/>
      <c r="N7" s="25"/>
      <c r="O7" s="21"/>
      <c r="P7" s="21"/>
      <c r="Q7" s="21"/>
    </row>
    <row r="8" spans="1:17" ht="12" customHeight="1">
      <c r="A8" s="21"/>
      <c r="B8" s="97"/>
      <c r="C8" s="29" t="s">
        <v>256</v>
      </c>
      <c r="D8" s="21"/>
      <c r="E8" s="21"/>
      <c r="F8" s="21"/>
      <c r="G8" s="160">
        <f>W!A509</f>
        <v>1767</v>
      </c>
      <c r="H8" s="160">
        <f>W!A510</f>
        <v>1840</v>
      </c>
      <c r="I8" s="35"/>
      <c r="J8" s="21"/>
      <c r="K8" s="29"/>
      <c r="L8" s="44"/>
      <c r="M8" s="21"/>
      <c r="N8" s="25"/>
      <c r="O8" s="21"/>
      <c r="P8" s="21"/>
      <c r="Q8" s="21"/>
    </row>
    <row r="9" spans="1:17" ht="12" customHeight="1">
      <c r="A9" s="21"/>
      <c r="B9" s="97"/>
      <c r="C9" s="29"/>
      <c r="D9" s="21"/>
      <c r="E9" s="21"/>
      <c r="F9" s="21"/>
      <c r="G9" s="21"/>
      <c r="H9" s="44"/>
      <c r="I9" s="35"/>
      <c r="J9" s="21"/>
      <c r="K9" s="44"/>
      <c r="L9" s="44"/>
      <c r="M9" s="21"/>
      <c r="N9" s="25"/>
      <c r="O9" s="21"/>
      <c r="P9" s="21"/>
      <c r="Q9" s="21"/>
    </row>
    <row r="10" spans="1:17" ht="12" customHeight="1">
      <c r="A10" s="21"/>
      <c r="B10" s="97"/>
      <c r="C10" s="24" t="s">
        <v>257</v>
      </c>
      <c r="D10" s="21"/>
      <c r="E10" s="63"/>
      <c r="F10" s="21"/>
      <c r="G10" s="21"/>
      <c r="H10" s="44"/>
      <c r="I10" s="35"/>
      <c r="J10" s="21"/>
      <c r="K10" s="44"/>
      <c r="L10" s="44" t="s">
        <v>60</v>
      </c>
      <c r="M10" s="21"/>
      <c r="N10" s="25"/>
      <c r="O10" s="21"/>
      <c r="P10" s="21"/>
      <c r="Q10" s="21"/>
    </row>
    <row r="11" spans="1:17" ht="13.5" customHeight="1">
      <c r="A11" s="21"/>
      <c r="B11" s="97"/>
      <c r="C11" s="109" t="s">
        <v>258</v>
      </c>
      <c r="D11" s="21"/>
      <c r="E11" s="21"/>
      <c r="F11" s="21"/>
      <c r="G11" s="161">
        <f>W!A501/10</f>
        <v>1.5</v>
      </c>
      <c r="H11" s="161">
        <f>W!A502/10</f>
        <v>0.5</v>
      </c>
      <c r="I11" s="29" t="s">
        <v>259</v>
      </c>
      <c r="J11" s="29"/>
      <c r="K11" s="44"/>
      <c r="L11" s="162">
        <f>W!A511/100</f>
        <v>0.85</v>
      </c>
      <c r="M11" s="21"/>
      <c r="N11" s="25"/>
      <c r="O11" s="21"/>
      <c r="P11" s="21"/>
      <c r="Q11" s="21"/>
    </row>
    <row r="12" spans="1:17" ht="12" customHeight="1">
      <c r="A12" s="21"/>
      <c r="B12" s="97"/>
      <c r="C12" s="29"/>
      <c r="D12" s="163"/>
      <c r="E12" s="163"/>
      <c r="F12" s="163"/>
      <c r="G12" s="21"/>
      <c r="H12" s="21"/>
      <c r="I12" s="35"/>
      <c r="J12" s="21"/>
      <c r="K12" s="44"/>
      <c r="L12" s="44"/>
      <c r="M12" s="21"/>
      <c r="N12" s="25"/>
      <c r="O12" s="21"/>
      <c r="P12" s="21"/>
      <c r="Q12" s="21"/>
    </row>
    <row r="13" spans="1:17" ht="12" customHeight="1">
      <c r="A13" s="21"/>
      <c r="B13" s="97"/>
      <c r="C13" s="21"/>
      <c r="D13" s="21"/>
      <c r="E13" s="21"/>
      <c r="F13" s="21"/>
      <c r="G13" s="21"/>
      <c r="H13" s="35"/>
      <c r="I13" s="35"/>
      <c r="J13" s="44"/>
      <c r="K13" s="44"/>
      <c r="L13" s="44"/>
      <c r="M13" s="21"/>
      <c r="N13" s="25"/>
      <c r="O13" s="21"/>
      <c r="P13" s="21"/>
      <c r="Q13" s="21"/>
    </row>
    <row r="14" spans="1:17" ht="12" customHeight="1">
      <c r="A14" s="21"/>
      <c r="B14" s="97"/>
      <c r="C14" s="21" t="s">
        <v>260</v>
      </c>
      <c r="D14" s="21"/>
      <c r="E14" s="21"/>
      <c r="F14" s="21"/>
      <c r="G14" s="160">
        <f>W!A518</f>
        <v>500</v>
      </c>
      <c r="H14" s="21"/>
      <c r="I14" s="35"/>
      <c r="J14" s="44"/>
      <c r="K14" s="44"/>
      <c r="L14" s="44"/>
      <c r="M14" s="21"/>
      <c r="N14" s="25"/>
      <c r="O14" s="21"/>
      <c r="P14" s="21"/>
      <c r="Q14" s="21"/>
    </row>
    <row r="15" spans="1:17" ht="12" customHeight="1">
      <c r="A15" s="21"/>
      <c r="B15" s="97"/>
      <c r="C15" s="21"/>
      <c r="D15" s="21"/>
      <c r="E15" s="21"/>
      <c r="F15" s="21"/>
      <c r="G15" s="21"/>
      <c r="H15" s="44"/>
      <c r="I15" s="35"/>
      <c r="J15" s="44"/>
      <c r="K15" s="44"/>
      <c r="L15" s="44"/>
      <c r="M15" s="21"/>
      <c r="N15" s="25"/>
      <c r="O15" s="21"/>
      <c r="P15" s="21"/>
      <c r="Q15" s="21"/>
    </row>
    <row r="16" spans="1:17" ht="12" customHeight="1">
      <c r="A16" s="21"/>
      <c r="B16" s="97"/>
      <c r="C16" s="21" t="s">
        <v>261</v>
      </c>
      <c r="D16" s="21"/>
      <c r="E16" s="21"/>
      <c r="F16" s="21"/>
      <c r="G16" s="29" t="s">
        <v>64</v>
      </c>
      <c r="H16" s="29" t="s">
        <v>65</v>
      </c>
      <c r="I16" s="29" t="s">
        <v>66</v>
      </c>
      <c r="J16" s="21"/>
      <c r="K16" s="29"/>
      <c r="L16" s="44"/>
      <c r="M16" s="21"/>
      <c r="N16" s="25"/>
      <c r="O16" s="21"/>
      <c r="P16" s="21"/>
      <c r="Q16" s="21"/>
    </row>
    <row r="17" spans="1:17" ht="12" customHeight="1">
      <c r="A17" s="21"/>
      <c r="B17" s="97"/>
      <c r="C17" s="21" t="s">
        <v>262</v>
      </c>
      <c r="D17" s="21"/>
      <c r="E17" s="21"/>
      <c r="F17" s="21"/>
      <c r="G17" s="160">
        <f>INT(L11*G21/1000) + 60</f>
        <v>100</v>
      </c>
      <c r="H17" s="160">
        <f>INT(L11*2*G21/1000) + 75</f>
        <v>156</v>
      </c>
      <c r="I17" s="160">
        <f>INT(L11*3*G21/1000) + 120</f>
        <v>241</v>
      </c>
      <c r="J17" s="21"/>
      <c r="K17" s="44"/>
      <c r="L17" s="44"/>
      <c r="M17" s="44"/>
      <c r="N17" s="25"/>
      <c r="O17" s="21"/>
      <c r="P17" s="21"/>
      <c r="Q17" s="21"/>
    </row>
    <row r="18" spans="1:17" ht="12" customHeight="1">
      <c r="A18" s="21"/>
      <c r="B18" s="97"/>
      <c r="C18" s="21" t="s">
        <v>263</v>
      </c>
      <c r="D18" s="21"/>
      <c r="E18" s="21"/>
      <c r="F18" s="21"/>
      <c r="G18" s="160">
        <f>INT(L11*1.5*G21/1000) + 60</f>
        <v>120</v>
      </c>
      <c r="H18" s="160">
        <f>INT(L11*1.5*2*G21/1000) + 75</f>
        <v>196</v>
      </c>
      <c r="I18" s="160">
        <f>INT(L11*1.5*3*G21/1000) + 120</f>
        <v>302</v>
      </c>
      <c r="J18" s="21"/>
      <c r="K18" s="44"/>
      <c r="L18" s="44"/>
      <c r="M18" s="44"/>
      <c r="N18" s="25"/>
      <c r="O18" s="21"/>
      <c r="P18" s="21"/>
      <c r="Q18" s="21"/>
    </row>
    <row r="19" spans="1:17" ht="12" customHeight="1">
      <c r="A19" s="21"/>
      <c r="B19" s="97"/>
      <c r="C19" s="21"/>
      <c r="D19" s="21"/>
      <c r="E19" s="21"/>
      <c r="F19" s="21"/>
      <c r="G19" s="21"/>
      <c r="H19" s="44"/>
      <c r="I19" s="35"/>
      <c r="J19" s="44"/>
      <c r="K19" s="44"/>
      <c r="L19" s="44"/>
      <c r="M19" s="21"/>
      <c r="N19" s="25"/>
      <c r="O19" s="21"/>
      <c r="P19" s="21"/>
      <c r="Q19" s="21"/>
    </row>
    <row r="20" spans="1:17" ht="12" customHeight="1">
      <c r="A20" s="21"/>
      <c r="B20" s="97"/>
      <c r="C20" s="21"/>
      <c r="D20" s="21"/>
      <c r="E20" s="21"/>
      <c r="F20" s="21"/>
      <c r="G20" s="21" t="s">
        <v>264</v>
      </c>
      <c r="H20" s="35" t="s">
        <v>265</v>
      </c>
      <c r="I20" s="35" t="s">
        <v>266</v>
      </c>
      <c r="J20" s="21"/>
      <c r="K20" s="44"/>
      <c r="L20" s="44"/>
      <c r="M20" s="21"/>
      <c r="N20" s="25"/>
      <c r="O20" s="21"/>
      <c r="P20" s="21"/>
      <c r="Q20" s="21"/>
    </row>
    <row r="21" spans="1:17" ht="12" customHeight="1">
      <c r="A21" s="21"/>
      <c r="B21" s="97"/>
      <c r="C21" s="21" t="s">
        <v>267</v>
      </c>
      <c r="D21" s="21"/>
      <c r="E21" s="21"/>
      <c r="F21" s="21"/>
      <c r="G21" s="160">
        <f>W!A515</f>
        <v>47738</v>
      </c>
      <c r="H21" s="160">
        <f>W!A516</f>
        <v>47285</v>
      </c>
      <c r="I21" s="160">
        <f>W!A517</f>
        <v>45938</v>
      </c>
      <c r="J21" s="21"/>
      <c r="K21" s="44"/>
      <c r="L21" s="44"/>
      <c r="M21" s="21"/>
      <c r="N21" s="25"/>
      <c r="O21" s="21"/>
      <c r="P21" s="21"/>
      <c r="Q21" s="21"/>
    </row>
    <row r="22" spans="1:17" ht="12" customHeight="1">
      <c r="A22" s="21"/>
      <c r="B22" s="97"/>
      <c r="C22" s="21"/>
      <c r="D22" s="21"/>
      <c r="E22" s="21"/>
      <c r="F22" s="21"/>
      <c r="G22" s="21"/>
      <c r="H22" s="44"/>
      <c r="I22" s="29"/>
      <c r="J22" s="44"/>
      <c r="K22" s="44"/>
      <c r="L22" s="44"/>
      <c r="M22" s="21"/>
      <c r="N22" s="25"/>
      <c r="O22" s="21"/>
      <c r="P22" s="21"/>
      <c r="Q22" s="21"/>
    </row>
    <row r="23" spans="1:17" ht="12" customHeight="1">
      <c r="A23" s="21"/>
      <c r="B23" s="97"/>
      <c r="C23" s="21"/>
      <c r="D23" s="21"/>
      <c r="E23" s="21"/>
      <c r="F23" s="21"/>
      <c r="G23" s="21"/>
      <c r="H23" s="44"/>
      <c r="I23" s="29"/>
      <c r="J23" s="44"/>
      <c r="K23" s="44"/>
      <c r="L23" s="44"/>
      <c r="M23" s="21"/>
      <c r="N23" s="25"/>
      <c r="O23" s="21"/>
      <c r="P23" s="21"/>
      <c r="Q23" s="21"/>
    </row>
    <row r="24" spans="1:17" ht="12" customHeight="1">
      <c r="A24" s="21"/>
      <c r="B24" s="97"/>
      <c r="C24" s="63" t="s">
        <v>268</v>
      </c>
      <c r="D24" s="21"/>
      <c r="E24" s="21"/>
      <c r="F24" s="69" t="str">
        <f>W!A681</f>
        <v>Emerging economies are vulnerable to any world wide financial slowdown.</v>
      </c>
      <c r="G24" s="21"/>
      <c r="H24" s="21"/>
      <c r="I24" s="29"/>
      <c r="J24" s="21"/>
      <c r="K24" s="21"/>
      <c r="L24" s="21"/>
      <c r="M24" s="21"/>
      <c r="N24" s="25"/>
      <c r="O24" s="21"/>
      <c r="P24" s="21"/>
      <c r="Q24" s="21"/>
    </row>
    <row r="25" spans="1:17" ht="12" customHeight="1">
      <c r="A25" s="21"/>
      <c r="B25" s="97"/>
      <c r="C25" s="63"/>
      <c r="D25" s="21"/>
      <c r="E25" s="21"/>
      <c r="F25" s="69" t="str">
        <f>W!A682</f>
        <v>They may not have the flexibility to fend off such a downturn.</v>
      </c>
      <c r="G25" s="21"/>
      <c r="H25" s="21"/>
      <c r="I25" s="29"/>
      <c r="J25" s="21"/>
      <c r="K25" s="21"/>
      <c r="L25" s="21"/>
      <c r="M25" s="21"/>
      <c r="N25" s="25"/>
      <c r="O25" s="21"/>
      <c r="P25" s="21"/>
      <c r="Q25" s="21"/>
    </row>
    <row r="26" spans="1:17" ht="12" customHeight="1">
      <c r="A26" s="21"/>
      <c r="B26" s="97"/>
      <c r="C26" s="63"/>
      <c r="D26" s="21"/>
      <c r="E26" s="21"/>
      <c r="F26" s="69" t="str">
        <f>W!A683</f>
        <v xml:space="preserve"> </v>
      </c>
      <c r="G26" s="21"/>
      <c r="H26" s="21"/>
      <c r="I26" s="29"/>
      <c r="J26" s="21"/>
      <c r="K26" s="21"/>
      <c r="L26" s="21"/>
      <c r="M26" s="21"/>
      <c r="N26" s="25"/>
      <c r="O26" s="21"/>
      <c r="P26" s="21"/>
      <c r="Q26" s="21"/>
    </row>
    <row r="27" spans="1:17" ht="12" customHeight="1">
      <c r="A27" s="21"/>
      <c r="B27" s="97"/>
      <c r="C27" s="69"/>
      <c r="D27" s="21"/>
      <c r="E27" s="21"/>
      <c r="F27" s="69" t="str">
        <f>W!A684</f>
        <v xml:space="preserve"> </v>
      </c>
      <c r="G27" s="69"/>
      <c r="H27" s="69"/>
      <c r="I27" s="32"/>
      <c r="J27" s="69"/>
      <c r="K27" s="21"/>
      <c r="L27" s="21"/>
      <c r="M27" s="21"/>
      <c r="N27" s="25"/>
      <c r="O27" s="21"/>
      <c r="P27" s="21"/>
      <c r="Q27" s="21"/>
    </row>
    <row r="28" spans="1:17" ht="12" customHeight="1">
      <c r="A28" s="21"/>
      <c r="B28" s="97"/>
      <c r="C28" s="69"/>
      <c r="D28" s="21"/>
      <c r="E28" s="21"/>
      <c r="F28" s="69" t="str">
        <f>W!A685</f>
        <v xml:space="preserve"> </v>
      </c>
      <c r="G28" s="69"/>
      <c r="H28" s="69"/>
      <c r="I28" s="32"/>
      <c r="J28" s="69"/>
      <c r="K28" s="21"/>
      <c r="L28" s="21"/>
      <c r="M28" s="21"/>
      <c r="N28" s="25"/>
      <c r="O28" s="21"/>
      <c r="P28" s="21"/>
      <c r="Q28" s="21"/>
    </row>
    <row r="29" spans="1:17" ht="12" customHeight="1">
      <c r="A29" s="21"/>
      <c r="B29" s="97"/>
      <c r="C29" s="69"/>
      <c r="D29" s="21"/>
      <c r="E29" s="21"/>
      <c r="F29" s="69" t="str">
        <f>W!A686</f>
        <v xml:space="preserve"> </v>
      </c>
      <c r="G29" s="69"/>
      <c r="H29" s="69"/>
      <c r="I29" s="32"/>
      <c r="J29" s="69"/>
      <c r="K29" s="21"/>
      <c r="L29" s="21"/>
      <c r="M29" s="21"/>
      <c r="N29" s="25"/>
      <c r="O29" s="21"/>
      <c r="P29" s="21"/>
      <c r="Q29" s="21"/>
    </row>
    <row r="30" spans="1:17" ht="12" customHeight="1">
      <c r="A30" s="21"/>
      <c r="B30" s="164"/>
      <c r="C30" s="165"/>
      <c r="D30" s="165"/>
      <c r="E30" s="165"/>
      <c r="F30" s="165"/>
      <c r="G30" s="165"/>
      <c r="H30" s="165"/>
      <c r="I30" s="91"/>
      <c r="J30" s="165"/>
      <c r="K30" s="165"/>
      <c r="L30" s="165"/>
      <c r="M30" s="165"/>
      <c r="N30" s="72"/>
      <c r="O30" s="21"/>
      <c r="P30" s="21"/>
      <c r="Q30" s="21"/>
    </row>
    <row r="31" spans="1:17" ht="12" customHeight="1">
      <c r="A31" s="21"/>
      <c r="B31" s="21"/>
      <c r="C31" s="69"/>
      <c r="D31" s="32"/>
      <c r="E31" s="69"/>
      <c r="F31" s="69"/>
      <c r="G31" s="69"/>
      <c r="H31" s="69"/>
      <c r="I31" s="32"/>
      <c r="J31" s="69"/>
      <c r="K31" s="21"/>
      <c r="L31" s="21"/>
      <c r="M31" s="21"/>
      <c r="N31" s="21"/>
      <c r="O31" s="21"/>
      <c r="P31" s="21"/>
      <c r="Q31" s="21"/>
    </row>
    <row r="32" spans="1:17" ht="12" customHeight="1">
      <c r="A32" s="21"/>
      <c r="B32" s="21"/>
      <c r="C32" s="21"/>
      <c r="D32" s="32"/>
      <c r="E32" s="69"/>
      <c r="F32" s="69"/>
      <c r="G32" s="69"/>
      <c r="H32" s="69"/>
      <c r="I32" s="32"/>
      <c r="J32" s="69"/>
      <c r="K32" s="21"/>
      <c r="L32" s="21"/>
      <c r="M32" s="21"/>
      <c r="N32" s="21"/>
      <c r="O32" s="21"/>
      <c r="P32" s="21"/>
      <c r="Q32" s="21"/>
    </row>
    <row r="33" spans="1:17" ht="12" customHeight="1">
      <c r="A33" s="21"/>
      <c r="B33" s="96"/>
      <c r="C33" s="70"/>
      <c r="D33" s="166"/>
      <c r="E33" s="167"/>
      <c r="F33" s="167"/>
      <c r="G33" s="167"/>
      <c r="H33" s="167"/>
      <c r="I33" s="166"/>
      <c r="J33" s="167"/>
      <c r="K33" s="70"/>
      <c r="L33" s="70"/>
      <c r="M33" s="70"/>
      <c r="N33" s="85"/>
      <c r="O33" s="21"/>
      <c r="P33" s="21"/>
      <c r="Q33" s="21"/>
    </row>
    <row r="34" spans="1:17" ht="12" customHeight="1">
      <c r="A34" s="21"/>
      <c r="B34" s="97"/>
      <c r="C34" s="63" t="s">
        <v>269</v>
      </c>
      <c r="D34" s="32"/>
      <c r="E34" s="69"/>
      <c r="F34" s="39" t="s">
        <v>270</v>
      </c>
      <c r="G34" s="39" t="s">
        <v>270</v>
      </c>
      <c r="H34" s="39" t="s">
        <v>270</v>
      </c>
      <c r="I34" s="39" t="s">
        <v>270</v>
      </c>
      <c r="J34" s="39" t="s">
        <v>270</v>
      </c>
      <c r="K34" s="39" t="s">
        <v>270</v>
      </c>
      <c r="L34" s="39" t="s">
        <v>270</v>
      </c>
      <c r="M34" s="39" t="s">
        <v>270</v>
      </c>
      <c r="N34" s="25"/>
      <c r="O34" s="21"/>
      <c r="P34" s="21"/>
      <c r="Q34" s="21"/>
    </row>
    <row r="35" spans="1:17" ht="12" customHeight="1">
      <c r="A35" s="21"/>
      <c r="B35" s="97"/>
      <c r="C35" s="21"/>
      <c r="D35" s="21"/>
      <c r="E35" s="21"/>
      <c r="F35" s="168">
        <f>W!A521</f>
        <v>1</v>
      </c>
      <c r="G35" s="168">
        <f>W!A541</f>
        <v>2</v>
      </c>
      <c r="H35" s="168">
        <f>W!A561</f>
        <v>3</v>
      </c>
      <c r="I35" s="168">
        <f>W!A581</f>
        <v>4</v>
      </c>
      <c r="J35" s="168">
        <f>W!A601</f>
        <v>5</v>
      </c>
      <c r="K35" s="168">
        <f>W!A621</f>
        <v>6</v>
      </c>
      <c r="L35" s="168">
        <f>W!A641</f>
        <v>7</v>
      </c>
      <c r="M35" s="168">
        <f>W!A661</f>
        <v>8</v>
      </c>
      <c r="N35" s="25"/>
      <c r="O35" s="21"/>
      <c r="P35" s="21"/>
      <c r="Q35" s="21" t="s">
        <v>60</v>
      </c>
    </row>
    <row r="36" spans="1:17" ht="12" customHeight="1">
      <c r="A36" s="21"/>
      <c r="B36" s="97"/>
      <c r="C36" s="63" t="s">
        <v>271</v>
      </c>
      <c r="D36" s="21"/>
      <c r="E36" s="21"/>
      <c r="F36" s="21"/>
      <c r="G36" s="21"/>
      <c r="H36" s="21"/>
      <c r="I36" s="44"/>
      <c r="J36" s="21"/>
      <c r="K36" s="21"/>
      <c r="L36" s="21"/>
      <c r="M36" s="21"/>
      <c r="N36" s="25"/>
      <c r="O36" s="21"/>
      <c r="P36" s="21"/>
      <c r="Q36" s="21"/>
    </row>
    <row r="37" spans="1:17" ht="12" customHeight="1">
      <c r="A37" s="21"/>
      <c r="B37" s="97"/>
      <c r="C37" s="21" t="s">
        <v>272</v>
      </c>
      <c r="D37" s="21"/>
      <c r="E37" s="21"/>
      <c r="F37" s="169">
        <f>W!A522/100</f>
        <v>106.07</v>
      </c>
      <c r="G37" s="169">
        <f>W!A542/100</f>
        <v>96.35</v>
      </c>
      <c r="H37" s="169">
        <f>W!A562/100</f>
        <v>103.52</v>
      </c>
      <c r="I37" s="169">
        <f>W!A582/100</f>
        <v>18.350000000000001</v>
      </c>
      <c r="J37" s="169">
        <f>W!A602/100</f>
        <v>63.61</v>
      </c>
      <c r="K37" s="169">
        <f>W!A622/100</f>
        <v>182.19</v>
      </c>
      <c r="L37" s="169">
        <f>W!A642/100</f>
        <v>97.6</v>
      </c>
      <c r="M37" s="169">
        <f>W!A662/100</f>
        <v>101.89</v>
      </c>
      <c r="N37" s="52"/>
      <c r="O37" s="21"/>
      <c r="P37" s="21"/>
      <c r="Q37" s="21"/>
    </row>
    <row r="38" spans="1:17" ht="12" customHeight="1">
      <c r="A38" s="21"/>
      <c r="B38" s="97"/>
      <c r="C38" s="21" t="s">
        <v>273</v>
      </c>
      <c r="D38" s="21"/>
      <c r="E38" s="21"/>
      <c r="F38" s="78">
        <f>W!A523</f>
        <v>3841855</v>
      </c>
      <c r="G38" s="78">
        <f>W!A543</f>
        <v>2890500</v>
      </c>
      <c r="H38" s="78">
        <f>W!A563</f>
        <v>2515536</v>
      </c>
      <c r="I38" s="78">
        <f>W!A583</f>
        <v>605550</v>
      </c>
      <c r="J38" s="78">
        <f>W!A603</f>
        <v>2099130</v>
      </c>
      <c r="K38" s="78">
        <f>W!A623</f>
        <v>6613497</v>
      </c>
      <c r="L38" s="78">
        <f>W!A643</f>
        <v>2986560</v>
      </c>
      <c r="M38" s="78">
        <f>W!A663</f>
        <v>3362370</v>
      </c>
      <c r="N38" s="52"/>
      <c r="O38" s="21"/>
      <c r="P38" s="21"/>
      <c r="Q38" s="21"/>
    </row>
    <row r="39" spans="1:17" ht="12" customHeight="1">
      <c r="A39" s="21"/>
      <c r="B39" s="97"/>
      <c r="C39" s="21"/>
      <c r="D39" s="21"/>
      <c r="E39" s="21"/>
      <c r="F39" s="21"/>
      <c r="G39" s="21"/>
      <c r="H39" s="21"/>
      <c r="I39" s="44"/>
      <c r="J39" s="21"/>
      <c r="K39" s="21"/>
      <c r="L39" s="21"/>
      <c r="M39" s="21"/>
      <c r="N39" s="52"/>
      <c r="O39" s="21"/>
      <c r="P39" s="21"/>
      <c r="Q39" s="21"/>
    </row>
    <row r="40" spans="1:17" ht="12" customHeight="1">
      <c r="A40" s="21"/>
      <c r="B40" s="97"/>
      <c r="C40" s="21" t="s">
        <v>211</v>
      </c>
      <c r="D40" s="21"/>
      <c r="E40" s="21"/>
      <c r="F40" s="78">
        <f>W!A524</f>
        <v>0</v>
      </c>
      <c r="G40" s="78">
        <f>W!A544</f>
        <v>0</v>
      </c>
      <c r="H40" s="78">
        <f>W!A564</f>
        <v>7</v>
      </c>
      <c r="I40" s="78">
        <f>W!A584</f>
        <v>0</v>
      </c>
      <c r="J40" s="78">
        <f>W!A604</f>
        <v>0</v>
      </c>
      <c r="K40" s="78">
        <f>W!A624</f>
        <v>16</v>
      </c>
      <c r="L40" s="78">
        <f>W!A644</f>
        <v>0</v>
      </c>
      <c r="M40" s="78">
        <f>W!A664</f>
        <v>0</v>
      </c>
      <c r="N40" s="52"/>
      <c r="O40" s="21"/>
      <c r="P40" s="21"/>
      <c r="Q40" s="21"/>
    </row>
    <row r="41" spans="1:17" ht="12" customHeight="1">
      <c r="A41" s="21"/>
      <c r="B41" s="97"/>
      <c r="C41" s="170" t="s">
        <v>274</v>
      </c>
      <c r="D41" s="170"/>
      <c r="E41" s="170"/>
      <c r="F41" s="171">
        <f>W!A525</f>
        <v>3291322</v>
      </c>
      <c r="G41" s="171">
        <f>W!A545</f>
        <v>2981893</v>
      </c>
      <c r="H41" s="171">
        <f>W!A565</f>
        <v>3379767</v>
      </c>
      <c r="I41" s="171">
        <f>W!A585</f>
        <v>295466</v>
      </c>
      <c r="J41" s="171">
        <f>W!A605</f>
        <v>1789046</v>
      </c>
      <c r="K41" s="171">
        <f>W!A625</f>
        <v>6500935</v>
      </c>
      <c r="L41" s="171">
        <f>W!A645</f>
        <v>2918425</v>
      </c>
      <c r="M41" s="171">
        <f>W!A665</f>
        <v>3021681</v>
      </c>
      <c r="N41" s="52"/>
      <c r="O41" s="21"/>
      <c r="P41" s="21"/>
      <c r="Q41" s="21"/>
    </row>
    <row r="42" spans="1:17" ht="12" customHeight="1">
      <c r="A42" s="21"/>
      <c r="B42" s="97"/>
      <c r="C42" s="21"/>
      <c r="D42" s="21"/>
      <c r="E42" s="21"/>
      <c r="F42" s="21"/>
      <c r="G42" s="21"/>
      <c r="H42" s="21"/>
      <c r="I42" s="44"/>
      <c r="J42" s="21"/>
      <c r="K42" s="21"/>
      <c r="L42" s="21"/>
      <c r="M42" s="21"/>
      <c r="N42" s="52"/>
      <c r="O42" s="21"/>
      <c r="P42" s="21"/>
      <c r="Q42" s="21"/>
    </row>
    <row r="43" spans="1:17" ht="12" customHeight="1">
      <c r="A43" s="21"/>
      <c r="B43" s="97"/>
      <c r="C43" s="63" t="s">
        <v>275</v>
      </c>
      <c r="D43" s="21"/>
      <c r="E43" s="21"/>
      <c r="F43" s="44"/>
      <c r="G43" s="44"/>
      <c r="H43" s="44"/>
      <c r="I43" s="44"/>
      <c r="J43" s="21"/>
      <c r="K43" s="21"/>
      <c r="L43" s="21"/>
      <c r="M43" s="21"/>
      <c r="N43" s="52"/>
      <c r="O43" s="21"/>
      <c r="P43" s="21"/>
      <c r="Q43" s="21"/>
    </row>
    <row r="44" spans="1:17" ht="12" customHeight="1">
      <c r="A44" s="21"/>
      <c r="B44" s="97"/>
      <c r="C44" s="21" t="s">
        <v>276</v>
      </c>
      <c r="D44" s="21"/>
      <c r="E44" s="21"/>
      <c r="F44" s="44"/>
      <c r="G44" s="44"/>
      <c r="H44" s="44"/>
      <c r="I44" s="44"/>
      <c r="J44" s="21"/>
      <c r="K44" s="21"/>
      <c r="L44" s="21"/>
      <c r="M44" s="21"/>
      <c r="N44" s="52"/>
      <c r="O44" s="21"/>
      <c r="P44" s="21"/>
      <c r="Q44" s="21"/>
    </row>
    <row r="45" spans="1:17" ht="12" customHeight="1">
      <c r="A45" s="21"/>
      <c r="B45" s="97"/>
      <c r="C45" s="21" t="s">
        <v>277</v>
      </c>
      <c r="D45" s="21"/>
      <c r="E45" s="21"/>
      <c r="F45" s="78">
        <f>W!A526</f>
        <v>340</v>
      </c>
      <c r="G45" s="78">
        <f>W!A546</f>
        <v>324</v>
      </c>
      <c r="H45" s="78">
        <f>W!A566</f>
        <v>305</v>
      </c>
      <c r="I45" s="78">
        <f>W!A586</f>
        <v>0</v>
      </c>
      <c r="J45" s="78">
        <f>W!A606</f>
        <v>0</v>
      </c>
      <c r="K45" s="78">
        <f>W!A626</f>
        <v>298</v>
      </c>
      <c r="L45" s="78">
        <f>W!A646</f>
        <v>328</v>
      </c>
      <c r="M45" s="78">
        <f>W!A666</f>
        <v>350</v>
      </c>
      <c r="N45" s="52"/>
      <c r="O45" s="21"/>
      <c r="P45" s="21"/>
      <c r="Q45" s="21"/>
    </row>
    <row r="46" spans="1:17" ht="12" customHeight="1">
      <c r="A46" s="21"/>
      <c r="B46" s="97"/>
      <c r="C46" s="21" t="s">
        <v>278</v>
      </c>
      <c r="D46" s="29" t="s">
        <v>279</v>
      </c>
      <c r="E46" s="21"/>
      <c r="F46" s="78">
        <f>W!A527</f>
        <v>295</v>
      </c>
      <c r="G46" s="78">
        <f>W!A547</f>
        <v>0</v>
      </c>
      <c r="H46" s="78">
        <f>W!A567</f>
        <v>0</v>
      </c>
      <c r="I46" s="78">
        <f>W!A587</f>
        <v>0</v>
      </c>
      <c r="J46" s="78">
        <f>W!A607</f>
        <v>0</v>
      </c>
      <c r="K46" s="78">
        <f>W!A627</f>
        <v>292</v>
      </c>
      <c r="L46" s="78">
        <f>W!A647</f>
        <v>314</v>
      </c>
      <c r="M46" s="78">
        <f>W!A667</f>
        <v>300</v>
      </c>
      <c r="N46" s="52"/>
      <c r="O46" s="21"/>
      <c r="P46" s="21"/>
      <c r="Q46" s="21"/>
    </row>
    <row r="47" spans="1:17" ht="12" customHeight="1">
      <c r="A47" s="21"/>
      <c r="B47" s="97"/>
      <c r="C47" s="21"/>
      <c r="D47" s="21" t="s">
        <v>20</v>
      </c>
      <c r="E47" s="21"/>
      <c r="F47" s="78">
        <f>W!A528</f>
        <v>379</v>
      </c>
      <c r="G47" s="78">
        <f>W!A548</f>
        <v>324</v>
      </c>
      <c r="H47" s="78">
        <f>W!A568</f>
        <v>299</v>
      </c>
      <c r="I47" s="78">
        <f>W!A588</f>
        <v>0</v>
      </c>
      <c r="J47" s="78">
        <f>W!A608</f>
        <v>0</v>
      </c>
      <c r="K47" s="78">
        <f>W!A628</f>
        <v>293</v>
      </c>
      <c r="L47" s="78">
        <f>W!A648</f>
        <v>314</v>
      </c>
      <c r="M47" s="78">
        <f>W!A668</f>
        <v>310</v>
      </c>
      <c r="N47" s="52"/>
      <c r="O47" s="21"/>
      <c r="P47" s="21"/>
      <c r="Q47" s="21"/>
    </row>
    <row r="48" spans="1:17" ht="12" customHeight="1">
      <c r="A48" s="21"/>
      <c r="B48" s="97"/>
      <c r="C48" s="21" t="s">
        <v>280</v>
      </c>
      <c r="D48" s="21"/>
      <c r="E48" s="21"/>
      <c r="F48" s="78">
        <f>W!A529</f>
        <v>505</v>
      </c>
      <c r="G48" s="78">
        <f>W!A549</f>
        <v>489</v>
      </c>
      <c r="H48" s="78">
        <f>W!A569</f>
        <v>509</v>
      </c>
      <c r="I48" s="78">
        <f>W!A589</f>
        <v>550</v>
      </c>
      <c r="J48" s="78">
        <f>W!A609</f>
        <v>480</v>
      </c>
      <c r="K48" s="78">
        <f>W!A629</f>
        <v>550</v>
      </c>
      <c r="L48" s="78">
        <f>W!A649</f>
        <v>494</v>
      </c>
      <c r="M48" s="78">
        <f>W!A669</f>
        <v>445</v>
      </c>
      <c r="N48" s="52"/>
      <c r="O48" s="21"/>
      <c r="P48" s="21"/>
      <c r="Q48" s="21"/>
    </row>
    <row r="49" spans="1:17" ht="12" customHeight="1">
      <c r="A49" s="21"/>
      <c r="B49" s="97"/>
      <c r="C49" s="21" t="s">
        <v>278</v>
      </c>
      <c r="D49" s="29" t="s">
        <v>279</v>
      </c>
      <c r="E49" s="21"/>
      <c r="F49" s="78">
        <f>W!A530</f>
        <v>440</v>
      </c>
      <c r="G49" s="78">
        <f>W!A550</f>
        <v>0</v>
      </c>
      <c r="H49" s="78">
        <f>W!A570</f>
        <v>0</v>
      </c>
      <c r="I49" s="78">
        <f>W!A590</f>
        <v>533</v>
      </c>
      <c r="J49" s="78">
        <f>W!A610</f>
        <v>460</v>
      </c>
      <c r="K49" s="78">
        <f>W!A630</f>
        <v>530</v>
      </c>
      <c r="L49" s="78">
        <f>W!A650</f>
        <v>474</v>
      </c>
      <c r="M49" s="78">
        <f>W!A670</f>
        <v>440</v>
      </c>
      <c r="N49" s="52"/>
      <c r="O49" s="21"/>
      <c r="P49" s="21"/>
      <c r="Q49" s="21"/>
    </row>
    <row r="50" spans="1:17" ht="12" customHeight="1">
      <c r="A50" s="21"/>
      <c r="B50" s="97"/>
      <c r="C50" s="21"/>
      <c r="D50" s="21" t="s">
        <v>20</v>
      </c>
      <c r="E50" s="21"/>
      <c r="F50" s="78">
        <f>W!A531</f>
        <v>449</v>
      </c>
      <c r="G50" s="78">
        <f>W!A551</f>
        <v>489</v>
      </c>
      <c r="H50" s="78">
        <f>W!A571</f>
        <v>435</v>
      </c>
      <c r="I50" s="78">
        <f>W!A591</f>
        <v>492</v>
      </c>
      <c r="J50" s="78">
        <f>W!A611</f>
        <v>455</v>
      </c>
      <c r="K50" s="78">
        <f>W!A631</f>
        <v>500</v>
      </c>
      <c r="L50" s="78">
        <f>W!A651</f>
        <v>459</v>
      </c>
      <c r="M50" s="78">
        <f>W!A671</f>
        <v>425</v>
      </c>
      <c r="N50" s="52"/>
      <c r="O50" s="21"/>
      <c r="P50" s="21"/>
      <c r="Q50" s="21"/>
    </row>
    <row r="51" spans="1:17" ht="12" customHeight="1">
      <c r="A51" s="21"/>
      <c r="B51" s="97"/>
      <c r="C51" s="21" t="s">
        <v>281</v>
      </c>
      <c r="D51" s="21"/>
      <c r="E51" s="21"/>
      <c r="F51" s="78">
        <f>W!A532</f>
        <v>751</v>
      </c>
      <c r="G51" s="78">
        <f>W!A552</f>
        <v>689</v>
      </c>
      <c r="H51" s="78">
        <f>W!A572</f>
        <v>759</v>
      </c>
      <c r="I51" s="78">
        <f>W!A592</f>
        <v>985</v>
      </c>
      <c r="J51" s="78">
        <f>W!A612</f>
        <v>780</v>
      </c>
      <c r="K51" s="78">
        <f>W!A632</f>
        <v>860</v>
      </c>
      <c r="L51" s="78">
        <f>W!A652</f>
        <v>779</v>
      </c>
      <c r="M51" s="78">
        <f>W!A672</f>
        <v>775</v>
      </c>
      <c r="N51" s="52"/>
      <c r="O51" s="21"/>
      <c r="P51" s="21"/>
      <c r="Q51" s="21"/>
    </row>
    <row r="52" spans="1:17" ht="12" customHeight="1">
      <c r="A52" s="21"/>
      <c r="B52" s="97"/>
      <c r="C52" s="21" t="s">
        <v>278</v>
      </c>
      <c r="D52" s="29" t="s">
        <v>279</v>
      </c>
      <c r="E52" s="21"/>
      <c r="F52" s="78">
        <f>W!A533</f>
        <v>755</v>
      </c>
      <c r="G52" s="78">
        <f>W!A553</f>
        <v>0</v>
      </c>
      <c r="H52" s="78">
        <f>W!A573</f>
        <v>0</v>
      </c>
      <c r="I52" s="78">
        <f>W!A593</f>
        <v>913</v>
      </c>
      <c r="J52" s="78">
        <f>W!A613</f>
        <v>725</v>
      </c>
      <c r="K52" s="78">
        <f>W!A633</f>
        <v>790</v>
      </c>
      <c r="L52" s="78">
        <f>W!A653</f>
        <v>774</v>
      </c>
      <c r="M52" s="78">
        <f>W!A673</f>
        <v>775</v>
      </c>
      <c r="N52" s="52"/>
      <c r="O52" s="21"/>
      <c r="P52" s="21"/>
      <c r="Q52" s="21"/>
    </row>
    <row r="53" spans="1:17" ht="12" customHeight="1">
      <c r="A53" s="21"/>
      <c r="B53" s="97"/>
      <c r="C53" s="21"/>
      <c r="D53" s="21" t="s">
        <v>20</v>
      </c>
      <c r="E53" s="21"/>
      <c r="F53" s="78">
        <f>W!A534</f>
        <v>869</v>
      </c>
      <c r="G53" s="78">
        <f>W!A554</f>
        <v>689</v>
      </c>
      <c r="H53" s="78">
        <f>W!A574</f>
        <v>810</v>
      </c>
      <c r="I53" s="78">
        <f>W!A594</f>
        <v>999</v>
      </c>
      <c r="J53" s="78">
        <f>W!A614</f>
        <v>780</v>
      </c>
      <c r="K53" s="78">
        <f>W!A634</f>
        <v>730</v>
      </c>
      <c r="L53" s="78">
        <f>W!A654</f>
        <v>779</v>
      </c>
      <c r="M53" s="78">
        <f>W!A674</f>
        <v>755</v>
      </c>
      <c r="N53" s="52"/>
      <c r="O53" s="21"/>
      <c r="P53" s="21"/>
      <c r="Q53" s="21"/>
    </row>
    <row r="54" spans="1:17" ht="12" customHeight="1">
      <c r="A54" s="21"/>
      <c r="B54" s="97"/>
      <c r="C54" s="21"/>
      <c r="D54" s="21"/>
      <c r="E54" s="21"/>
      <c r="F54" s="44"/>
      <c r="G54" s="44"/>
      <c r="H54" s="44"/>
      <c r="I54" s="44"/>
      <c r="J54" s="44"/>
      <c r="K54" s="44"/>
      <c r="L54" s="44"/>
      <c r="M54" s="44"/>
      <c r="N54" s="52"/>
      <c r="O54" s="21"/>
      <c r="P54" s="21"/>
      <c r="Q54" s="21"/>
    </row>
    <row r="55" spans="1:17" ht="12" customHeight="1">
      <c r="A55" s="21"/>
      <c r="B55" s="97"/>
      <c r="C55" s="21" t="s">
        <v>282</v>
      </c>
      <c r="D55" s="21"/>
      <c r="E55" s="21"/>
      <c r="F55" s="78">
        <f>W!A535</f>
        <v>94</v>
      </c>
      <c r="G55" s="78">
        <f>W!A555</f>
        <v>74</v>
      </c>
      <c r="H55" s="78">
        <f>W!A575</f>
        <v>64</v>
      </c>
      <c r="I55" s="78">
        <f>W!A595</f>
        <v>86</v>
      </c>
      <c r="J55" s="78">
        <f>W!A615</f>
        <v>49</v>
      </c>
      <c r="K55" s="78">
        <f>W!A635</f>
        <v>59</v>
      </c>
      <c r="L55" s="78">
        <f>W!A655</f>
        <v>87</v>
      </c>
      <c r="M55" s="78">
        <f>W!A675</f>
        <v>82</v>
      </c>
      <c r="N55" s="52"/>
      <c r="O55" s="21"/>
      <c r="P55" s="21"/>
      <c r="Q55" s="21"/>
    </row>
    <row r="56" spans="1:17" ht="13.5" customHeight="1">
      <c r="A56" s="21"/>
      <c r="B56" s="97"/>
      <c r="C56" s="108" t="s">
        <v>283</v>
      </c>
      <c r="D56" s="21"/>
      <c r="E56" s="21"/>
      <c r="F56" s="78">
        <f>W!A536</f>
        <v>1371</v>
      </c>
      <c r="G56" s="78">
        <f>W!A556</f>
        <v>1430</v>
      </c>
      <c r="H56" s="78">
        <f>W!A576</f>
        <v>1380</v>
      </c>
      <c r="I56" s="78">
        <f>W!A596</f>
        <v>1370</v>
      </c>
      <c r="J56" s="78">
        <f>W!A616</f>
        <v>1379</v>
      </c>
      <c r="K56" s="78">
        <f>W!A636</f>
        <v>1301</v>
      </c>
      <c r="L56" s="78">
        <f>W!A656</f>
        <v>1409</v>
      </c>
      <c r="M56" s="78">
        <f>W!A676</f>
        <v>1585</v>
      </c>
      <c r="N56" s="52"/>
      <c r="O56" s="21"/>
      <c r="P56" s="21"/>
      <c r="Q56" s="21"/>
    </row>
    <row r="57" spans="1:17" ht="12" customHeight="1">
      <c r="A57" s="21"/>
      <c r="B57" s="97"/>
      <c r="C57" s="21" t="s">
        <v>284</v>
      </c>
      <c r="D57" s="21"/>
      <c r="E57" s="21"/>
      <c r="F57" s="78">
        <f>W!A537</f>
        <v>8</v>
      </c>
      <c r="G57" s="78">
        <f>W!A557</f>
        <v>3</v>
      </c>
      <c r="H57" s="78">
        <f>W!A577</f>
        <v>5</v>
      </c>
      <c r="I57" s="78">
        <f>W!A597</f>
        <v>12</v>
      </c>
      <c r="J57" s="78">
        <f>W!A617</f>
        <v>12</v>
      </c>
      <c r="K57" s="78">
        <f>W!A637</f>
        <v>12</v>
      </c>
      <c r="L57" s="78">
        <f>W!A657</f>
        <v>8</v>
      </c>
      <c r="M57" s="78">
        <f>W!A677</f>
        <v>12</v>
      </c>
      <c r="N57" s="52"/>
      <c r="O57" s="21"/>
      <c r="P57" s="21"/>
      <c r="Q57" s="21"/>
    </row>
    <row r="58" spans="1:17" ht="12" customHeight="1">
      <c r="A58" s="21"/>
      <c r="B58" s="98"/>
      <c r="C58" s="62"/>
      <c r="D58" s="62"/>
      <c r="E58" s="62"/>
      <c r="F58" s="62"/>
      <c r="G58" s="62"/>
      <c r="H58" s="57"/>
      <c r="I58" s="84"/>
      <c r="J58" s="62"/>
      <c r="K58" s="62"/>
      <c r="L58" s="62"/>
      <c r="M58" s="57"/>
      <c r="N58" s="72"/>
      <c r="O58" s="21"/>
      <c r="P58" s="21"/>
      <c r="Q58" s="21"/>
    </row>
    <row r="59" spans="1:17" ht="12" customHeight="1">
      <c r="A59" s="21"/>
      <c r="B59" s="21"/>
      <c r="C59" s="21"/>
      <c r="D59" s="21"/>
      <c r="E59" s="21"/>
      <c r="F59" s="21"/>
      <c r="G59" s="21"/>
      <c r="H59" s="44"/>
      <c r="I59" s="29"/>
      <c r="J59" s="21"/>
      <c r="K59" s="21"/>
      <c r="L59" s="21"/>
      <c r="M59" s="44"/>
      <c r="N59" s="21"/>
      <c r="O59" s="21"/>
      <c r="P59" s="21"/>
      <c r="Q59" s="21"/>
    </row>
    <row r="60" spans="1:17" ht="12" customHeight="1">
      <c r="A60" s="21"/>
      <c r="B60" s="21"/>
      <c r="C60" s="21"/>
      <c r="D60" s="21"/>
      <c r="E60" s="21"/>
      <c r="F60" s="21"/>
      <c r="G60" s="21"/>
      <c r="H60" s="44"/>
      <c r="I60" s="29"/>
      <c r="J60" s="21"/>
      <c r="K60" s="21"/>
      <c r="L60" s="21"/>
      <c r="M60" s="44"/>
      <c r="N60" s="21"/>
      <c r="O60" s="21"/>
      <c r="P60" s="21"/>
      <c r="Q60" s="21"/>
    </row>
    <row r="61" spans="1:17" ht="12" customHeight="1">
      <c r="A61" s="21"/>
      <c r="B61" s="96"/>
      <c r="C61" s="70"/>
      <c r="D61" s="70"/>
      <c r="E61" s="70"/>
      <c r="F61" s="70"/>
      <c r="G61" s="70"/>
      <c r="H61" s="70"/>
      <c r="I61" s="101"/>
      <c r="J61" s="70"/>
      <c r="K61" s="70"/>
      <c r="L61" s="70"/>
      <c r="M61" s="70"/>
      <c r="N61" s="85"/>
      <c r="O61" s="21"/>
      <c r="P61" s="21"/>
      <c r="Q61" s="21"/>
    </row>
    <row r="62" spans="1:17" ht="12" customHeight="1">
      <c r="A62" s="21"/>
      <c r="B62" s="97"/>
      <c r="C62" s="63" t="s">
        <v>285</v>
      </c>
      <c r="D62" s="63"/>
      <c r="E62" s="21"/>
      <c r="F62" s="44"/>
      <c r="G62" s="44"/>
      <c r="H62" s="44"/>
      <c r="I62" s="29"/>
      <c r="J62" s="44"/>
      <c r="K62" s="29"/>
      <c r="L62" s="29"/>
      <c r="M62" s="44"/>
      <c r="N62" s="25"/>
      <c r="O62" s="21"/>
      <c r="P62" s="21"/>
      <c r="Q62" s="21"/>
    </row>
    <row r="63" spans="1:17" ht="12" customHeight="1">
      <c r="A63" s="21"/>
      <c r="B63" s="97"/>
      <c r="C63" s="63"/>
      <c r="D63" s="21"/>
      <c r="E63" s="44" t="s">
        <v>286</v>
      </c>
      <c r="F63" s="23">
        <f>W!A701</f>
        <v>1</v>
      </c>
      <c r="G63" s="23">
        <f>W!A721</f>
        <v>2</v>
      </c>
      <c r="H63" s="23">
        <f>W!A741</f>
        <v>3</v>
      </c>
      <c r="I63" s="23">
        <f>W!A761</f>
        <v>4</v>
      </c>
      <c r="J63" s="23">
        <f>W!A781</f>
        <v>5</v>
      </c>
      <c r="K63" s="23">
        <f>W!A801</f>
        <v>6</v>
      </c>
      <c r="L63" s="23">
        <f>W!A821</f>
        <v>7</v>
      </c>
      <c r="M63" s="23">
        <f>W!A841</f>
        <v>8</v>
      </c>
      <c r="N63" s="25"/>
      <c r="O63" s="21"/>
      <c r="P63" s="21"/>
      <c r="Q63" s="21"/>
    </row>
    <row r="64" spans="1:17" ht="12" customHeight="1">
      <c r="A64" s="21"/>
      <c r="B64" s="97"/>
      <c r="C64" s="63" t="s">
        <v>287</v>
      </c>
      <c r="D64" s="21"/>
      <c r="E64" s="21"/>
      <c r="F64" s="44"/>
      <c r="G64" s="44"/>
      <c r="H64" s="44"/>
      <c r="I64" s="44"/>
      <c r="J64" s="44"/>
      <c r="K64" s="21"/>
      <c r="L64" s="44"/>
      <c r="M64" s="44"/>
      <c r="N64" s="25"/>
      <c r="O64" s="21"/>
      <c r="P64" s="21"/>
      <c r="Q64" s="21"/>
    </row>
    <row r="65" spans="1:17" ht="12" customHeight="1">
      <c r="A65" s="21"/>
      <c r="B65" s="97"/>
      <c r="C65" s="21" t="s">
        <v>168</v>
      </c>
      <c r="D65" s="21"/>
      <c r="E65" s="21"/>
      <c r="F65" s="78">
        <f>W!A702</f>
        <v>1572869</v>
      </c>
      <c r="G65" s="78">
        <f>W!A722</f>
        <v>1243540</v>
      </c>
      <c r="H65" s="78">
        <f>W!A742</f>
        <v>1532869</v>
      </c>
      <c r="I65" s="78">
        <f>W!A762</f>
        <v>1393540</v>
      </c>
      <c r="J65" s="78">
        <f>W!A782</f>
        <v>450000</v>
      </c>
      <c r="K65" s="78">
        <f>W!A802</f>
        <v>450000</v>
      </c>
      <c r="L65" s="78">
        <f>W!A822</f>
        <v>1657869</v>
      </c>
      <c r="M65" s="78">
        <f>W!A842</f>
        <v>1393540</v>
      </c>
      <c r="N65" s="25"/>
      <c r="O65" s="21"/>
      <c r="P65" s="21"/>
      <c r="Q65" s="21"/>
    </row>
    <row r="66" spans="1:17" ht="12" customHeight="1">
      <c r="A66" s="21"/>
      <c r="B66" s="97"/>
      <c r="C66" s="21" t="s">
        <v>288</v>
      </c>
      <c r="D66" s="21"/>
      <c r="E66" s="21"/>
      <c r="F66" s="78">
        <f>W!A703</f>
        <v>83745</v>
      </c>
      <c r="G66" s="78">
        <f>W!A723</f>
        <v>206127</v>
      </c>
      <c r="H66" s="78">
        <f>W!A743</f>
        <v>126177</v>
      </c>
      <c r="I66" s="78">
        <f>W!A763</f>
        <v>2245270</v>
      </c>
      <c r="J66" s="78">
        <f>W!A783</f>
        <v>1015571</v>
      </c>
      <c r="K66" s="78">
        <f>W!A803</f>
        <v>66947</v>
      </c>
      <c r="L66" s="78">
        <f>W!A823</f>
        <v>61675</v>
      </c>
      <c r="M66" s="78">
        <f>W!A843</f>
        <v>100980</v>
      </c>
      <c r="N66" s="25"/>
      <c r="O66" s="21"/>
      <c r="P66" s="21"/>
      <c r="Q66" s="21"/>
    </row>
    <row r="67" spans="1:17" ht="12" customHeight="1">
      <c r="A67" s="21"/>
      <c r="B67" s="97"/>
      <c r="C67" s="21" t="s">
        <v>189</v>
      </c>
      <c r="D67" s="21"/>
      <c r="E67" s="21"/>
      <c r="F67" s="78">
        <f>W!A704</f>
        <v>1355419</v>
      </c>
      <c r="G67" s="78">
        <f>W!A724</f>
        <v>546357</v>
      </c>
      <c r="H67" s="78">
        <f>W!A744</f>
        <v>632456</v>
      </c>
      <c r="I67" s="78">
        <f>W!A764</f>
        <v>718264</v>
      </c>
      <c r="J67" s="78">
        <f>W!A784</f>
        <v>532520</v>
      </c>
      <c r="K67" s="78">
        <f>W!A804</f>
        <v>2762419</v>
      </c>
      <c r="L67" s="78">
        <f>W!A824</f>
        <v>1425639</v>
      </c>
      <c r="M67" s="78">
        <f>W!A844</f>
        <v>1569589</v>
      </c>
      <c r="N67" s="25"/>
      <c r="O67" s="21"/>
      <c r="P67" s="21"/>
      <c r="Q67" s="21"/>
    </row>
    <row r="68" spans="1:17" ht="12" customHeight="1">
      <c r="A68" s="21"/>
      <c r="B68" s="97"/>
      <c r="C68" s="21" t="s">
        <v>193</v>
      </c>
      <c r="D68" s="21"/>
      <c r="E68" s="21"/>
      <c r="F68" s="78">
        <f>W!A705</f>
        <v>1146567</v>
      </c>
      <c r="G68" s="78">
        <f>W!A725</f>
        <v>1404429</v>
      </c>
      <c r="H68" s="78">
        <f>W!A745</f>
        <v>635920</v>
      </c>
      <c r="I68" s="78">
        <f>W!A765</f>
        <v>151000</v>
      </c>
      <c r="J68" s="78">
        <f>W!A785</f>
        <v>629656</v>
      </c>
      <c r="K68" s="78">
        <f>W!A805</f>
        <v>3073089</v>
      </c>
      <c r="L68" s="78">
        <f>W!A825</f>
        <v>500000</v>
      </c>
      <c r="M68" s="78">
        <f>W!A845</f>
        <v>801709</v>
      </c>
      <c r="N68" s="25"/>
      <c r="O68" s="21"/>
      <c r="P68" s="21"/>
      <c r="Q68" s="21"/>
    </row>
    <row r="69" spans="1:17" ht="12" customHeight="1">
      <c r="A69" s="21"/>
      <c r="B69" s="97"/>
      <c r="C69" s="21"/>
      <c r="D69" s="21"/>
      <c r="E69" s="21"/>
      <c r="F69" s="172"/>
      <c r="G69" s="172"/>
      <c r="H69" s="172"/>
      <c r="I69" s="172"/>
      <c r="J69" s="172"/>
      <c r="K69" s="172"/>
      <c r="L69" s="172"/>
      <c r="M69" s="172"/>
      <c r="N69" s="25"/>
      <c r="O69" s="21"/>
      <c r="P69" s="21"/>
      <c r="Q69" s="21"/>
    </row>
    <row r="70" spans="1:17" ht="12" customHeight="1">
      <c r="A70" s="21"/>
      <c r="B70" s="97"/>
      <c r="C70" s="63" t="s">
        <v>289</v>
      </c>
      <c r="D70" s="21"/>
      <c r="E70" s="21"/>
      <c r="F70" s="44"/>
      <c r="G70" s="44"/>
      <c r="H70" s="44"/>
      <c r="I70" s="44"/>
      <c r="J70" s="44"/>
      <c r="K70" s="44"/>
      <c r="L70" s="44"/>
      <c r="M70" s="44"/>
      <c r="N70" s="25"/>
      <c r="O70" s="21"/>
      <c r="P70" s="21"/>
      <c r="Q70" s="21"/>
    </row>
    <row r="71" spans="1:17" ht="12" customHeight="1">
      <c r="A71" s="21"/>
      <c r="B71" s="97"/>
      <c r="C71" s="21" t="s">
        <v>210</v>
      </c>
      <c r="D71" s="21"/>
      <c r="E71" s="21"/>
      <c r="F71" s="78">
        <f>W!A708</f>
        <v>0</v>
      </c>
      <c r="G71" s="78">
        <f>W!A728</f>
        <v>0</v>
      </c>
      <c r="H71" s="78">
        <f>W!A748</f>
        <v>0</v>
      </c>
      <c r="I71" s="78">
        <f>W!A768</f>
        <v>0</v>
      </c>
      <c r="J71" s="78">
        <f>W!A788</f>
        <v>0</v>
      </c>
      <c r="K71" s="78">
        <f>W!A808</f>
        <v>0</v>
      </c>
      <c r="L71" s="78">
        <f>W!A828</f>
        <v>0</v>
      </c>
      <c r="M71" s="78">
        <f>W!A848</f>
        <v>0</v>
      </c>
      <c r="N71" s="25"/>
      <c r="O71" s="21"/>
      <c r="P71" s="21"/>
      <c r="Q71" s="21"/>
    </row>
    <row r="72" spans="1:17" ht="12" customHeight="1">
      <c r="A72" s="21"/>
      <c r="B72" s="97"/>
      <c r="C72" s="21" t="s">
        <v>213</v>
      </c>
      <c r="D72" s="21"/>
      <c r="E72" s="21"/>
      <c r="F72" s="78">
        <f>W!A709</f>
        <v>606866</v>
      </c>
      <c r="G72" s="78">
        <f>W!A729</f>
        <v>409551</v>
      </c>
      <c r="H72" s="78">
        <f>W!A749</f>
        <v>252662</v>
      </c>
      <c r="I72" s="78">
        <f>W!A769</f>
        <v>448846</v>
      </c>
      <c r="J72" s="78">
        <f>W!A789</f>
        <v>414979</v>
      </c>
      <c r="K72" s="78">
        <f>W!A809</f>
        <v>446199</v>
      </c>
      <c r="L72" s="78">
        <f>W!A829</f>
        <v>549780</v>
      </c>
      <c r="M72" s="78">
        <f>W!A849</f>
        <v>627399</v>
      </c>
      <c r="N72" s="25"/>
      <c r="O72" s="21"/>
      <c r="P72" s="21"/>
      <c r="Q72" s="21"/>
    </row>
    <row r="73" spans="1:17" ht="12" customHeight="1">
      <c r="A73" s="21"/>
      <c r="B73" s="97"/>
      <c r="C73" s="21" t="s">
        <v>217</v>
      </c>
      <c r="D73" s="21"/>
      <c r="E73" s="21"/>
      <c r="F73" s="78">
        <f>W!A710</f>
        <v>0</v>
      </c>
      <c r="G73" s="78">
        <f>W!A730</f>
        <v>0</v>
      </c>
      <c r="H73" s="78">
        <f>W!A750</f>
        <v>0</v>
      </c>
      <c r="I73" s="78">
        <f>W!A770</f>
        <v>3306752</v>
      </c>
      <c r="J73" s="78">
        <f>W!A790</f>
        <v>0</v>
      </c>
      <c r="K73" s="78">
        <f>W!A810</f>
        <v>0</v>
      </c>
      <c r="L73" s="78">
        <f>W!A830</f>
        <v>251828</v>
      </c>
      <c r="M73" s="78">
        <f>W!A850</f>
        <v>0</v>
      </c>
      <c r="N73" s="52"/>
      <c r="O73" s="21"/>
      <c r="P73" s="21"/>
      <c r="Q73" s="21"/>
    </row>
    <row r="74" spans="1:17" ht="12" customHeight="1">
      <c r="A74" s="21"/>
      <c r="B74" s="97"/>
      <c r="C74" s="63"/>
      <c r="D74" s="21"/>
      <c r="E74" s="21"/>
      <c r="F74" s="44"/>
      <c r="G74" s="44"/>
      <c r="H74" s="44"/>
      <c r="I74" s="44"/>
      <c r="J74" s="44"/>
      <c r="K74" s="44"/>
      <c r="L74" s="44"/>
      <c r="M74" s="44"/>
      <c r="N74" s="25"/>
      <c r="O74" s="21"/>
      <c r="P74" s="21"/>
      <c r="Q74" s="21"/>
    </row>
    <row r="75" spans="1:17" ht="12" customHeight="1">
      <c r="A75" s="21"/>
      <c r="B75" s="97"/>
      <c r="C75" s="21" t="s">
        <v>224</v>
      </c>
      <c r="D75" s="21"/>
      <c r="E75" s="21"/>
      <c r="F75" s="78">
        <f>W!A712</f>
        <v>0</v>
      </c>
      <c r="G75" s="78">
        <f>W!A732</f>
        <v>0</v>
      </c>
      <c r="H75" s="78">
        <f>W!A752</f>
        <v>0</v>
      </c>
      <c r="I75" s="78">
        <f>W!A772</f>
        <v>0</v>
      </c>
      <c r="J75" s="78">
        <f>W!A792</f>
        <v>0</v>
      </c>
      <c r="K75" s="78">
        <f>W!A812</f>
        <v>0</v>
      </c>
      <c r="L75" s="78">
        <f>W!A832</f>
        <v>0</v>
      </c>
      <c r="M75" s="78">
        <f>W!A852</f>
        <v>0</v>
      </c>
      <c r="N75" s="25"/>
      <c r="O75" s="21"/>
      <c r="P75" s="21"/>
      <c r="Q75" s="21"/>
    </row>
    <row r="76" spans="1:17" ht="12" customHeight="1">
      <c r="A76" s="21"/>
      <c r="B76" s="97"/>
      <c r="C76" s="21"/>
      <c r="D76" s="21"/>
      <c r="E76" s="21"/>
      <c r="F76" s="44"/>
      <c r="G76" s="44"/>
      <c r="H76" s="44"/>
      <c r="I76" s="44"/>
      <c r="J76" s="44"/>
      <c r="K76" s="44"/>
      <c r="L76" s="44"/>
      <c r="M76" s="44"/>
      <c r="N76" s="25"/>
      <c r="O76" s="21"/>
      <c r="P76" s="21"/>
      <c r="Q76" s="21"/>
    </row>
    <row r="77" spans="1:17" ht="12" customHeight="1">
      <c r="A77" s="21"/>
      <c r="B77" s="97"/>
      <c r="C77" s="63" t="s">
        <v>290</v>
      </c>
      <c r="D77" s="21"/>
      <c r="E77" s="69"/>
      <c r="F77" s="172"/>
      <c r="G77" s="172"/>
      <c r="H77" s="172"/>
      <c r="I77" s="172"/>
      <c r="J77" s="172"/>
      <c r="K77" s="172"/>
      <c r="L77" s="172"/>
      <c r="M77" s="172"/>
      <c r="N77" s="25"/>
      <c r="O77" s="21"/>
      <c r="P77" s="21"/>
      <c r="Q77" s="21"/>
    </row>
    <row r="78" spans="1:17" ht="12" customHeight="1">
      <c r="A78" s="21"/>
      <c r="B78" s="97"/>
      <c r="C78" s="21" t="s">
        <v>238</v>
      </c>
      <c r="D78" s="21"/>
      <c r="E78" s="21"/>
      <c r="F78" s="78">
        <f>W!A714</f>
        <v>3622000</v>
      </c>
      <c r="G78" s="78">
        <f>W!A734</f>
        <v>3000000</v>
      </c>
      <c r="H78" s="78">
        <f>W!A754</f>
        <v>2430000</v>
      </c>
      <c r="I78" s="78">
        <f>W!A774</f>
        <v>3300000</v>
      </c>
      <c r="J78" s="78">
        <f>W!A794</f>
        <v>3300000</v>
      </c>
      <c r="K78" s="78">
        <f>W!A814</f>
        <v>3630000</v>
      </c>
      <c r="L78" s="78">
        <f>W!A834</f>
        <v>3060000</v>
      </c>
      <c r="M78" s="78">
        <f>W!A854</f>
        <v>3300000</v>
      </c>
      <c r="N78" s="25"/>
      <c r="O78" s="21"/>
      <c r="P78" s="21"/>
      <c r="Q78" s="21"/>
    </row>
    <row r="79" spans="1:17" ht="12" customHeight="1">
      <c r="A79" s="21"/>
      <c r="B79" s="97"/>
      <c r="C79" s="21" t="s">
        <v>241</v>
      </c>
      <c r="D79" s="21"/>
      <c r="E79" s="21"/>
      <c r="F79" s="78">
        <f>W!A715</f>
        <v>15278</v>
      </c>
      <c r="G79" s="78">
        <f>W!A735</f>
        <v>0</v>
      </c>
      <c r="H79" s="78">
        <f>W!A755</f>
        <v>0</v>
      </c>
      <c r="I79" s="78">
        <f>W!A775</f>
        <v>33959</v>
      </c>
      <c r="J79" s="78">
        <f>W!A795</f>
        <v>33959</v>
      </c>
      <c r="K79" s="78">
        <f>W!A815</f>
        <v>381678</v>
      </c>
      <c r="L79" s="78">
        <f>W!A835</f>
        <v>6792</v>
      </c>
      <c r="M79" s="78">
        <f>W!A855</f>
        <v>33959</v>
      </c>
      <c r="N79" s="25"/>
      <c r="O79" s="21"/>
      <c r="P79" s="21"/>
      <c r="Q79" s="21"/>
    </row>
    <row r="80" spans="1:17" ht="12" customHeight="1">
      <c r="A80" s="21"/>
      <c r="B80" s="97"/>
      <c r="C80" s="21" t="s">
        <v>244</v>
      </c>
      <c r="D80" s="21"/>
      <c r="E80" s="21"/>
      <c r="F80" s="78">
        <f>W!A716</f>
        <v>-85544</v>
      </c>
      <c r="G80" s="78">
        <f>W!A736</f>
        <v>-9098</v>
      </c>
      <c r="H80" s="78">
        <f>W!A756</f>
        <v>244760</v>
      </c>
      <c r="I80" s="78">
        <f>W!A776</f>
        <v>-2581483</v>
      </c>
      <c r="J80" s="78">
        <f>W!A796</f>
        <v>-1121191</v>
      </c>
      <c r="K80" s="78">
        <f>W!A816</f>
        <v>1894578</v>
      </c>
      <c r="L80" s="78">
        <f>W!A836</f>
        <v>-223217</v>
      </c>
      <c r="M80" s="78">
        <f>W!A856</f>
        <v>-95540</v>
      </c>
      <c r="N80" s="25"/>
      <c r="O80" s="21"/>
      <c r="P80" s="21"/>
      <c r="Q80" s="21"/>
    </row>
    <row r="81" spans="1:17" ht="12" customHeight="1">
      <c r="A81" s="21"/>
      <c r="B81" s="97"/>
      <c r="C81" s="63" t="s">
        <v>246</v>
      </c>
      <c r="D81" s="21"/>
      <c r="E81" s="21"/>
      <c r="F81" s="78">
        <f t="shared" ref="F81:M81" si="0">SUM(F78:F80)</f>
        <v>3551734</v>
      </c>
      <c r="G81" s="78">
        <f t="shared" si="0"/>
        <v>2990902</v>
      </c>
      <c r="H81" s="78">
        <f t="shared" si="0"/>
        <v>2674760</v>
      </c>
      <c r="I81" s="78">
        <f t="shared" si="0"/>
        <v>752476</v>
      </c>
      <c r="J81" s="78">
        <f t="shared" si="0"/>
        <v>2212768</v>
      </c>
      <c r="K81" s="78">
        <f t="shared" si="0"/>
        <v>5906256</v>
      </c>
      <c r="L81" s="78">
        <f t="shared" si="0"/>
        <v>2843575</v>
      </c>
      <c r="M81" s="78">
        <f t="shared" si="0"/>
        <v>3238419</v>
      </c>
      <c r="N81" s="25"/>
      <c r="O81" s="21"/>
      <c r="P81" s="21"/>
      <c r="Q81" s="21"/>
    </row>
    <row r="82" spans="1:17" ht="12" customHeight="1">
      <c r="A82" s="21"/>
      <c r="B82" s="98"/>
      <c r="C82" s="62"/>
      <c r="D82" s="62"/>
      <c r="E82" s="62"/>
      <c r="F82" s="62"/>
      <c r="G82" s="62"/>
      <c r="H82" s="62"/>
      <c r="I82" s="84"/>
      <c r="J82" s="62"/>
      <c r="K82" s="62"/>
      <c r="L82" s="62"/>
      <c r="M82" s="62"/>
      <c r="N82" s="72"/>
      <c r="O82" s="21"/>
      <c r="P82" s="21"/>
      <c r="Q82" s="21"/>
    </row>
    <row r="83" spans="1:17" ht="12" customHeight="1">
      <c r="A83" s="21"/>
      <c r="B83" s="21"/>
      <c r="C83" s="21"/>
      <c r="D83" s="21"/>
      <c r="E83" s="21"/>
      <c r="F83" s="21"/>
      <c r="G83" s="21"/>
      <c r="H83" s="21"/>
      <c r="I83" s="29"/>
      <c r="J83" s="21"/>
      <c r="K83" s="21"/>
      <c r="L83" s="21"/>
      <c r="M83" s="21"/>
      <c r="N83" s="21"/>
      <c r="O83" s="21"/>
      <c r="P83" s="21"/>
      <c r="Q83" s="21"/>
    </row>
    <row r="84" spans="1:17" ht="12" customHeight="1">
      <c r="A84" s="21"/>
      <c r="B84" s="21"/>
      <c r="C84" s="21"/>
      <c r="D84" s="21"/>
      <c r="E84" s="21"/>
      <c r="F84" s="21"/>
      <c r="G84" s="21"/>
      <c r="H84" s="21"/>
      <c r="I84" s="29"/>
      <c r="J84" s="21"/>
      <c r="K84" s="21"/>
      <c r="L84" s="21"/>
      <c r="M84" s="21"/>
      <c r="N84" s="21"/>
      <c r="O84" s="21"/>
      <c r="P84" s="21"/>
      <c r="Q84" s="21"/>
    </row>
    <row r="85" spans="1:17" ht="12" customHeight="1">
      <c r="A85" s="21"/>
      <c r="B85" s="96"/>
      <c r="C85" s="70"/>
      <c r="D85" s="70"/>
      <c r="E85" s="70"/>
      <c r="F85" s="70"/>
      <c r="G85" s="70"/>
      <c r="H85" s="70"/>
      <c r="I85" s="101"/>
      <c r="J85" s="70"/>
      <c r="K85" s="70"/>
      <c r="L85" s="70"/>
      <c r="M85" s="70"/>
      <c r="N85" s="85"/>
      <c r="O85" s="21"/>
      <c r="P85" s="21"/>
      <c r="Q85" s="21"/>
    </row>
    <row r="86" spans="1:17" ht="12" customHeight="1">
      <c r="A86" s="21"/>
      <c r="B86" s="97"/>
      <c r="C86" s="63" t="s">
        <v>291</v>
      </c>
      <c r="D86" s="21"/>
      <c r="E86" s="21"/>
      <c r="F86" s="21"/>
      <c r="G86" s="21"/>
      <c r="H86" s="21"/>
      <c r="I86" s="44"/>
      <c r="J86" s="21"/>
      <c r="K86" s="173" t="str">
        <f>W!A330</f>
        <v>Not requested</v>
      </c>
      <c r="L86" s="21"/>
      <c r="M86" s="21"/>
      <c r="N86" s="25"/>
      <c r="O86" s="21"/>
      <c r="P86" s="21"/>
      <c r="Q86" s="21"/>
    </row>
    <row r="87" spans="1:17" ht="12" customHeight="1">
      <c r="A87" s="21"/>
      <c r="B87" s="97"/>
      <c r="C87" s="21"/>
      <c r="D87" s="21" t="s">
        <v>292</v>
      </c>
      <c r="E87" s="21"/>
      <c r="F87" s="168" t="str">
        <f>W!A331</f>
        <v xml:space="preserve"> </v>
      </c>
      <c r="G87" s="168" t="str">
        <f>W!A341</f>
        <v xml:space="preserve"> </v>
      </c>
      <c r="H87" s="168" t="str">
        <f>W!A351</f>
        <v xml:space="preserve"> </v>
      </c>
      <c r="I87" s="168" t="str">
        <f>W!A361</f>
        <v xml:space="preserve"> </v>
      </c>
      <c r="J87" s="168" t="str">
        <f>W!A371</f>
        <v xml:space="preserve"> </v>
      </c>
      <c r="K87" s="168" t="str">
        <f>W!A381</f>
        <v xml:space="preserve"> </v>
      </c>
      <c r="L87" s="168" t="str">
        <f>W!A391</f>
        <v xml:space="preserve"> </v>
      </c>
      <c r="M87" s="168" t="str">
        <f>W!A401</f>
        <v xml:space="preserve"> </v>
      </c>
      <c r="N87" s="25"/>
      <c r="O87" s="21"/>
      <c r="P87" s="21"/>
      <c r="Q87" s="21"/>
    </row>
    <row r="88" spans="1:17" ht="12" customHeight="1">
      <c r="A88" s="21"/>
      <c r="B88" s="97"/>
      <c r="C88" s="63" t="s">
        <v>293</v>
      </c>
      <c r="D88" s="21"/>
      <c r="E88" s="21"/>
      <c r="F88" s="69"/>
      <c r="G88" s="69"/>
      <c r="H88" s="69"/>
      <c r="I88" s="39"/>
      <c r="J88" s="69"/>
      <c r="K88" s="21"/>
      <c r="L88" s="69"/>
      <c r="M88" s="69"/>
      <c r="N88" s="25"/>
      <c r="O88" s="21"/>
      <c r="P88" s="21"/>
      <c r="Q88" s="21"/>
    </row>
    <row r="89" spans="1:17" ht="12" customHeight="1">
      <c r="A89" s="21"/>
      <c r="B89" s="97"/>
      <c r="C89" s="21" t="s">
        <v>277</v>
      </c>
      <c r="D89" s="21"/>
      <c r="E89" s="21"/>
      <c r="F89" s="61" t="str">
        <f>W!A332</f>
        <v xml:space="preserve"> </v>
      </c>
      <c r="G89" s="61" t="str">
        <f>W!A342</f>
        <v xml:space="preserve"> </v>
      </c>
      <c r="H89" s="61" t="str">
        <f>W!A352</f>
        <v xml:space="preserve"> </v>
      </c>
      <c r="I89" s="61" t="str">
        <f>W!A362</f>
        <v xml:space="preserve"> </v>
      </c>
      <c r="J89" s="61" t="str">
        <f>W!A372</f>
        <v xml:space="preserve"> </v>
      </c>
      <c r="K89" s="61" t="str">
        <f>W!A382</f>
        <v xml:space="preserve"> </v>
      </c>
      <c r="L89" s="61" t="str">
        <f>W!A392</f>
        <v xml:space="preserve"> </v>
      </c>
      <c r="M89" s="61" t="str">
        <f>W!A402</f>
        <v xml:space="preserve"> </v>
      </c>
      <c r="N89" s="25"/>
      <c r="O89" s="21"/>
      <c r="P89" s="21"/>
      <c r="Q89" s="21"/>
    </row>
    <row r="90" spans="1:17" ht="12" customHeight="1">
      <c r="A90" s="21"/>
      <c r="B90" s="97"/>
      <c r="C90" s="21" t="s">
        <v>278</v>
      </c>
      <c r="D90" s="29" t="s">
        <v>279</v>
      </c>
      <c r="E90" s="21"/>
      <c r="F90" s="61" t="str">
        <f>W!A333</f>
        <v xml:space="preserve"> </v>
      </c>
      <c r="G90" s="61" t="str">
        <f>W!A343</f>
        <v xml:space="preserve"> </v>
      </c>
      <c r="H90" s="61" t="str">
        <f>W!A353</f>
        <v xml:space="preserve"> </v>
      </c>
      <c r="I90" s="61" t="str">
        <f>W!A363</f>
        <v xml:space="preserve"> </v>
      </c>
      <c r="J90" s="61" t="str">
        <f>W!A373</f>
        <v xml:space="preserve"> </v>
      </c>
      <c r="K90" s="61" t="str">
        <f>W!A383</f>
        <v xml:space="preserve"> </v>
      </c>
      <c r="L90" s="61" t="str">
        <f>W!A393</f>
        <v xml:space="preserve"> </v>
      </c>
      <c r="M90" s="61" t="str">
        <f>W!A403</f>
        <v xml:space="preserve"> </v>
      </c>
      <c r="N90" s="25"/>
      <c r="O90" s="21"/>
      <c r="P90" s="21"/>
      <c r="Q90" s="21"/>
    </row>
    <row r="91" spans="1:17" ht="12" customHeight="1">
      <c r="A91" s="21"/>
      <c r="B91" s="97"/>
      <c r="C91" s="21"/>
      <c r="D91" s="21" t="s">
        <v>20</v>
      </c>
      <c r="E91" s="21"/>
      <c r="F91" s="61" t="str">
        <f>W!A334</f>
        <v xml:space="preserve"> </v>
      </c>
      <c r="G91" s="61" t="str">
        <f>W!A344</f>
        <v xml:space="preserve"> </v>
      </c>
      <c r="H91" s="61" t="str">
        <f>W!A354</f>
        <v xml:space="preserve"> </v>
      </c>
      <c r="I91" s="61" t="str">
        <f>W!A364</f>
        <v xml:space="preserve"> </v>
      </c>
      <c r="J91" s="61" t="str">
        <f>W!A374</f>
        <v xml:space="preserve"> </v>
      </c>
      <c r="K91" s="61" t="str">
        <f>W!A384</f>
        <v xml:space="preserve"> </v>
      </c>
      <c r="L91" s="61" t="str">
        <f>W!A394</f>
        <v xml:space="preserve"> </v>
      </c>
      <c r="M91" s="61" t="str">
        <f>W!A404</f>
        <v xml:space="preserve"> </v>
      </c>
      <c r="N91" s="25"/>
      <c r="O91" s="21"/>
      <c r="P91" s="21"/>
      <c r="Q91" s="21"/>
    </row>
    <row r="92" spans="1:17" ht="12" customHeight="1">
      <c r="A92" s="21"/>
      <c r="B92" s="97"/>
      <c r="C92" s="21" t="s">
        <v>280</v>
      </c>
      <c r="D92" s="21"/>
      <c r="E92" s="21"/>
      <c r="F92" s="61" t="str">
        <f>W!A335</f>
        <v xml:space="preserve"> </v>
      </c>
      <c r="G92" s="61" t="str">
        <f>W!A345</f>
        <v xml:space="preserve"> </v>
      </c>
      <c r="H92" s="61" t="str">
        <f>W!A355</f>
        <v xml:space="preserve"> </v>
      </c>
      <c r="I92" s="61" t="str">
        <f>W!A365</f>
        <v xml:space="preserve"> </v>
      </c>
      <c r="J92" s="61" t="str">
        <f>W!A375</f>
        <v xml:space="preserve"> </v>
      </c>
      <c r="K92" s="61" t="str">
        <f>W!A385</f>
        <v xml:space="preserve"> </v>
      </c>
      <c r="L92" s="61" t="str">
        <f>W!A395</f>
        <v xml:space="preserve"> </v>
      </c>
      <c r="M92" s="61" t="str">
        <f>W!A405</f>
        <v xml:space="preserve"> </v>
      </c>
      <c r="N92" s="25"/>
      <c r="O92" s="21"/>
      <c r="P92" s="21"/>
      <c r="Q92" s="21"/>
    </row>
    <row r="93" spans="1:17" ht="12" customHeight="1">
      <c r="A93" s="21"/>
      <c r="B93" s="97"/>
      <c r="C93" s="21" t="s">
        <v>278</v>
      </c>
      <c r="D93" s="29" t="s">
        <v>279</v>
      </c>
      <c r="E93" s="21"/>
      <c r="F93" s="61" t="str">
        <f>W!A336</f>
        <v xml:space="preserve"> </v>
      </c>
      <c r="G93" s="61" t="str">
        <f>W!A346</f>
        <v xml:space="preserve"> </v>
      </c>
      <c r="H93" s="61" t="str">
        <f>W!A356</f>
        <v xml:space="preserve"> </v>
      </c>
      <c r="I93" s="61" t="str">
        <f>W!A366</f>
        <v xml:space="preserve"> </v>
      </c>
      <c r="J93" s="61" t="str">
        <f>W!A376</f>
        <v xml:space="preserve"> </v>
      </c>
      <c r="K93" s="61" t="str">
        <f>W!A386</f>
        <v xml:space="preserve"> </v>
      </c>
      <c r="L93" s="61" t="str">
        <f>W!A396</f>
        <v xml:space="preserve"> </v>
      </c>
      <c r="M93" s="61" t="str">
        <f>W!A406</f>
        <v xml:space="preserve"> </v>
      </c>
      <c r="N93" s="25"/>
      <c r="O93" s="21"/>
      <c r="P93" s="21"/>
      <c r="Q93" s="21"/>
    </row>
    <row r="94" spans="1:17" ht="12" customHeight="1">
      <c r="A94" s="21"/>
      <c r="B94" s="97"/>
      <c r="C94" s="21"/>
      <c r="D94" s="21" t="s">
        <v>20</v>
      </c>
      <c r="E94" s="21"/>
      <c r="F94" s="61" t="str">
        <f>W!A337</f>
        <v xml:space="preserve"> </v>
      </c>
      <c r="G94" s="61" t="str">
        <f>W!A347</f>
        <v xml:space="preserve"> </v>
      </c>
      <c r="H94" s="61" t="str">
        <f>W!A357</f>
        <v xml:space="preserve"> </v>
      </c>
      <c r="I94" s="61" t="str">
        <f>W!A367</f>
        <v xml:space="preserve"> </v>
      </c>
      <c r="J94" s="61" t="str">
        <f>W!A377</f>
        <v xml:space="preserve"> </v>
      </c>
      <c r="K94" s="61" t="str">
        <f>W!A387</f>
        <v xml:space="preserve"> </v>
      </c>
      <c r="L94" s="61" t="str">
        <f>W!A397</f>
        <v xml:space="preserve"> </v>
      </c>
      <c r="M94" s="61" t="str">
        <f>W!A407</f>
        <v xml:space="preserve"> </v>
      </c>
      <c r="N94" s="25"/>
      <c r="O94" s="21"/>
      <c r="P94" s="21"/>
      <c r="Q94" s="21"/>
    </row>
    <row r="95" spans="1:17" ht="12" customHeight="1">
      <c r="A95" s="21"/>
      <c r="B95" s="97"/>
      <c r="C95" s="21" t="s">
        <v>281</v>
      </c>
      <c r="D95" s="21"/>
      <c r="E95" s="21"/>
      <c r="F95" s="61" t="str">
        <f>W!A338</f>
        <v xml:space="preserve"> </v>
      </c>
      <c r="G95" s="61" t="str">
        <f>W!A348</f>
        <v xml:space="preserve"> </v>
      </c>
      <c r="H95" s="61" t="str">
        <f>W!A358</f>
        <v xml:space="preserve"> </v>
      </c>
      <c r="I95" s="61" t="str">
        <f>W!A368</f>
        <v xml:space="preserve"> </v>
      </c>
      <c r="J95" s="61" t="str">
        <f>W!A378</f>
        <v xml:space="preserve"> </v>
      </c>
      <c r="K95" s="61" t="str">
        <f>W!A388</f>
        <v xml:space="preserve"> </v>
      </c>
      <c r="L95" s="61" t="str">
        <f>W!A398</f>
        <v xml:space="preserve"> </v>
      </c>
      <c r="M95" s="61" t="str">
        <f>W!A408</f>
        <v xml:space="preserve"> </v>
      </c>
      <c r="N95" s="25"/>
      <c r="O95" s="21"/>
      <c r="P95" s="21"/>
      <c r="Q95" s="21"/>
    </row>
    <row r="96" spans="1:17" ht="12" customHeight="1">
      <c r="A96" s="21"/>
      <c r="B96" s="97"/>
      <c r="C96" s="21" t="s">
        <v>278</v>
      </c>
      <c r="D96" s="29" t="s">
        <v>279</v>
      </c>
      <c r="E96" s="21"/>
      <c r="F96" s="61" t="str">
        <f>W!A339</f>
        <v xml:space="preserve"> </v>
      </c>
      <c r="G96" s="61" t="str">
        <f>W!A349</f>
        <v xml:space="preserve"> </v>
      </c>
      <c r="H96" s="61" t="str">
        <f>W!A359</f>
        <v xml:space="preserve"> </v>
      </c>
      <c r="I96" s="61" t="str">
        <f>W!A369</f>
        <v xml:space="preserve"> </v>
      </c>
      <c r="J96" s="61" t="str">
        <f>W!A379</f>
        <v xml:space="preserve"> </v>
      </c>
      <c r="K96" s="61" t="str">
        <f>W!A389</f>
        <v xml:space="preserve"> </v>
      </c>
      <c r="L96" s="61" t="str">
        <f>W!A399</f>
        <v xml:space="preserve"> </v>
      </c>
      <c r="M96" s="61" t="str">
        <f>W!A409</f>
        <v xml:space="preserve"> </v>
      </c>
      <c r="N96" s="25"/>
      <c r="O96" s="21"/>
      <c r="P96" s="21"/>
      <c r="Q96" s="21"/>
    </row>
    <row r="97" spans="1:17" ht="12" customHeight="1">
      <c r="A97" s="21"/>
      <c r="B97" s="97"/>
      <c r="C97" s="21"/>
      <c r="D97" s="21" t="s">
        <v>20</v>
      </c>
      <c r="E97" s="21"/>
      <c r="F97" s="61" t="str">
        <f>W!A340</f>
        <v xml:space="preserve"> </v>
      </c>
      <c r="G97" s="61" t="str">
        <f>W!A350</f>
        <v xml:space="preserve"> </v>
      </c>
      <c r="H97" s="61" t="str">
        <f>W!A360</f>
        <v xml:space="preserve"> </v>
      </c>
      <c r="I97" s="61" t="str">
        <f>W!A370</f>
        <v xml:space="preserve"> </v>
      </c>
      <c r="J97" s="61" t="str">
        <f>W!A380</f>
        <v xml:space="preserve"> </v>
      </c>
      <c r="K97" s="61" t="str">
        <f>W!A390</f>
        <v xml:space="preserve"> </v>
      </c>
      <c r="L97" s="61" t="str">
        <f>W!A400</f>
        <v xml:space="preserve"> </v>
      </c>
      <c r="M97" s="61" t="str">
        <f>W!A410</f>
        <v xml:space="preserve"> </v>
      </c>
      <c r="N97" s="25"/>
      <c r="O97" s="21"/>
      <c r="P97" s="21"/>
      <c r="Q97" s="21"/>
    </row>
    <row r="98" spans="1:17" ht="12" customHeight="1">
      <c r="A98" s="21"/>
      <c r="B98" s="98"/>
      <c r="C98" s="62"/>
      <c r="D98" s="62"/>
      <c r="E98" s="62"/>
      <c r="F98" s="57"/>
      <c r="G98" s="57"/>
      <c r="H98" s="57"/>
      <c r="I98" s="57"/>
      <c r="J98" s="57"/>
      <c r="K98" s="57"/>
      <c r="L98" s="57"/>
      <c r="M98" s="57"/>
      <c r="N98" s="72"/>
      <c r="O98" s="21"/>
      <c r="P98" s="21"/>
      <c r="Q98" s="21"/>
    </row>
    <row r="99" spans="1:17" ht="12" customHeight="1">
      <c r="A99" s="21"/>
      <c r="B99" s="97"/>
      <c r="C99" s="70"/>
      <c r="D99" s="21"/>
      <c r="E99" s="21"/>
      <c r="F99" s="44"/>
      <c r="G99" s="44"/>
      <c r="H99" s="44"/>
      <c r="I99" s="44"/>
      <c r="J99" s="44"/>
      <c r="K99" s="44"/>
      <c r="L99" s="44"/>
      <c r="M99" s="44"/>
      <c r="N99" s="25"/>
      <c r="O99" s="21"/>
      <c r="P99" s="21"/>
      <c r="Q99" s="21"/>
    </row>
    <row r="100" spans="1:17" ht="12" customHeight="1">
      <c r="A100" s="21"/>
      <c r="B100" s="97"/>
      <c r="C100" s="63" t="s">
        <v>294</v>
      </c>
      <c r="D100" s="21"/>
      <c r="E100" s="21"/>
      <c r="F100" s="21"/>
      <c r="G100" s="21"/>
      <c r="H100" s="21"/>
      <c r="I100" s="44"/>
      <c r="J100" s="21"/>
      <c r="K100" s="39" t="str">
        <f>W!A420</f>
        <v>Not requested</v>
      </c>
      <c r="L100" s="21"/>
      <c r="M100" s="21"/>
      <c r="N100" s="25"/>
      <c r="O100" s="21"/>
      <c r="P100" s="21"/>
      <c r="Q100" s="21"/>
    </row>
    <row r="101" spans="1:17" ht="12" customHeight="1">
      <c r="A101" s="21"/>
      <c r="B101" s="97"/>
      <c r="C101" s="21"/>
      <c r="D101" s="21" t="s">
        <v>292</v>
      </c>
      <c r="E101" s="21"/>
      <c r="F101" s="168" t="str">
        <f>W!A421</f>
        <v xml:space="preserve"> </v>
      </c>
      <c r="G101" s="168" t="str">
        <f>W!A428</f>
        <v xml:space="preserve"> </v>
      </c>
      <c r="H101" s="168" t="str">
        <f>W!A435</f>
        <v xml:space="preserve"> </v>
      </c>
      <c r="I101" s="168" t="str">
        <f>W!A442</f>
        <v xml:space="preserve"> </v>
      </c>
      <c r="J101" s="168" t="str">
        <f>W!A449</f>
        <v xml:space="preserve"> </v>
      </c>
      <c r="K101" s="168" t="str">
        <f>W!A456</f>
        <v xml:space="preserve"> </v>
      </c>
      <c r="L101" s="168" t="str">
        <f>W!A463</f>
        <v xml:space="preserve"> </v>
      </c>
      <c r="M101" s="168" t="str">
        <f>W!A470</f>
        <v xml:space="preserve"> </v>
      </c>
      <c r="N101" s="25"/>
      <c r="O101" s="21"/>
      <c r="P101" s="21"/>
      <c r="Q101" s="21"/>
    </row>
    <row r="102" spans="1:17" ht="12" customHeight="1">
      <c r="A102" s="21"/>
      <c r="B102" s="97"/>
      <c r="C102" s="21" t="s">
        <v>295</v>
      </c>
      <c r="D102" s="21"/>
      <c r="E102" s="21"/>
      <c r="F102" s="78" t="str">
        <f>W!A422</f>
        <v xml:space="preserve"> </v>
      </c>
      <c r="G102" s="78" t="str">
        <f>W!A429</f>
        <v xml:space="preserve"> </v>
      </c>
      <c r="H102" s="78" t="str">
        <f>W!A436</f>
        <v xml:space="preserve"> </v>
      </c>
      <c r="I102" s="78" t="str">
        <f>W!A443</f>
        <v xml:space="preserve"> </v>
      </c>
      <c r="J102" s="78" t="str">
        <f>W!A450</f>
        <v xml:space="preserve"> </v>
      </c>
      <c r="K102" s="78" t="str">
        <f>W!A457</f>
        <v xml:space="preserve"> </v>
      </c>
      <c r="L102" s="78" t="str">
        <f>W!A464</f>
        <v xml:space="preserve"> </v>
      </c>
      <c r="M102" s="78" t="str">
        <f>W!A471</f>
        <v xml:space="preserve"> </v>
      </c>
      <c r="N102" s="25"/>
      <c r="O102" s="21"/>
      <c r="P102" s="21"/>
      <c r="Q102" s="21"/>
    </row>
    <row r="103" spans="1:17" ht="12" customHeight="1">
      <c r="A103" s="21"/>
      <c r="B103" s="97"/>
      <c r="C103" s="21" t="s">
        <v>296</v>
      </c>
      <c r="D103" s="21"/>
      <c r="E103" s="21"/>
      <c r="F103" s="78" t="str">
        <f>W!A423</f>
        <v xml:space="preserve"> </v>
      </c>
      <c r="G103" s="78" t="str">
        <f>W!A430</f>
        <v xml:space="preserve"> </v>
      </c>
      <c r="H103" s="78" t="str">
        <f>W!A437</f>
        <v xml:space="preserve"> </v>
      </c>
      <c r="I103" s="78" t="str">
        <f>W!A444</f>
        <v xml:space="preserve"> </v>
      </c>
      <c r="J103" s="78" t="str">
        <f>W!A451</f>
        <v xml:space="preserve"> </v>
      </c>
      <c r="K103" s="78" t="str">
        <f>W!A458</f>
        <v xml:space="preserve"> </v>
      </c>
      <c r="L103" s="78" t="str">
        <f>W!A465</f>
        <v xml:space="preserve"> </v>
      </c>
      <c r="M103" s="78" t="str">
        <f>W!A472</f>
        <v xml:space="preserve"> </v>
      </c>
      <c r="N103" s="25"/>
      <c r="O103" s="21"/>
      <c r="P103" s="21"/>
      <c r="Q103" s="21"/>
    </row>
    <row r="104" spans="1:17" ht="12" customHeight="1">
      <c r="A104" s="21"/>
      <c r="B104" s="97"/>
      <c r="C104" s="21" t="s">
        <v>297</v>
      </c>
      <c r="D104" s="21"/>
      <c r="E104" s="21"/>
      <c r="F104" s="39"/>
      <c r="G104" s="39"/>
      <c r="H104" s="39"/>
      <c r="I104" s="39"/>
      <c r="J104" s="39"/>
      <c r="K104" s="39"/>
      <c r="L104" s="39"/>
      <c r="M104" s="39"/>
      <c r="N104" s="25"/>
      <c r="O104" s="21"/>
      <c r="P104" s="21"/>
      <c r="Q104" s="21"/>
    </row>
    <row r="105" spans="1:17" ht="12" customHeight="1">
      <c r="A105" s="21"/>
      <c r="B105" s="97"/>
      <c r="C105" s="21" t="s">
        <v>298</v>
      </c>
      <c r="D105" s="21"/>
      <c r="E105" s="21"/>
      <c r="F105" s="174" t="str">
        <f>W!A424</f>
        <v xml:space="preserve"> </v>
      </c>
      <c r="G105" s="174" t="str">
        <f>W!A431</f>
        <v xml:space="preserve"> </v>
      </c>
      <c r="H105" s="174" t="str">
        <f>W!A438</f>
        <v xml:space="preserve"> </v>
      </c>
      <c r="I105" s="174" t="str">
        <f>W!A445</f>
        <v xml:space="preserve"> </v>
      </c>
      <c r="J105" s="174" t="str">
        <f>W!A452</f>
        <v xml:space="preserve"> </v>
      </c>
      <c r="K105" s="174" t="str">
        <f>W!A459</f>
        <v xml:space="preserve"> </v>
      </c>
      <c r="L105" s="174" t="str">
        <f>W!A466</f>
        <v xml:space="preserve"> </v>
      </c>
      <c r="M105" s="174" t="str">
        <f>W!A473</f>
        <v xml:space="preserve"> </v>
      </c>
      <c r="N105" s="25"/>
      <c r="O105" s="21"/>
      <c r="P105" s="21"/>
      <c r="Q105" s="21"/>
    </row>
    <row r="106" spans="1:17" ht="12" customHeight="1">
      <c r="A106" s="21"/>
      <c r="B106" s="97"/>
      <c r="C106" s="21" t="s">
        <v>299</v>
      </c>
      <c r="D106" s="21"/>
      <c r="E106" s="21"/>
      <c r="F106" s="174" t="str">
        <f>W!A425</f>
        <v xml:space="preserve"> </v>
      </c>
      <c r="G106" s="174" t="str">
        <f>W!A432</f>
        <v xml:space="preserve"> </v>
      </c>
      <c r="H106" s="174" t="str">
        <f>W!A439</f>
        <v xml:space="preserve"> </v>
      </c>
      <c r="I106" s="174" t="str">
        <f>W!A446</f>
        <v xml:space="preserve"> </v>
      </c>
      <c r="J106" s="174" t="str">
        <f>W!A453</f>
        <v xml:space="preserve"> </v>
      </c>
      <c r="K106" s="174" t="str">
        <f>W!A460</f>
        <v xml:space="preserve"> </v>
      </c>
      <c r="L106" s="174" t="str">
        <f>W!A467</f>
        <v xml:space="preserve"> </v>
      </c>
      <c r="M106" s="174" t="str">
        <f>W!A474</f>
        <v xml:space="preserve"> </v>
      </c>
      <c r="N106" s="25"/>
      <c r="O106" s="21"/>
      <c r="P106" s="21"/>
      <c r="Q106" s="21"/>
    </row>
    <row r="107" spans="1:17" ht="12" customHeight="1">
      <c r="A107" s="21"/>
      <c r="B107" s="97"/>
      <c r="C107" s="21" t="s">
        <v>300</v>
      </c>
      <c r="D107" s="21"/>
      <c r="E107" s="21"/>
      <c r="F107" s="174" t="str">
        <f>W!A426</f>
        <v xml:space="preserve"> </v>
      </c>
      <c r="G107" s="174" t="str">
        <f>W!A433</f>
        <v xml:space="preserve"> </v>
      </c>
      <c r="H107" s="174" t="str">
        <f>W!A440</f>
        <v xml:space="preserve"> </v>
      </c>
      <c r="I107" s="174" t="str">
        <f>W!A447</f>
        <v xml:space="preserve"> </v>
      </c>
      <c r="J107" s="174" t="str">
        <f>W!A454</f>
        <v xml:space="preserve"> </v>
      </c>
      <c r="K107" s="174" t="str">
        <f>W!A461</f>
        <v xml:space="preserve"> </v>
      </c>
      <c r="L107" s="174" t="str">
        <f>W!A468</f>
        <v xml:space="preserve"> </v>
      </c>
      <c r="M107" s="174" t="str">
        <f>W!A475</f>
        <v xml:space="preserve"> </v>
      </c>
      <c r="N107" s="25"/>
      <c r="O107" s="21"/>
      <c r="P107" s="21"/>
      <c r="Q107" s="21"/>
    </row>
    <row r="108" spans="1:17" ht="12" customHeight="1">
      <c r="A108" s="21"/>
      <c r="B108" s="97"/>
      <c r="C108" s="21" t="s">
        <v>301</v>
      </c>
      <c r="D108" s="21"/>
      <c r="E108" s="21"/>
      <c r="F108" s="174" t="str">
        <f>W!A427</f>
        <v xml:space="preserve"> </v>
      </c>
      <c r="G108" s="174" t="str">
        <f>W!A434</f>
        <v xml:space="preserve"> </v>
      </c>
      <c r="H108" s="174" t="str">
        <f>W!A441</f>
        <v xml:space="preserve"> </v>
      </c>
      <c r="I108" s="174" t="str">
        <f>W!A448</f>
        <v xml:space="preserve"> </v>
      </c>
      <c r="J108" s="174" t="str">
        <f>W!A455</f>
        <v xml:space="preserve"> </v>
      </c>
      <c r="K108" s="174" t="str">
        <f>W!A462</f>
        <v xml:space="preserve"> </v>
      </c>
      <c r="L108" s="174" t="str">
        <f>W!A469</f>
        <v xml:space="preserve"> </v>
      </c>
      <c r="M108" s="174" t="str">
        <f>W!A476</f>
        <v xml:space="preserve"> </v>
      </c>
      <c r="N108" s="25"/>
      <c r="O108" s="21"/>
      <c r="P108" s="21"/>
      <c r="Q108" s="21"/>
    </row>
    <row r="109" spans="1:17" ht="12" customHeight="1">
      <c r="A109" s="21"/>
      <c r="B109" s="98"/>
      <c r="C109" s="62"/>
      <c r="D109" s="62"/>
      <c r="E109" s="62"/>
      <c r="F109" s="62"/>
      <c r="G109" s="62"/>
      <c r="H109" s="62"/>
      <c r="I109" s="84"/>
      <c r="J109" s="62"/>
      <c r="K109" s="62"/>
      <c r="L109" s="62"/>
      <c r="M109" s="62"/>
      <c r="N109" s="72"/>
      <c r="O109" s="21"/>
      <c r="P109" s="21"/>
      <c r="Q109" s="21"/>
    </row>
    <row r="110" spans="1:17" ht="12.75" customHeight="1">
      <c r="A110" s="21"/>
      <c r="B110" s="21"/>
      <c r="C110" s="21" t="s">
        <v>302</v>
      </c>
      <c r="D110" s="21"/>
      <c r="E110" s="21"/>
      <c r="F110" s="21"/>
      <c r="G110" s="21"/>
      <c r="H110" s="21"/>
      <c r="I110" s="29"/>
      <c r="J110" s="21"/>
      <c r="K110" s="21"/>
      <c r="L110" s="21"/>
      <c r="M110" s="21"/>
      <c r="N110" s="21"/>
      <c r="O110" s="21"/>
      <c r="P110" s="21"/>
      <c r="Q110" s="21"/>
    </row>
    <row r="111" spans="1:17" ht="12.75" customHeight="1">
      <c r="A111" s="21"/>
      <c r="B111" s="21"/>
      <c r="C111" s="109" t="s">
        <v>303</v>
      </c>
      <c r="D111" s="21"/>
      <c r="E111" s="21"/>
      <c r="F111" s="21"/>
      <c r="G111" s="21"/>
      <c r="H111" s="21"/>
      <c r="I111" s="29"/>
      <c r="J111" s="21"/>
      <c r="K111" s="21"/>
      <c r="L111" s="21"/>
      <c r="M111" s="21"/>
      <c r="N111" s="21"/>
      <c r="O111" s="21"/>
      <c r="P111" s="21"/>
      <c r="Q111" s="21"/>
    </row>
    <row r="112" spans="1:17" ht="12" customHeight="1">
      <c r="A112" s="21"/>
      <c r="B112" s="21"/>
      <c r="C112" s="21"/>
      <c r="D112" s="21"/>
      <c r="E112" s="21"/>
      <c r="F112" s="21"/>
      <c r="G112" s="21"/>
      <c r="H112" s="21"/>
      <c r="I112" s="29"/>
      <c r="J112" s="21"/>
      <c r="K112" s="21"/>
      <c r="L112" s="21"/>
      <c r="M112" s="21"/>
      <c r="N112" s="21"/>
      <c r="O112" s="21"/>
      <c r="P112" s="21"/>
      <c r="Q112" s="21"/>
    </row>
    <row r="113" spans="1:17" ht="12" customHeight="1">
      <c r="A113" s="21"/>
      <c r="B113" s="21"/>
      <c r="C113" s="21"/>
      <c r="D113" s="21"/>
      <c r="E113" s="21"/>
      <c r="F113" s="21"/>
      <c r="G113" s="21"/>
      <c r="H113" s="21"/>
      <c r="I113" s="29"/>
      <c r="J113" s="21"/>
      <c r="K113" s="21"/>
      <c r="L113" s="21"/>
      <c r="M113" s="21"/>
      <c r="N113" s="21"/>
      <c r="O113" s="21"/>
      <c r="P113" s="21"/>
      <c r="Q113" s="21"/>
    </row>
    <row r="114" spans="1:17" ht="12" customHeight="1">
      <c r="A114" s="21"/>
      <c r="B114" s="21"/>
      <c r="C114" s="21"/>
      <c r="D114" s="21"/>
      <c r="E114" s="21"/>
      <c r="F114" s="21"/>
      <c r="G114" s="21"/>
      <c r="H114" s="21"/>
      <c r="I114" s="29"/>
      <c r="J114" s="21"/>
      <c r="K114" s="21"/>
      <c r="L114" s="21"/>
      <c r="M114" s="21"/>
      <c r="N114" s="21"/>
      <c r="O114" s="21"/>
      <c r="P114" s="21"/>
      <c r="Q114" s="21"/>
    </row>
    <row r="115" spans="1:17" ht="12" customHeight="1">
      <c r="A115" s="21"/>
      <c r="B115" s="21"/>
      <c r="C115" s="21"/>
      <c r="D115" s="21"/>
      <c r="E115" s="21"/>
      <c r="F115" s="21"/>
      <c r="G115" s="21"/>
      <c r="H115" s="21"/>
      <c r="I115" s="29"/>
      <c r="J115" s="21"/>
      <c r="K115" s="21"/>
      <c r="L115" s="21"/>
      <c r="M115" s="21"/>
      <c r="N115" s="21"/>
      <c r="O115" s="21"/>
      <c r="P115" s="21"/>
      <c r="Q115" s="21"/>
    </row>
    <row r="116" spans="1:17" ht="12" customHeight="1">
      <c r="A116" s="21"/>
      <c r="B116" s="21"/>
      <c r="C116" s="21"/>
      <c r="D116" s="21"/>
      <c r="E116" s="21"/>
      <c r="F116" s="21"/>
      <c r="G116" s="21"/>
      <c r="H116" s="21"/>
      <c r="I116" s="29"/>
      <c r="J116" s="21"/>
      <c r="K116" s="21"/>
      <c r="L116" s="21"/>
      <c r="M116" s="21"/>
      <c r="N116" s="21"/>
      <c r="O116" s="21"/>
      <c r="P116" s="21"/>
      <c r="Q116" s="21"/>
    </row>
    <row r="117" spans="1:17" ht="12" customHeight="1">
      <c r="A117" s="21"/>
      <c r="B117" s="21"/>
      <c r="C117" s="21"/>
      <c r="D117" s="21"/>
      <c r="E117" s="21"/>
      <c r="F117" s="21"/>
      <c r="G117" s="21"/>
      <c r="H117" s="21"/>
      <c r="I117" s="29"/>
      <c r="J117" s="21"/>
      <c r="K117" s="21"/>
      <c r="L117" s="21"/>
      <c r="M117" s="21"/>
      <c r="N117" s="21"/>
      <c r="O117" s="21"/>
      <c r="P117" s="21"/>
      <c r="Q117" s="21"/>
    </row>
    <row r="118" spans="1:17" ht="12" customHeight="1">
      <c r="A118" s="21"/>
      <c r="B118" s="21"/>
      <c r="C118" s="21"/>
      <c r="D118" s="21"/>
      <c r="E118" s="21"/>
      <c r="F118" s="21"/>
      <c r="G118" s="21"/>
      <c r="H118" s="21"/>
      <c r="I118" s="29"/>
      <c r="J118" s="21"/>
      <c r="K118" s="21"/>
      <c r="L118" s="21"/>
      <c r="M118" s="21"/>
      <c r="N118" s="21"/>
      <c r="O118" s="21"/>
      <c r="P118" s="21"/>
      <c r="Q118" s="21"/>
    </row>
    <row r="119" spans="1:17" ht="12" customHeight="1">
      <c r="A119" s="21"/>
      <c r="B119" s="21"/>
      <c r="C119" s="21"/>
      <c r="D119" s="21"/>
      <c r="E119" s="21"/>
      <c r="F119" s="21"/>
      <c r="G119" s="21"/>
      <c r="H119" s="21"/>
      <c r="I119" s="29"/>
      <c r="J119" s="21"/>
      <c r="K119" s="21"/>
      <c r="L119" s="21"/>
      <c r="M119" s="21"/>
      <c r="N119" s="21"/>
      <c r="O119" s="21"/>
      <c r="P119" s="21"/>
      <c r="Q119" s="21"/>
    </row>
    <row r="120" spans="1:17" ht="12" customHeight="1">
      <c r="A120" s="21"/>
      <c r="B120" s="21"/>
      <c r="C120" s="21"/>
      <c r="D120" s="21"/>
      <c r="E120" s="21"/>
      <c r="F120" s="21"/>
      <c r="G120" s="21"/>
      <c r="H120" s="21"/>
      <c r="I120" s="29"/>
      <c r="J120" s="21"/>
      <c r="K120" s="21"/>
      <c r="L120" s="21"/>
      <c r="M120" s="21"/>
      <c r="N120" s="21"/>
      <c r="O120" s="21"/>
      <c r="P120" s="21"/>
      <c r="Q120" s="21"/>
    </row>
    <row r="121" spans="1:17" ht="12" customHeight="1">
      <c r="A121" s="21"/>
      <c r="B121" s="21"/>
      <c r="C121" s="21"/>
      <c r="D121" s="21"/>
      <c r="E121" s="21"/>
      <c r="F121" s="21"/>
      <c r="G121" s="21"/>
      <c r="H121" s="21"/>
      <c r="I121" s="29"/>
      <c r="J121" s="21"/>
      <c r="K121" s="21"/>
      <c r="L121" s="21"/>
      <c r="M121" s="21"/>
      <c r="N121" s="21"/>
      <c r="O121" s="21"/>
      <c r="P121" s="21"/>
      <c r="Q121" s="21"/>
    </row>
    <row r="122" spans="1:17" ht="12" customHeight="1">
      <c r="A122" s="21"/>
      <c r="B122" s="21"/>
      <c r="C122" s="21"/>
      <c r="D122" s="21"/>
      <c r="E122" s="21"/>
      <c r="F122" s="21"/>
      <c r="G122" s="21"/>
      <c r="H122" s="21"/>
      <c r="I122" s="29"/>
      <c r="J122" s="21"/>
      <c r="K122" s="21"/>
      <c r="L122" s="21"/>
      <c r="M122" s="21"/>
      <c r="N122" s="21"/>
      <c r="O122" s="21"/>
      <c r="P122" s="21"/>
      <c r="Q122" s="21"/>
    </row>
    <row r="123" spans="1:17" ht="12" customHeight="1">
      <c r="A123" s="21"/>
      <c r="B123" s="21"/>
      <c r="C123" s="21"/>
      <c r="D123" s="21"/>
      <c r="E123" s="21"/>
      <c r="F123" s="21"/>
      <c r="G123" s="21"/>
      <c r="H123" s="21"/>
      <c r="I123" s="29"/>
      <c r="J123" s="21"/>
      <c r="K123" s="21"/>
      <c r="L123" s="21"/>
      <c r="M123" s="21"/>
      <c r="N123" s="21"/>
      <c r="O123" s="21"/>
      <c r="P123" s="21"/>
      <c r="Q123" s="21"/>
    </row>
    <row r="124" spans="1:17" ht="12" customHeight="1">
      <c r="A124" s="21"/>
      <c r="B124" s="21"/>
      <c r="C124" s="21"/>
      <c r="D124" s="21"/>
      <c r="E124" s="21"/>
      <c r="F124" s="21"/>
      <c r="G124" s="21"/>
      <c r="H124" s="21"/>
      <c r="I124" s="29"/>
      <c r="J124" s="21"/>
      <c r="K124" s="21"/>
      <c r="L124" s="21"/>
      <c r="M124" s="21"/>
      <c r="N124" s="21"/>
      <c r="O124" s="21"/>
      <c r="P124" s="21"/>
      <c r="Q124" s="21"/>
    </row>
    <row r="125" spans="1:17" ht="12" customHeight="1">
      <c r="A125" s="21"/>
      <c r="B125" s="21"/>
      <c r="C125" s="21"/>
      <c r="D125" s="21"/>
      <c r="E125" s="21"/>
      <c r="F125" s="21"/>
      <c r="G125" s="21"/>
      <c r="H125" s="21"/>
      <c r="I125" s="29"/>
      <c r="J125" s="21"/>
      <c r="K125" s="21"/>
      <c r="L125" s="21"/>
      <c r="M125" s="21"/>
      <c r="N125" s="21"/>
      <c r="O125" s="21"/>
      <c r="P125" s="21"/>
      <c r="Q125" s="21"/>
    </row>
    <row r="126" spans="1:17" ht="12" customHeight="1">
      <c r="A126" s="21"/>
      <c r="B126" s="21"/>
      <c r="C126" s="21"/>
      <c r="D126" s="21"/>
      <c r="E126" s="21"/>
      <c r="F126" s="21"/>
      <c r="G126" s="21"/>
      <c r="H126" s="21"/>
      <c r="I126" s="29"/>
      <c r="J126" s="21"/>
      <c r="K126" s="21"/>
      <c r="L126" s="21"/>
      <c r="M126" s="21"/>
      <c r="N126" s="21"/>
      <c r="O126" s="21"/>
      <c r="P126" s="21"/>
      <c r="Q126" s="21"/>
    </row>
    <row r="127" spans="1:17" ht="12" customHeight="1">
      <c r="A127" s="21"/>
      <c r="B127" s="21"/>
      <c r="C127" s="21"/>
      <c r="D127" s="21"/>
      <c r="E127" s="21"/>
      <c r="F127" s="21"/>
      <c r="G127" s="21"/>
      <c r="H127" s="21"/>
      <c r="I127" s="29"/>
      <c r="J127" s="21"/>
      <c r="K127" s="21"/>
      <c r="L127" s="21"/>
      <c r="M127" s="21"/>
      <c r="N127" s="21"/>
      <c r="O127" s="21"/>
      <c r="P127" s="21"/>
      <c r="Q127" s="21"/>
    </row>
    <row r="128" spans="1:17" ht="12" customHeight="1">
      <c r="A128" s="21"/>
      <c r="B128" s="21"/>
      <c r="C128" s="21"/>
      <c r="D128" s="21"/>
      <c r="E128" s="21"/>
      <c r="F128" s="21"/>
      <c r="G128" s="21"/>
      <c r="H128" s="21"/>
      <c r="I128" s="29"/>
      <c r="J128" s="21"/>
      <c r="K128" s="21"/>
      <c r="L128" s="21"/>
      <c r="M128" s="21"/>
      <c r="N128" s="21"/>
      <c r="O128" s="21"/>
      <c r="P128" s="21"/>
      <c r="Q128" s="21"/>
    </row>
    <row r="129" spans="1:17" ht="12" customHeight="1">
      <c r="A129" s="21"/>
      <c r="B129" s="21"/>
      <c r="C129" s="21"/>
      <c r="D129" s="21"/>
      <c r="E129" s="21"/>
      <c r="F129" s="21"/>
      <c r="G129" s="21"/>
      <c r="H129" s="21"/>
      <c r="I129" s="29"/>
      <c r="J129" s="21"/>
      <c r="K129" s="21"/>
      <c r="L129" s="21"/>
      <c r="M129" s="21"/>
      <c r="N129" s="21"/>
      <c r="O129" s="21"/>
      <c r="P129" s="21"/>
      <c r="Q129" s="21"/>
    </row>
    <row r="130" spans="1:17" ht="12" customHeight="1">
      <c r="A130" s="21"/>
      <c r="B130" s="21"/>
      <c r="C130" s="21"/>
      <c r="D130" s="21"/>
      <c r="E130" s="21"/>
      <c r="F130" s="21"/>
      <c r="G130" s="21"/>
      <c r="H130" s="21"/>
      <c r="I130" s="29"/>
      <c r="J130" s="21"/>
      <c r="K130" s="21"/>
      <c r="L130" s="21"/>
      <c r="M130" s="21"/>
      <c r="N130" s="21"/>
      <c r="O130" s="21"/>
      <c r="P130" s="21"/>
      <c r="Q130" s="21"/>
    </row>
    <row r="131" spans="1:17" ht="12" customHeight="1">
      <c r="A131" s="21"/>
      <c r="B131" s="21"/>
      <c r="C131" s="21"/>
      <c r="D131" s="21"/>
      <c r="E131" s="21"/>
      <c r="F131" s="21"/>
      <c r="G131" s="21"/>
      <c r="H131" s="21"/>
      <c r="I131" s="29"/>
      <c r="J131" s="21"/>
      <c r="K131" s="21"/>
      <c r="L131" s="21"/>
      <c r="M131" s="21"/>
      <c r="N131" s="21"/>
      <c r="O131" s="21"/>
      <c r="P131" s="21"/>
      <c r="Q131" s="21"/>
    </row>
    <row r="132" spans="1:17" ht="12" customHeight="1">
      <c r="A132" s="21"/>
      <c r="B132" s="21"/>
      <c r="C132" s="21"/>
      <c r="D132" s="21"/>
      <c r="E132" s="21"/>
      <c r="F132" s="21"/>
      <c r="G132" s="21"/>
      <c r="H132" s="21"/>
      <c r="I132" s="29"/>
      <c r="J132" s="21"/>
      <c r="K132" s="21"/>
      <c r="L132" s="21"/>
      <c r="M132" s="21"/>
      <c r="N132" s="21"/>
      <c r="O132" s="21"/>
      <c r="P132" s="21"/>
      <c r="Q132" s="21"/>
    </row>
    <row r="133" spans="1:17" ht="12" customHeight="1">
      <c r="A133" s="21"/>
      <c r="B133" s="21"/>
      <c r="C133" s="21"/>
      <c r="D133" s="21"/>
      <c r="E133" s="21"/>
      <c r="F133" s="21"/>
      <c r="G133" s="21"/>
      <c r="H133" s="21"/>
      <c r="I133" s="29"/>
      <c r="J133" s="21"/>
      <c r="K133" s="21"/>
      <c r="L133" s="21"/>
      <c r="M133" s="21"/>
      <c r="N133" s="21"/>
      <c r="O133" s="21"/>
      <c r="P133" s="21"/>
      <c r="Q133" s="21"/>
    </row>
    <row r="134" spans="1:17" ht="12" customHeight="1">
      <c r="A134" s="21"/>
      <c r="B134" s="21"/>
      <c r="C134" s="21"/>
      <c r="D134" s="21"/>
      <c r="E134" s="21"/>
      <c r="F134" s="21"/>
      <c r="G134" s="21"/>
      <c r="H134" s="21"/>
      <c r="I134" s="29"/>
      <c r="J134" s="21"/>
      <c r="K134" s="21"/>
      <c r="L134" s="21"/>
      <c r="M134" s="21"/>
      <c r="N134" s="21"/>
      <c r="O134" s="21"/>
      <c r="P134" s="21"/>
      <c r="Q134" s="21"/>
    </row>
    <row r="135" spans="1:17" ht="12" customHeight="1">
      <c r="A135" s="21"/>
      <c r="B135" s="21"/>
      <c r="C135" s="21"/>
      <c r="D135" s="21"/>
      <c r="E135" s="21"/>
      <c r="F135" s="21"/>
      <c r="G135" s="21"/>
      <c r="H135" s="21"/>
      <c r="I135" s="29"/>
      <c r="J135" s="21"/>
      <c r="K135" s="21"/>
      <c r="L135" s="21"/>
      <c r="M135" s="21"/>
      <c r="N135" s="21"/>
      <c r="O135" s="21"/>
      <c r="P135" s="21"/>
      <c r="Q135" s="21"/>
    </row>
    <row r="136" spans="1:17" ht="12" customHeight="1">
      <c r="A136" s="21"/>
      <c r="B136" s="21"/>
      <c r="C136" s="21"/>
      <c r="D136" s="21"/>
      <c r="E136" s="21"/>
      <c r="F136" s="21"/>
      <c r="G136" s="21"/>
      <c r="H136" s="21"/>
      <c r="I136" s="29"/>
      <c r="J136" s="21"/>
      <c r="K136" s="21"/>
      <c r="L136" s="21"/>
      <c r="M136" s="21"/>
      <c r="N136" s="21"/>
      <c r="O136" s="21"/>
      <c r="P136" s="21"/>
      <c r="Q136" s="21"/>
    </row>
    <row r="137" spans="1:17" ht="12" customHeight="1">
      <c r="A137" s="21"/>
      <c r="B137" s="21"/>
      <c r="C137" s="21"/>
      <c r="D137" s="21"/>
      <c r="E137" s="21"/>
      <c r="F137" s="21"/>
      <c r="G137" s="21"/>
      <c r="H137" s="21"/>
      <c r="I137" s="29"/>
      <c r="J137" s="21"/>
      <c r="K137" s="21"/>
      <c r="L137" s="21"/>
      <c r="M137" s="21"/>
      <c r="N137" s="21"/>
      <c r="O137" s="21"/>
      <c r="P137" s="21"/>
      <c r="Q137" s="21"/>
    </row>
    <row r="138" spans="1:17" ht="12" customHeight="1">
      <c r="A138" s="21"/>
      <c r="B138" s="21"/>
      <c r="C138" s="21"/>
      <c r="D138" s="21"/>
      <c r="E138" s="21"/>
      <c r="F138" s="21"/>
      <c r="G138" s="21"/>
      <c r="H138" s="21"/>
      <c r="I138" s="29"/>
      <c r="J138" s="21"/>
      <c r="K138" s="21"/>
      <c r="L138" s="21"/>
      <c r="M138" s="21"/>
      <c r="N138" s="21"/>
      <c r="O138" s="21"/>
      <c r="P138" s="21"/>
      <c r="Q138" s="21"/>
    </row>
    <row r="139" spans="1:17" ht="12" customHeight="1">
      <c r="A139" s="21"/>
      <c r="B139" s="21"/>
      <c r="C139" s="21"/>
      <c r="D139" s="21"/>
      <c r="E139" s="21"/>
      <c r="F139" s="21"/>
      <c r="G139" s="21"/>
      <c r="H139" s="21"/>
      <c r="I139" s="29"/>
      <c r="J139" s="21"/>
      <c r="K139" s="21"/>
      <c r="L139" s="21"/>
      <c r="M139" s="21"/>
      <c r="N139" s="21"/>
      <c r="O139" s="21"/>
      <c r="P139" s="21"/>
      <c r="Q139" s="21"/>
    </row>
    <row r="140" spans="1:17" ht="12" customHeight="1">
      <c r="A140" s="21"/>
      <c r="B140" s="21"/>
      <c r="C140" s="21"/>
      <c r="D140" s="21"/>
      <c r="E140" s="21"/>
      <c r="F140" s="21"/>
      <c r="G140" s="21"/>
      <c r="H140" s="21"/>
      <c r="I140" s="29"/>
      <c r="J140" s="21"/>
      <c r="K140" s="21"/>
      <c r="L140" s="21"/>
      <c r="M140" s="21"/>
      <c r="N140" s="21"/>
      <c r="O140" s="21"/>
      <c r="P140" s="21"/>
      <c r="Q140" s="21"/>
    </row>
    <row r="141" spans="1:17" ht="12" customHeight="1">
      <c r="A141" s="21"/>
      <c r="B141" s="21"/>
      <c r="C141" s="21"/>
      <c r="D141" s="21"/>
      <c r="E141" s="21"/>
      <c r="F141" s="21"/>
      <c r="G141" s="21"/>
      <c r="H141" s="21"/>
      <c r="I141" s="29"/>
      <c r="J141" s="21"/>
      <c r="K141" s="21"/>
      <c r="L141" s="21"/>
      <c r="M141" s="21"/>
      <c r="N141" s="21"/>
      <c r="O141" s="21"/>
      <c r="P141" s="21"/>
      <c r="Q141" s="21"/>
    </row>
    <row r="142" spans="1:17" ht="12" customHeight="1">
      <c r="A142" s="21"/>
      <c r="B142" s="21"/>
      <c r="C142" s="21"/>
      <c r="D142" s="21"/>
      <c r="E142" s="21"/>
      <c r="F142" s="21"/>
      <c r="G142" s="21"/>
      <c r="H142" s="21"/>
      <c r="I142" s="29"/>
      <c r="J142" s="21"/>
      <c r="K142" s="21"/>
      <c r="L142" s="21"/>
      <c r="M142" s="21"/>
      <c r="N142" s="21"/>
      <c r="O142" s="21"/>
      <c r="P142" s="21"/>
      <c r="Q142" s="21"/>
    </row>
    <row r="143" spans="1:17" ht="12" customHeight="1">
      <c r="A143" s="21"/>
      <c r="B143" s="21"/>
      <c r="C143" s="21"/>
      <c r="D143" s="21"/>
      <c r="E143" s="21"/>
      <c r="F143" s="21"/>
      <c r="G143" s="21"/>
      <c r="H143" s="21"/>
      <c r="I143" s="29"/>
      <c r="J143" s="21"/>
      <c r="K143" s="21"/>
      <c r="L143" s="21"/>
      <c r="M143" s="21"/>
      <c r="N143" s="21"/>
      <c r="O143" s="21"/>
      <c r="P143" s="21"/>
      <c r="Q143" s="21"/>
    </row>
    <row r="144" spans="1:17" ht="12" customHeight="1">
      <c r="A144" s="21"/>
      <c r="B144" s="21"/>
      <c r="C144" s="21"/>
      <c r="D144" s="21"/>
      <c r="E144" s="21"/>
      <c r="F144" s="21"/>
      <c r="G144" s="21"/>
      <c r="H144" s="21"/>
      <c r="I144" s="29"/>
      <c r="J144" s="21"/>
      <c r="K144" s="21"/>
      <c r="L144" s="21"/>
      <c r="M144" s="21"/>
      <c r="N144" s="21"/>
      <c r="O144" s="21"/>
      <c r="P144" s="21"/>
      <c r="Q144" s="21"/>
    </row>
    <row r="145" spans="1:17" ht="12" customHeight="1">
      <c r="A145" s="21"/>
      <c r="B145" s="21"/>
      <c r="C145" s="21"/>
      <c r="D145" s="21"/>
      <c r="E145" s="21"/>
      <c r="F145" s="21"/>
      <c r="G145" s="21"/>
      <c r="H145" s="21"/>
      <c r="I145" s="29"/>
      <c r="J145" s="21"/>
      <c r="K145" s="21"/>
      <c r="L145" s="21"/>
      <c r="M145" s="21"/>
      <c r="N145" s="21"/>
      <c r="O145" s="21"/>
      <c r="P145" s="21"/>
      <c r="Q145" s="21"/>
    </row>
    <row r="146" spans="1:17" ht="12" customHeight="1">
      <c r="A146" s="21"/>
      <c r="B146" s="21"/>
      <c r="C146" s="21"/>
      <c r="D146" s="21"/>
      <c r="E146" s="21"/>
      <c r="F146" s="21"/>
      <c r="G146" s="21"/>
      <c r="H146" s="21"/>
      <c r="I146" s="29"/>
      <c r="J146" s="21"/>
      <c r="K146" s="21"/>
      <c r="L146" s="21"/>
      <c r="M146" s="21"/>
      <c r="N146" s="21"/>
      <c r="O146" s="21"/>
      <c r="P146" s="21"/>
      <c r="Q146" s="21"/>
    </row>
    <row r="147" spans="1:17" ht="12" customHeight="1">
      <c r="A147" s="21"/>
      <c r="B147" s="21"/>
      <c r="C147" s="21"/>
      <c r="D147" s="21"/>
      <c r="E147" s="21"/>
      <c r="F147" s="21"/>
      <c r="G147" s="21"/>
      <c r="H147" s="21"/>
      <c r="I147" s="29"/>
      <c r="J147" s="21"/>
      <c r="K147" s="21"/>
      <c r="L147" s="21"/>
      <c r="M147" s="21"/>
      <c r="N147" s="21"/>
      <c r="O147" s="21"/>
      <c r="P147" s="21"/>
      <c r="Q147" s="21"/>
    </row>
    <row r="148" spans="1:17" ht="12" customHeight="1">
      <c r="A148" s="21"/>
      <c r="B148" s="21"/>
      <c r="C148" s="21"/>
      <c r="D148" s="21"/>
      <c r="E148" s="21"/>
      <c r="F148" s="21"/>
      <c r="G148" s="21"/>
      <c r="H148" s="21"/>
      <c r="I148" s="29"/>
      <c r="J148" s="21"/>
      <c r="K148" s="21"/>
      <c r="L148" s="21"/>
      <c r="M148" s="21"/>
      <c r="N148" s="21"/>
      <c r="O148" s="21"/>
      <c r="P148" s="21"/>
      <c r="Q148" s="21"/>
    </row>
    <row r="149" spans="1:17" ht="12" customHeight="1">
      <c r="A149" s="21"/>
      <c r="B149" s="21"/>
      <c r="C149" s="21"/>
      <c r="D149" s="21"/>
      <c r="E149" s="21"/>
      <c r="F149" s="21"/>
      <c r="G149" s="21"/>
      <c r="H149" s="21"/>
      <c r="I149" s="29"/>
      <c r="J149" s="21"/>
      <c r="K149" s="21"/>
      <c r="L149" s="21"/>
      <c r="M149" s="21"/>
      <c r="N149" s="21"/>
      <c r="O149" s="21"/>
      <c r="P149" s="21"/>
      <c r="Q149" s="21"/>
    </row>
    <row r="150" spans="1:17" ht="12" customHeight="1">
      <c r="A150" s="21"/>
      <c r="B150" s="21"/>
      <c r="C150" s="21"/>
      <c r="D150" s="21"/>
      <c r="E150" s="21"/>
      <c r="F150" s="21"/>
      <c r="G150" s="21"/>
      <c r="H150" s="21"/>
      <c r="I150" s="29"/>
      <c r="J150" s="21"/>
      <c r="K150" s="21"/>
      <c r="L150" s="21"/>
      <c r="M150" s="21"/>
      <c r="N150" s="21"/>
      <c r="O150" s="21"/>
      <c r="P150" s="21"/>
      <c r="Q150" s="21"/>
    </row>
    <row r="151" spans="1:17" ht="12" customHeight="1">
      <c r="A151" s="21"/>
      <c r="B151" s="21"/>
      <c r="C151" s="21"/>
      <c r="D151" s="21"/>
      <c r="E151" s="21"/>
      <c r="F151" s="21"/>
      <c r="G151" s="21"/>
      <c r="H151" s="21"/>
      <c r="I151" s="29"/>
      <c r="J151" s="21"/>
      <c r="K151" s="21"/>
      <c r="L151" s="21"/>
      <c r="M151" s="21"/>
      <c r="N151" s="21"/>
      <c r="O151" s="21"/>
      <c r="P151" s="21"/>
      <c r="Q151" s="21"/>
    </row>
    <row r="152" spans="1:17" ht="12" customHeight="1">
      <c r="A152" s="21"/>
      <c r="B152" s="21"/>
      <c r="C152" s="21"/>
      <c r="D152" s="21"/>
      <c r="E152" s="21"/>
      <c r="F152" s="21"/>
      <c r="G152" s="21"/>
      <c r="H152" s="21"/>
      <c r="I152" s="29"/>
      <c r="J152" s="21"/>
      <c r="K152" s="21"/>
      <c r="L152" s="21"/>
      <c r="M152" s="21"/>
      <c r="N152" s="21"/>
      <c r="O152" s="21"/>
      <c r="P152" s="21"/>
      <c r="Q152" s="21"/>
    </row>
    <row r="153" spans="1:17" ht="12" customHeight="1">
      <c r="A153" s="21"/>
      <c r="B153" s="21"/>
      <c r="C153" s="21"/>
      <c r="D153" s="21"/>
      <c r="E153" s="21"/>
      <c r="F153" s="21"/>
      <c r="G153" s="21"/>
      <c r="H153" s="21"/>
      <c r="I153" s="29"/>
      <c r="J153" s="21"/>
      <c r="K153" s="21"/>
      <c r="L153" s="21"/>
      <c r="M153" s="21"/>
      <c r="N153" s="21"/>
      <c r="O153" s="21"/>
      <c r="P153" s="21"/>
      <c r="Q153" s="21"/>
    </row>
    <row r="154" spans="1:17" ht="12" customHeight="1">
      <c r="A154" s="21"/>
      <c r="B154" s="21"/>
      <c r="C154" s="21"/>
      <c r="D154" s="21"/>
      <c r="E154" s="21"/>
      <c r="F154" s="21"/>
      <c r="G154" s="21"/>
      <c r="H154" s="21"/>
      <c r="I154" s="29"/>
      <c r="J154" s="21"/>
      <c r="K154" s="21"/>
      <c r="L154" s="21"/>
      <c r="M154" s="21"/>
      <c r="N154" s="21"/>
      <c r="O154" s="21"/>
      <c r="P154" s="21"/>
      <c r="Q154" s="21"/>
    </row>
    <row r="155" spans="1:17" ht="12" customHeight="1">
      <c r="A155" s="21"/>
      <c r="B155" s="21"/>
      <c r="C155" s="21"/>
      <c r="D155" s="21"/>
      <c r="E155" s="21"/>
      <c r="F155" s="21"/>
      <c r="G155" s="21"/>
      <c r="H155" s="21"/>
      <c r="I155" s="29"/>
      <c r="J155" s="21"/>
      <c r="K155" s="21"/>
      <c r="L155" s="21"/>
      <c r="M155" s="21"/>
      <c r="N155" s="21"/>
      <c r="O155" s="21"/>
      <c r="P155" s="21"/>
      <c r="Q155" s="21"/>
    </row>
    <row r="156" spans="1:17" ht="12" customHeight="1">
      <c r="A156" s="21"/>
      <c r="B156" s="21"/>
      <c r="C156" s="21"/>
      <c r="D156" s="21"/>
      <c r="E156" s="21"/>
      <c r="F156" s="21"/>
      <c r="G156" s="21"/>
      <c r="H156" s="21"/>
      <c r="I156" s="29"/>
      <c r="J156" s="21"/>
      <c r="K156" s="21"/>
      <c r="L156" s="21"/>
      <c r="M156" s="21"/>
      <c r="N156" s="21"/>
      <c r="O156" s="21"/>
      <c r="P156" s="21"/>
      <c r="Q156" s="21"/>
    </row>
    <row r="157" spans="1:17" ht="12" customHeight="1">
      <c r="A157" s="21"/>
      <c r="B157" s="21"/>
      <c r="C157" s="21"/>
      <c r="D157" s="21"/>
      <c r="E157" s="21"/>
      <c r="F157" s="21"/>
      <c r="G157" s="21"/>
      <c r="H157" s="21"/>
      <c r="I157" s="29"/>
      <c r="J157" s="21"/>
      <c r="K157" s="21"/>
      <c r="L157" s="21"/>
      <c r="M157" s="21"/>
      <c r="N157" s="21"/>
      <c r="O157" s="21"/>
      <c r="P157" s="21"/>
      <c r="Q157" s="21"/>
    </row>
    <row r="158" spans="1:17" ht="12" customHeight="1">
      <c r="A158" s="21"/>
      <c r="B158" s="21"/>
      <c r="C158" s="21"/>
      <c r="D158" s="21"/>
      <c r="E158" s="21"/>
      <c r="F158" s="21"/>
      <c r="G158" s="21"/>
      <c r="H158" s="21"/>
      <c r="I158" s="29"/>
      <c r="J158" s="21"/>
      <c r="K158" s="21"/>
      <c r="L158" s="21"/>
      <c r="M158" s="21"/>
      <c r="N158" s="21"/>
      <c r="O158" s="21"/>
      <c r="P158" s="21"/>
      <c r="Q158" s="21"/>
    </row>
    <row r="159" spans="1:17" ht="12" customHeight="1">
      <c r="A159" s="21"/>
      <c r="B159" s="21"/>
      <c r="C159" s="21"/>
      <c r="D159" s="21"/>
      <c r="E159" s="21"/>
      <c r="F159" s="21"/>
      <c r="G159" s="21"/>
      <c r="H159" s="21"/>
      <c r="I159" s="29"/>
      <c r="J159" s="21"/>
      <c r="K159" s="21"/>
      <c r="L159" s="21"/>
      <c r="M159" s="21"/>
      <c r="N159" s="21"/>
      <c r="O159" s="21"/>
      <c r="P159" s="21"/>
      <c r="Q159" s="21"/>
    </row>
    <row r="160" spans="1:17" ht="12" customHeight="1">
      <c r="A160" s="21"/>
      <c r="B160" s="21"/>
      <c r="C160" s="21"/>
      <c r="D160" s="21"/>
      <c r="E160" s="21"/>
      <c r="F160" s="21"/>
      <c r="G160" s="21"/>
      <c r="H160" s="21"/>
      <c r="I160" s="29"/>
      <c r="J160" s="21"/>
      <c r="K160" s="21"/>
      <c r="L160" s="21"/>
      <c r="M160" s="21"/>
      <c r="N160" s="21"/>
      <c r="O160" s="21"/>
      <c r="P160" s="21"/>
      <c r="Q160" s="21"/>
    </row>
    <row r="161" spans="1:17" ht="12" customHeight="1">
      <c r="A161" s="21"/>
      <c r="B161" s="21"/>
      <c r="C161" s="21"/>
      <c r="D161" s="21"/>
      <c r="E161" s="21"/>
      <c r="F161" s="21"/>
      <c r="G161" s="21"/>
      <c r="H161" s="21"/>
      <c r="I161" s="29"/>
      <c r="J161" s="21"/>
      <c r="K161" s="21"/>
      <c r="L161" s="21"/>
      <c r="M161" s="21"/>
      <c r="N161" s="21"/>
      <c r="O161" s="21"/>
      <c r="P161" s="21"/>
      <c r="Q161" s="21"/>
    </row>
    <row r="162" spans="1:17" ht="12" customHeight="1">
      <c r="A162" s="21"/>
      <c r="B162" s="21"/>
      <c r="C162" s="21"/>
      <c r="D162" s="21"/>
      <c r="E162" s="21"/>
      <c r="F162" s="21"/>
      <c r="G162" s="21"/>
      <c r="H162" s="21"/>
      <c r="I162" s="29"/>
      <c r="J162" s="21"/>
      <c r="K162" s="21"/>
      <c r="L162" s="21"/>
      <c r="M162" s="21"/>
      <c r="N162" s="21"/>
      <c r="O162" s="21"/>
      <c r="P162" s="21"/>
      <c r="Q162" s="21"/>
    </row>
    <row r="163" spans="1:17" ht="12" customHeight="1">
      <c r="A163" s="21"/>
      <c r="B163" s="21"/>
      <c r="C163" s="21"/>
      <c r="D163" s="21"/>
      <c r="E163" s="21"/>
      <c r="F163" s="21"/>
      <c r="G163" s="21"/>
      <c r="H163" s="21"/>
      <c r="I163" s="29"/>
      <c r="J163" s="21"/>
      <c r="K163" s="21"/>
      <c r="L163" s="21"/>
      <c r="M163" s="21"/>
      <c r="N163" s="21"/>
      <c r="O163" s="21"/>
      <c r="P163" s="21"/>
      <c r="Q163" s="21"/>
    </row>
    <row r="164" spans="1:17" ht="12" customHeight="1">
      <c r="A164" s="21"/>
      <c r="B164" s="21"/>
      <c r="C164" s="21"/>
      <c r="D164" s="21"/>
      <c r="E164" s="21"/>
      <c r="F164" s="21"/>
      <c r="G164" s="21"/>
      <c r="H164" s="21"/>
      <c r="I164" s="29"/>
      <c r="J164" s="21"/>
      <c r="K164" s="21"/>
      <c r="L164" s="21"/>
      <c r="M164" s="21"/>
      <c r="N164" s="21"/>
      <c r="O164" s="21"/>
      <c r="P164" s="21"/>
      <c r="Q164" s="21"/>
    </row>
    <row r="165" spans="1:17" ht="12" customHeight="1">
      <c r="A165" s="21"/>
      <c r="B165" s="21"/>
      <c r="C165" s="21"/>
      <c r="D165" s="21"/>
      <c r="E165" s="21"/>
      <c r="F165" s="21"/>
      <c r="G165" s="21"/>
      <c r="H165" s="21"/>
      <c r="I165" s="29"/>
      <c r="J165" s="21"/>
      <c r="K165" s="21"/>
      <c r="L165" s="21"/>
      <c r="M165" s="21"/>
      <c r="N165" s="21"/>
      <c r="O165" s="21"/>
      <c r="P165" s="21"/>
      <c r="Q165" s="21"/>
    </row>
    <row r="166" spans="1:17" ht="12" customHeight="1">
      <c r="A166" s="21"/>
      <c r="B166" s="21"/>
      <c r="C166" s="21"/>
      <c r="D166" s="21"/>
      <c r="E166" s="21"/>
      <c r="F166" s="21"/>
      <c r="G166" s="21"/>
      <c r="H166" s="21"/>
      <c r="I166" s="29"/>
      <c r="J166" s="21"/>
      <c r="K166" s="21"/>
      <c r="L166" s="21"/>
      <c r="M166" s="21"/>
      <c r="N166" s="21"/>
      <c r="O166" s="21"/>
      <c r="P166" s="21"/>
      <c r="Q166" s="21"/>
    </row>
    <row r="167" spans="1:17" ht="12" customHeight="1">
      <c r="A167" s="21"/>
      <c r="B167" s="21"/>
      <c r="C167" s="21"/>
      <c r="D167" s="21"/>
      <c r="E167" s="21"/>
      <c r="F167" s="21"/>
      <c r="G167" s="21"/>
      <c r="H167" s="21"/>
      <c r="I167" s="29"/>
      <c r="J167" s="21"/>
      <c r="K167" s="21"/>
      <c r="L167" s="21"/>
      <c r="M167" s="21"/>
      <c r="N167" s="21"/>
      <c r="O167" s="21"/>
      <c r="P167" s="21"/>
      <c r="Q167" s="21"/>
    </row>
    <row r="168" spans="1:17" ht="12" customHeight="1">
      <c r="A168" s="21"/>
      <c r="B168" s="21"/>
      <c r="C168" s="21"/>
      <c r="D168" s="21"/>
      <c r="E168" s="21"/>
      <c r="F168" s="21"/>
      <c r="G168" s="21"/>
      <c r="H168" s="21"/>
      <c r="I168" s="29"/>
      <c r="J168" s="21"/>
      <c r="K168" s="21"/>
      <c r="L168" s="21"/>
      <c r="M168" s="21"/>
      <c r="N168" s="21"/>
      <c r="O168" s="21"/>
      <c r="P168" s="21"/>
      <c r="Q168" s="21"/>
    </row>
    <row r="169" spans="1:17" ht="12" customHeight="1">
      <c r="A169" s="21"/>
      <c r="B169" s="21"/>
      <c r="C169" s="21"/>
      <c r="D169" s="21"/>
      <c r="E169" s="21"/>
      <c r="F169" s="21"/>
      <c r="G169" s="21"/>
      <c r="H169" s="21"/>
      <c r="I169" s="29"/>
      <c r="J169" s="21"/>
      <c r="K169" s="21"/>
      <c r="L169" s="21"/>
      <c r="M169" s="21"/>
      <c r="N169" s="21"/>
      <c r="O169" s="21"/>
      <c r="P169" s="21"/>
      <c r="Q169" s="21"/>
    </row>
    <row r="170" spans="1:17" ht="12" customHeight="1">
      <c r="A170" s="21"/>
      <c r="B170" s="21"/>
      <c r="C170" s="21"/>
      <c r="D170" s="21"/>
      <c r="E170" s="21"/>
      <c r="F170" s="21"/>
      <c r="G170" s="21"/>
      <c r="H170" s="21"/>
      <c r="I170" s="29"/>
      <c r="J170" s="21"/>
      <c r="K170" s="21"/>
      <c r="L170" s="21"/>
      <c r="M170" s="21"/>
      <c r="N170" s="21"/>
      <c r="O170" s="21"/>
      <c r="P170" s="21"/>
      <c r="Q170" s="21"/>
    </row>
    <row r="171" spans="1:17" ht="12" customHeight="1">
      <c r="A171" s="21"/>
      <c r="B171" s="21"/>
      <c r="C171" s="21"/>
      <c r="D171" s="21"/>
      <c r="E171" s="21"/>
      <c r="F171" s="21"/>
      <c r="G171" s="21"/>
      <c r="H171" s="21"/>
      <c r="I171" s="29"/>
      <c r="J171" s="21"/>
      <c r="K171" s="21"/>
      <c r="L171" s="21"/>
      <c r="M171" s="21"/>
      <c r="N171" s="21"/>
      <c r="O171" s="21"/>
      <c r="P171" s="21"/>
      <c r="Q171" s="21"/>
    </row>
    <row r="172" spans="1:17" ht="12" customHeight="1">
      <c r="A172" s="21"/>
      <c r="B172" s="21"/>
      <c r="C172" s="21"/>
      <c r="D172" s="21"/>
      <c r="E172" s="21"/>
      <c r="F172" s="21"/>
      <c r="G172" s="21"/>
      <c r="H172" s="21"/>
      <c r="I172" s="29"/>
      <c r="J172" s="21"/>
      <c r="K172" s="21"/>
      <c r="L172" s="21"/>
      <c r="M172" s="21"/>
      <c r="N172" s="21"/>
      <c r="O172" s="21"/>
      <c r="P172" s="21"/>
      <c r="Q172" s="21"/>
    </row>
    <row r="173" spans="1:17" ht="12" customHeight="1">
      <c r="A173" s="21"/>
      <c r="B173" s="21"/>
      <c r="C173" s="21"/>
      <c r="D173" s="21"/>
      <c r="E173" s="21"/>
      <c r="F173" s="21"/>
      <c r="G173" s="21"/>
      <c r="H173" s="21"/>
      <c r="I173" s="29"/>
      <c r="J173" s="21"/>
      <c r="K173" s="21"/>
      <c r="L173" s="21"/>
      <c r="M173" s="21"/>
      <c r="N173" s="21"/>
      <c r="O173" s="21"/>
      <c r="P173" s="21"/>
      <c r="Q173" s="21"/>
    </row>
    <row r="174" spans="1:17" ht="12" customHeight="1">
      <c r="A174" s="21"/>
      <c r="B174" s="21"/>
      <c r="C174" s="21"/>
      <c r="D174" s="21"/>
      <c r="E174" s="21"/>
      <c r="F174" s="21"/>
      <c r="G174" s="21"/>
      <c r="H174" s="21"/>
      <c r="I174" s="29"/>
      <c r="J174" s="21"/>
      <c r="K174" s="21"/>
      <c r="L174" s="21"/>
      <c r="M174" s="21"/>
      <c r="N174" s="21"/>
      <c r="O174" s="21"/>
      <c r="P174" s="21"/>
      <c r="Q174" s="21"/>
    </row>
    <row r="175" spans="1:17" ht="12" customHeight="1">
      <c r="A175" s="21"/>
      <c r="B175" s="21"/>
      <c r="C175" s="21"/>
      <c r="D175" s="21"/>
      <c r="E175" s="21"/>
      <c r="F175" s="21"/>
      <c r="G175" s="21"/>
      <c r="H175" s="21"/>
      <c r="I175" s="29"/>
      <c r="J175" s="21"/>
      <c r="K175" s="21"/>
      <c r="L175" s="21"/>
      <c r="M175" s="21"/>
      <c r="N175" s="21"/>
      <c r="O175" s="21"/>
      <c r="P175" s="21"/>
      <c r="Q175" s="21"/>
    </row>
    <row r="176" spans="1:17" ht="12" customHeight="1">
      <c r="A176" s="21"/>
      <c r="B176" s="21"/>
      <c r="C176" s="21"/>
      <c r="D176" s="21"/>
      <c r="E176" s="21"/>
      <c r="F176" s="21"/>
      <c r="G176" s="21"/>
      <c r="H176" s="21"/>
      <c r="I176" s="29"/>
      <c r="J176" s="21"/>
      <c r="K176" s="21"/>
      <c r="L176" s="21"/>
      <c r="M176" s="21"/>
      <c r="N176" s="21"/>
      <c r="O176" s="21"/>
      <c r="P176" s="21"/>
      <c r="Q176" s="21"/>
    </row>
    <row r="177" spans="1:17" ht="12" customHeight="1">
      <c r="A177" s="21"/>
      <c r="B177" s="21"/>
      <c r="C177" s="21"/>
      <c r="D177" s="21"/>
      <c r="E177" s="21"/>
      <c r="F177" s="21"/>
      <c r="G177" s="21"/>
      <c r="H177" s="21"/>
      <c r="I177" s="29"/>
      <c r="J177" s="21"/>
      <c r="K177" s="21"/>
      <c r="L177" s="21"/>
      <c r="M177" s="21"/>
      <c r="N177" s="21"/>
      <c r="O177" s="21"/>
      <c r="P177" s="21"/>
      <c r="Q177" s="21"/>
    </row>
    <row r="178" spans="1:17" ht="12" customHeight="1">
      <c r="A178" s="21"/>
      <c r="B178" s="21"/>
      <c r="C178" s="21"/>
      <c r="D178" s="21"/>
      <c r="E178" s="21"/>
      <c r="F178" s="21"/>
      <c r="G178" s="21"/>
      <c r="H178" s="21"/>
      <c r="I178" s="29"/>
      <c r="J178" s="21"/>
      <c r="K178" s="21"/>
      <c r="L178" s="21"/>
      <c r="M178" s="21"/>
      <c r="N178" s="21"/>
      <c r="O178" s="21"/>
      <c r="P178" s="21"/>
      <c r="Q178" s="21"/>
    </row>
    <row r="179" spans="1:17" ht="12" customHeight="1">
      <c r="A179" s="21"/>
      <c r="B179" s="21"/>
      <c r="C179" s="21"/>
      <c r="D179" s="21"/>
      <c r="E179" s="21"/>
      <c r="F179" s="21"/>
      <c r="G179" s="21"/>
      <c r="H179" s="21"/>
      <c r="I179" s="29"/>
      <c r="J179" s="21"/>
      <c r="K179" s="21"/>
      <c r="L179" s="21"/>
      <c r="M179" s="21"/>
      <c r="N179" s="21"/>
      <c r="O179" s="21"/>
      <c r="P179" s="21"/>
      <c r="Q179" s="21"/>
    </row>
    <row r="180" spans="1:17" ht="12" customHeight="1">
      <c r="A180" s="21"/>
      <c r="B180" s="21"/>
      <c r="C180" s="21"/>
      <c r="D180" s="21"/>
      <c r="E180" s="21"/>
      <c r="F180" s="21"/>
      <c r="G180" s="21"/>
      <c r="H180" s="21"/>
      <c r="I180" s="29"/>
      <c r="J180" s="21"/>
      <c r="K180" s="21"/>
      <c r="L180" s="21"/>
      <c r="M180" s="21"/>
      <c r="N180" s="21"/>
      <c r="O180" s="21"/>
      <c r="P180" s="21"/>
      <c r="Q180" s="21"/>
    </row>
    <row r="181" spans="1:17" ht="12" customHeight="1">
      <c r="A181" s="21"/>
      <c r="B181" s="21"/>
      <c r="C181" s="21"/>
      <c r="D181" s="21"/>
      <c r="E181" s="21"/>
      <c r="F181" s="21"/>
      <c r="G181" s="21"/>
      <c r="H181" s="21"/>
      <c r="I181" s="29"/>
      <c r="J181" s="21"/>
      <c r="K181" s="21"/>
      <c r="L181" s="21"/>
      <c r="M181" s="21"/>
      <c r="N181" s="21"/>
      <c r="O181" s="21"/>
      <c r="P181" s="21"/>
      <c r="Q181" s="21"/>
    </row>
    <row r="182" spans="1:17" ht="12" customHeight="1">
      <c r="A182" s="21"/>
      <c r="B182" s="21"/>
      <c r="C182" s="21"/>
      <c r="D182" s="21"/>
      <c r="E182" s="21"/>
      <c r="F182" s="21"/>
      <c r="G182" s="21"/>
      <c r="H182" s="21"/>
      <c r="I182" s="29"/>
      <c r="J182" s="21"/>
      <c r="K182" s="21"/>
      <c r="L182" s="21"/>
      <c r="M182" s="21"/>
      <c r="N182" s="21"/>
      <c r="O182" s="21"/>
      <c r="P182" s="21"/>
      <c r="Q182" s="21"/>
    </row>
    <row r="183" spans="1:17" ht="12" customHeight="1">
      <c r="A183" s="21"/>
      <c r="B183" s="21"/>
      <c r="C183" s="21"/>
      <c r="D183" s="21"/>
      <c r="E183" s="21"/>
      <c r="F183" s="21"/>
      <c r="G183" s="21"/>
      <c r="H183" s="21"/>
      <c r="I183" s="29"/>
      <c r="J183" s="21"/>
      <c r="K183" s="21"/>
      <c r="L183" s="21"/>
      <c r="M183" s="21"/>
      <c r="N183" s="21"/>
      <c r="O183" s="21"/>
      <c r="P183" s="21"/>
      <c r="Q183" s="21"/>
    </row>
    <row r="184" spans="1:17" ht="12" customHeight="1">
      <c r="A184" s="21"/>
      <c r="B184" s="21"/>
      <c r="C184" s="21"/>
      <c r="D184" s="21"/>
      <c r="E184" s="21"/>
      <c r="F184" s="21"/>
      <c r="G184" s="21"/>
      <c r="H184" s="21"/>
      <c r="I184" s="29"/>
      <c r="J184" s="21"/>
      <c r="K184" s="21"/>
      <c r="L184" s="21"/>
      <c r="M184" s="21"/>
      <c r="N184" s="21"/>
      <c r="O184" s="21"/>
      <c r="P184" s="21"/>
      <c r="Q184" s="21"/>
    </row>
    <row r="185" spans="1:17" ht="12" customHeight="1">
      <c r="A185" s="21"/>
      <c r="B185" s="21"/>
      <c r="C185" s="21"/>
      <c r="D185" s="21"/>
      <c r="E185" s="21"/>
      <c r="F185" s="21"/>
      <c r="G185" s="21"/>
      <c r="H185" s="21"/>
      <c r="I185" s="29"/>
      <c r="J185" s="21"/>
      <c r="K185" s="21"/>
      <c r="L185" s="21"/>
      <c r="M185" s="21"/>
      <c r="N185" s="21"/>
      <c r="O185" s="21"/>
      <c r="P185" s="21"/>
      <c r="Q185" s="21"/>
    </row>
    <row r="186" spans="1:17" ht="12" customHeight="1">
      <c r="A186" s="21"/>
      <c r="B186" s="21"/>
      <c r="C186" s="21"/>
      <c r="D186" s="21"/>
      <c r="E186" s="21"/>
      <c r="F186" s="21"/>
      <c r="G186" s="21"/>
      <c r="H186" s="21"/>
      <c r="I186" s="29"/>
      <c r="J186" s="21"/>
      <c r="K186" s="21"/>
      <c r="L186" s="21"/>
      <c r="M186" s="21"/>
      <c r="N186" s="21"/>
      <c r="O186" s="21"/>
      <c r="P186" s="21"/>
      <c r="Q186" s="21"/>
    </row>
    <row r="187" spans="1:17" ht="12" customHeight="1">
      <c r="A187" s="21"/>
      <c r="B187" s="21"/>
      <c r="C187" s="21"/>
      <c r="D187" s="21"/>
      <c r="E187" s="21"/>
      <c r="F187" s="21"/>
      <c r="G187" s="21"/>
      <c r="H187" s="21"/>
      <c r="I187" s="29"/>
      <c r="J187" s="21"/>
      <c r="K187" s="21"/>
      <c r="L187" s="21"/>
      <c r="M187" s="21"/>
      <c r="N187" s="21"/>
      <c r="O187" s="21"/>
      <c r="P187" s="21"/>
      <c r="Q187" s="21"/>
    </row>
    <row r="188" spans="1:17" ht="12" customHeight="1">
      <c r="A188" s="21"/>
      <c r="B188" s="21"/>
      <c r="C188" s="21"/>
      <c r="D188" s="21"/>
      <c r="E188" s="21"/>
      <c r="F188" s="21"/>
      <c r="G188" s="21"/>
      <c r="H188" s="21"/>
      <c r="I188" s="29"/>
      <c r="J188" s="21"/>
      <c r="K188" s="21"/>
      <c r="L188" s="21"/>
      <c r="M188" s="21"/>
      <c r="N188" s="21"/>
      <c r="O188" s="21"/>
      <c r="P188" s="21"/>
      <c r="Q188" s="21"/>
    </row>
    <row r="189" spans="1:17" ht="12" customHeight="1">
      <c r="A189" s="21"/>
      <c r="B189" s="21"/>
      <c r="C189" s="21"/>
      <c r="D189" s="21"/>
      <c r="E189" s="21"/>
      <c r="F189" s="21"/>
      <c r="G189" s="21"/>
      <c r="H189" s="21"/>
      <c r="I189" s="29"/>
      <c r="J189" s="21"/>
      <c r="K189" s="21"/>
      <c r="L189" s="21"/>
      <c r="M189" s="21"/>
      <c r="N189" s="21"/>
      <c r="O189" s="21"/>
      <c r="P189" s="21"/>
      <c r="Q189" s="21"/>
    </row>
    <row r="190" spans="1:17" ht="12" customHeight="1">
      <c r="A190" s="21"/>
      <c r="B190" s="21"/>
      <c r="C190" s="21"/>
      <c r="D190" s="21"/>
      <c r="E190" s="21"/>
      <c r="F190" s="21"/>
      <c r="G190" s="21"/>
      <c r="H190" s="21"/>
      <c r="I190" s="29"/>
      <c r="J190" s="21"/>
      <c r="K190" s="21"/>
      <c r="L190" s="21"/>
      <c r="M190" s="21"/>
      <c r="N190" s="21"/>
      <c r="O190" s="21"/>
      <c r="P190" s="21"/>
      <c r="Q190" s="21"/>
    </row>
    <row r="191" spans="1:17" ht="12" customHeight="1">
      <c r="A191" s="21"/>
      <c r="B191" s="21"/>
      <c r="C191" s="21"/>
      <c r="D191" s="21"/>
      <c r="E191" s="21"/>
      <c r="F191" s="21"/>
      <c r="G191" s="21"/>
      <c r="H191" s="21"/>
      <c r="I191" s="29"/>
      <c r="J191" s="21"/>
      <c r="K191" s="21"/>
      <c r="L191" s="21"/>
      <c r="M191" s="21"/>
      <c r="N191" s="21"/>
      <c r="O191" s="21"/>
      <c r="P191" s="21"/>
      <c r="Q191" s="21"/>
    </row>
    <row r="192" spans="1:17" ht="12" customHeight="1">
      <c r="A192" s="21"/>
      <c r="B192" s="21"/>
      <c r="C192" s="21"/>
      <c r="D192" s="21"/>
      <c r="E192" s="21"/>
      <c r="F192" s="21"/>
      <c r="G192" s="21"/>
      <c r="H192" s="21"/>
      <c r="I192" s="29"/>
      <c r="J192" s="21"/>
      <c r="K192" s="21"/>
      <c r="L192" s="21"/>
      <c r="M192" s="21"/>
      <c r="N192" s="21"/>
      <c r="O192" s="21"/>
      <c r="P192" s="21"/>
      <c r="Q192" s="21"/>
    </row>
    <row r="193" spans="1:17" ht="12" customHeight="1">
      <c r="A193" s="21"/>
      <c r="B193" s="21"/>
      <c r="C193" s="21"/>
      <c r="D193" s="21"/>
      <c r="E193" s="21"/>
      <c r="F193" s="21"/>
      <c r="G193" s="21"/>
      <c r="H193" s="21"/>
      <c r="I193" s="29"/>
      <c r="J193" s="21"/>
      <c r="K193" s="21"/>
      <c r="L193" s="21"/>
      <c r="M193" s="21"/>
      <c r="N193" s="21"/>
      <c r="O193" s="21"/>
      <c r="P193" s="21"/>
      <c r="Q193" s="21"/>
    </row>
    <row r="194" spans="1:17" ht="12" customHeight="1">
      <c r="A194" s="21"/>
      <c r="B194" s="21"/>
      <c r="C194" s="21"/>
      <c r="D194" s="21"/>
      <c r="E194" s="21"/>
      <c r="F194" s="21"/>
      <c r="G194" s="21"/>
      <c r="H194" s="21"/>
      <c r="I194" s="29"/>
      <c r="J194" s="21"/>
      <c r="K194" s="21"/>
      <c r="L194" s="21"/>
      <c r="M194" s="21"/>
      <c r="N194" s="21"/>
      <c r="O194" s="21"/>
      <c r="P194" s="21"/>
      <c r="Q194" s="21"/>
    </row>
    <row r="195" spans="1:17" ht="12" customHeight="1">
      <c r="A195" s="21"/>
      <c r="B195" s="21"/>
      <c r="C195" s="21"/>
      <c r="D195" s="21"/>
      <c r="E195" s="21"/>
      <c r="F195" s="21"/>
      <c r="G195" s="21"/>
      <c r="H195" s="21"/>
      <c r="I195" s="29"/>
      <c r="J195" s="21"/>
      <c r="K195" s="21"/>
      <c r="L195" s="21"/>
      <c r="M195" s="21"/>
      <c r="N195" s="21"/>
      <c r="O195" s="21"/>
      <c r="P195" s="21"/>
      <c r="Q195" s="21"/>
    </row>
    <row r="196" spans="1:17" ht="12" customHeight="1">
      <c r="A196" s="21"/>
      <c r="B196" s="21"/>
      <c r="C196" s="21"/>
      <c r="D196" s="21"/>
      <c r="E196" s="21"/>
      <c r="F196" s="21"/>
      <c r="G196" s="21"/>
      <c r="H196" s="21"/>
      <c r="I196" s="29"/>
      <c r="J196" s="21"/>
      <c r="K196" s="21"/>
      <c r="L196" s="21"/>
      <c r="M196" s="21"/>
      <c r="N196" s="21"/>
      <c r="O196" s="21"/>
      <c r="P196" s="21"/>
      <c r="Q196" s="21"/>
    </row>
    <row r="197" spans="1:17" ht="12" customHeight="1">
      <c r="A197" s="21"/>
      <c r="B197" s="21"/>
      <c r="C197" s="21"/>
      <c r="D197" s="21"/>
      <c r="E197" s="21"/>
      <c r="F197" s="21"/>
      <c r="G197" s="21"/>
      <c r="H197" s="21"/>
      <c r="I197" s="29"/>
      <c r="J197" s="21"/>
      <c r="K197" s="21"/>
      <c r="L197" s="21"/>
      <c r="M197" s="21"/>
      <c r="N197" s="21"/>
      <c r="O197" s="21"/>
      <c r="P197" s="21"/>
      <c r="Q197" s="21"/>
    </row>
    <row r="198" spans="1:17" ht="12" customHeight="1">
      <c r="A198" s="21"/>
      <c r="B198" s="21"/>
      <c r="C198" s="21"/>
      <c r="D198" s="21"/>
      <c r="E198" s="21"/>
      <c r="F198" s="21"/>
      <c r="G198" s="21"/>
      <c r="H198" s="21"/>
      <c r="I198" s="29"/>
      <c r="J198" s="21"/>
      <c r="K198" s="21"/>
      <c r="L198" s="21"/>
      <c r="M198" s="21"/>
      <c r="N198" s="21"/>
      <c r="O198" s="21"/>
      <c r="P198" s="21"/>
      <c r="Q198" s="21"/>
    </row>
    <row r="199" spans="1:17" ht="12" customHeight="1">
      <c r="A199" s="21"/>
      <c r="B199" s="21"/>
      <c r="C199" s="21"/>
      <c r="D199" s="21"/>
      <c r="E199" s="21"/>
      <c r="F199" s="21"/>
      <c r="G199" s="21"/>
      <c r="H199" s="21"/>
      <c r="I199" s="29"/>
      <c r="J199" s="21"/>
      <c r="K199" s="21"/>
      <c r="L199" s="21"/>
      <c r="M199" s="21"/>
      <c r="N199" s="21"/>
      <c r="O199" s="21"/>
      <c r="P199" s="21"/>
      <c r="Q199" s="21"/>
    </row>
    <row r="200" spans="1:17" ht="12" customHeight="1">
      <c r="A200" s="21"/>
      <c r="B200" s="21"/>
      <c r="C200" s="21"/>
      <c r="D200" s="21"/>
      <c r="E200" s="21"/>
      <c r="F200" s="21"/>
      <c r="G200" s="21"/>
      <c r="H200" s="21"/>
      <c r="I200" s="29"/>
      <c r="J200" s="21"/>
      <c r="K200" s="21"/>
      <c r="L200" s="21"/>
      <c r="M200" s="21"/>
      <c r="N200" s="21"/>
      <c r="O200" s="21"/>
      <c r="P200" s="21"/>
      <c r="Q200" s="21"/>
    </row>
    <row r="201" spans="1:17" ht="12" customHeight="1">
      <c r="A201" s="21"/>
      <c r="B201" s="21"/>
      <c r="C201" s="21"/>
      <c r="D201" s="21"/>
      <c r="E201" s="21"/>
      <c r="F201" s="21"/>
      <c r="G201" s="21"/>
      <c r="H201" s="21"/>
      <c r="I201" s="29"/>
      <c r="J201" s="21"/>
      <c r="K201" s="21"/>
      <c r="L201" s="21"/>
      <c r="M201" s="21"/>
      <c r="N201" s="21"/>
      <c r="O201" s="21"/>
      <c r="P201" s="21"/>
      <c r="Q201" s="21"/>
    </row>
    <row r="202" spans="1:17" ht="12" customHeight="1">
      <c r="A202" s="21"/>
      <c r="B202" s="21"/>
      <c r="C202" s="21"/>
      <c r="D202" s="21"/>
      <c r="E202" s="21"/>
      <c r="F202" s="21"/>
      <c r="G202" s="21"/>
      <c r="H202" s="21"/>
      <c r="I202" s="29"/>
      <c r="J202" s="21"/>
      <c r="K202" s="21"/>
      <c r="L202" s="21"/>
      <c r="M202" s="21"/>
      <c r="N202" s="21"/>
      <c r="O202" s="21"/>
      <c r="P202" s="21"/>
      <c r="Q202" s="21"/>
    </row>
    <row r="203" spans="1:17" ht="12" customHeight="1">
      <c r="A203" s="21"/>
      <c r="B203" s="21"/>
      <c r="C203" s="21"/>
      <c r="D203" s="21"/>
      <c r="E203" s="21"/>
      <c r="F203" s="21"/>
      <c r="G203" s="21"/>
      <c r="H203" s="21"/>
      <c r="I203" s="29"/>
      <c r="J203" s="21"/>
      <c r="K203" s="21"/>
      <c r="L203" s="21"/>
      <c r="M203" s="21"/>
      <c r="N203" s="21"/>
      <c r="O203" s="21"/>
      <c r="P203" s="21"/>
      <c r="Q203" s="21"/>
    </row>
    <row r="204" spans="1:17" ht="12" customHeight="1">
      <c r="A204" s="21"/>
      <c r="B204" s="21"/>
      <c r="C204" s="21"/>
      <c r="D204" s="21"/>
      <c r="E204" s="21"/>
      <c r="F204" s="21"/>
      <c r="G204" s="21"/>
      <c r="H204" s="21"/>
      <c r="I204" s="29"/>
      <c r="J204" s="21"/>
      <c r="K204" s="21"/>
      <c r="L204" s="21"/>
      <c r="M204" s="21"/>
      <c r="N204" s="21"/>
      <c r="O204" s="21"/>
      <c r="P204" s="21"/>
      <c r="Q204" s="21"/>
    </row>
    <row r="205" spans="1:17" ht="12" customHeight="1">
      <c r="A205" s="21"/>
      <c r="B205" s="21"/>
      <c r="C205" s="21"/>
      <c r="D205" s="21"/>
      <c r="E205" s="21"/>
      <c r="F205" s="21"/>
      <c r="G205" s="21"/>
      <c r="H205" s="21"/>
      <c r="I205" s="29"/>
      <c r="J205" s="21"/>
      <c r="K205" s="21"/>
      <c r="L205" s="21"/>
      <c r="M205" s="21"/>
      <c r="N205" s="21"/>
      <c r="O205" s="21"/>
      <c r="P205" s="21"/>
      <c r="Q205" s="21"/>
    </row>
    <row r="206" spans="1:17" ht="12" customHeight="1">
      <c r="A206" s="21"/>
      <c r="B206" s="21"/>
      <c r="C206" s="21"/>
      <c r="D206" s="21"/>
      <c r="E206" s="21"/>
      <c r="F206" s="21"/>
      <c r="G206" s="21"/>
      <c r="H206" s="21"/>
      <c r="I206" s="29"/>
      <c r="J206" s="21"/>
      <c r="K206" s="21"/>
      <c r="L206" s="21"/>
      <c r="M206" s="21"/>
      <c r="N206" s="21"/>
      <c r="O206" s="21"/>
      <c r="P206" s="21"/>
      <c r="Q206" s="21"/>
    </row>
    <row r="207" spans="1:17" ht="12" customHeight="1">
      <c r="A207" s="21"/>
      <c r="B207" s="21"/>
      <c r="C207" s="21"/>
      <c r="D207" s="21"/>
      <c r="E207" s="21"/>
      <c r="F207" s="21"/>
      <c r="G207" s="21"/>
      <c r="H207" s="21"/>
      <c r="I207" s="29"/>
      <c r="J207" s="21"/>
      <c r="K207" s="21"/>
      <c r="L207" s="21"/>
      <c r="M207" s="21"/>
      <c r="N207" s="21"/>
      <c r="O207" s="21"/>
      <c r="P207" s="21"/>
      <c r="Q207" s="21"/>
    </row>
    <row r="208" spans="1:17" ht="12" customHeight="1">
      <c r="A208" s="21"/>
      <c r="B208" s="21"/>
      <c r="C208" s="21"/>
      <c r="D208" s="21"/>
      <c r="E208" s="21"/>
      <c r="F208" s="21"/>
      <c r="G208" s="21"/>
      <c r="H208" s="21"/>
      <c r="I208" s="29"/>
      <c r="J208" s="21"/>
      <c r="K208" s="21"/>
      <c r="L208" s="21"/>
      <c r="M208" s="21"/>
      <c r="N208" s="21"/>
      <c r="O208" s="21"/>
      <c r="P208" s="21"/>
      <c r="Q208" s="21"/>
    </row>
    <row r="209" spans="1:17" ht="12" customHeight="1">
      <c r="A209" s="21"/>
      <c r="B209" s="21"/>
      <c r="C209" s="21"/>
      <c r="D209" s="21"/>
      <c r="E209" s="21"/>
      <c r="F209" s="21"/>
      <c r="G209" s="21"/>
      <c r="H209" s="21"/>
      <c r="I209" s="29"/>
      <c r="J209" s="21"/>
      <c r="K209" s="21"/>
      <c r="L209" s="21"/>
      <c r="M209" s="21"/>
      <c r="N209" s="21"/>
      <c r="O209" s="21"/>
      <c r="P209" s="21"/>
      <c r="Q209" s="21"/>
    </row>
    <row r="210" spans="1:17" ht="12" customHeight="1">
      <c r="A210" s="21"/>
      <c r="B210" s="21"/>
      <c r="C210" s="21"/>
      <c r="D210" s="21"/>
      <c r="E210" s="21"/>
      <c r="F210" s="21"/>
      <c r="G210" s="21"/>
      <c r="H210" s="21"/>
      <c r="I210" s="29"/>
      <c r="J210" s="21"/>
      <c r="K210" s="21"/>
      <c r="L210" s="21"/>
      <c r="M210" s="21"/>
      <c r="N210" s="21"/>
      <c r="O210" s="21"/>
      <c r="P210" s="21"/>
      <c r="Q210" s="21"/>
    </row>
    <row r="211" spans="1:17" ht="12" customHeight="1">
      <c r="A211" s="21"/>
      <c r="B211" s="21"/>
      <c r="C211" s="21"/>
      <c r="D211" s="21"/>
      <c r="E211" s="21"/>
      <c r="F211" s="21"/>
      <c r="G211" s="21"/>
      <c r="H211" s="21"/>
      <c r="I211" s="29"/>
      <c r="J211" s="21"/>
      <c r="K211" s="21"/>
      <c r="L211" s="21"/>
      <c r="M211" s="21"/>
      <c r="N211" s="21"/>
      <c r="O211" s="21"/>
      <c r="P211" s="21"/>
      <c r="Q211" s="21"/>
    </row>
    <row r="212" spans="1:17" ht="12" customHeight="1">
      <c r="A212" s="21"/>
      <c r="B212" s="21"/>
      <c r="C212" s="21"/>
      <c r="D212" s="21"/>
      <c r="E212" s="21"/>
      <c r="F212" s="21"/>
      <c r="G212" s="21"/>
      <c r="H212" s="21"/>
      <c r="I212" s="29"/>
      <c r="J212" s="21"/>
      <c r="K212" s="21"/>
      <c r="L212" s="21"/>
      <c r="M212" s="21"/>
      <c r="N212" s="21"/>
      <c r="O212" s="21"/>
      <c r="P212" s="21"/>
      <c r="Q212" s="21"/>
    </row>
    <row r="213" spans="1:17" ht="12" customHeight="1">
      <c r="A213" s="21"/>
      <c r="B213" s="21"/>
      <c r="C213" s="21"/>
      <c r="D213" s="21"/>
      <c r="E213" s="21"/>
      <c r="F213" s="21"/>
      <c r="G213" s="21"/>
      <c r="H213" s="21"/>
      <c r="I213" s="29"/>
      <c r="J213" s="21"/>
      <c r="K213" s="21"/>
      <c r="L213" s="21"/>
      <c r="M213" s="21"/>
      <c r="N213" s="21"/>
      <c r="O213" s="21"/>
      <c r="P213" s="21"/>
      <c r="Q213" s="21"/>
    </row>
    <row r="214" spans="1:17" ht="12" customHeight="1">
      <c r="A214" s="21"/>
      <c r="B214" s="21"/>
      <c r="C214" s="21"/>
      <c r="D214" s="21"/>
      <c r="E214" s="21"/>
      <c r="F214" s="21"/>
      <c r="G214" s="21"/>
      <c r="H214" s="21"/>
      <c r="I214" s="29"/>
      <c r="J214" s="21"/>
      <c r="K214" s="21"/>
      <c r="L214" s="21"/>
      <c r="M214" s="21"/>
      <c r="N214" s="21"/>
      <c r="O214" s="21"/>
      <c r="P214" s="21"/>
      <c r="Q214" s="21"/>
    </row>
    <row r="215" spans="1:17" ht="12" customHeight="1">
      <c r="A215" s="21"/>
      <c r="B215" s="21"/>
      <c r="C215" s="21"/>
      <c r="D215" s="21"/>
      <c r="E215" s="21"/>
      <c r="F215" s="21"/>
      <c r="G215" s="21"/>
      <c r="H215" s="21"/>
      <c r="I215" s="29"/>
      <c r="J215" s="21"/>
      <c r="K215" s="21"/>
      <c r="L215" s="21"/>
      <c r="M215" s="21"/>
      <c r="N215" s="21"/>
      <c r="O215" s="21"/>
      <c r="P215" s="21"/>
      <c r="Q215" s="21"/>
    </row>
    <row r="216" spans="1:17" ht="12" customHeight="1">
      <c r="A216" s="21"/>
      <c r="B216" s="21"/>
      <c r="C216" s="21"/>
      <c r="D216" s="21"/>
      <c r="E216" s="21"/>
      <c r="F216" s="21"/>
      <c r="G216" s="21"/>
      <c r="H216" s="21"/>
      <c r="I216" s="29"/>
      <c r="J216" s="21"/>
      <c r="K216" s="21"/>
      <c r="L216" s="21"/>
      <c r="M216" s="21"/>
      <c r="N216" s="21"/>
      <c r="O216" s="21"/>
      <c r="P216" s="21"/>
      <c r="Q216" s="21"/>
    </row>
    <row r="217" spans="1:17" ht="12" customHeight="1">
      <c r="A217" s="21"/>
      <c r="B217" s="21"/>
      <c r="C217" s="21"/>
      <c r="D217" s="21"/>
      <c r="E217" s="21"/>
      <c r="F217" s="21"/>
      <c r="G217" s="21"/>
      <c r="H217" s="21"/>
      <c r="I217" s="29"/>
      <c r="J217" s="21"/>
      <c r="K217" s="21"/>
      <c r="L217" s="21"/>
      <c r="M217" s="21"/>
      <c r="N217" s="21"/>
      <c r="O217" s="21"/>
      <c r="P217" s="21"/>
      <c r="Q217" s="21"/>
    </row>
    <row r="218" spans="1:17" ht="12" customHeight="1">
      <c r="A218" s="21"/>
      <c r="B218" s="21"/>
      <c r="C218" s="21"/>
      <c r="D218" s="21"/>
      <c r="E218" s="21"/>
      <c r="F218" s="21"/>
      <c r="G218" s="21"/>
      <c r="H218" s="21"/>
      <c r="I218" s="29"/>
      <c r="J218" s="21"/>
      <c r="K218" s="21"/>
      <c r="L218" s="21"/>
      <c r="M218" s="21"/>
      <c r="N218" s="21"/>
      <c r="O218" s="21"/>
      <c r="P218" s="21"/>
      <c r="Q218" s="21"/>
    </row>
    <row r="219" spans="1:17" ht="12" customHeight="1">
      <c r="A219" s="21"/>
      <c r="B219" s="21"/>
      <c r="C219" s="21"/>
      <c r="D219" s="21"/>
      <c r="E219" s="21"/>
      <c r="F219" s="21"/>
      <c r="G219" s="21"/>
      <c r="H219" s="21"/>
      <c r="I219" s="29"/>
      <c r="J219" s="21"/>
      <c r="K219" s="21"/>
      <c r="L219" s="21"/>
      <c r="M219" s="21"/>
      <c r="N219" s="21"/>
      <c r="O219" s="21"/>
      <c r="P219" s="21"/>
      <c r="Q219" s="21"/>
    </row>
    <row r="220" spans="1:17" ht="12" customHeight="1">
      <c r="A220" s="21"/>
      <c r="B220" s="21"/>
      <c r="C220" s="21"/>
      <c r="D220" s="21"/>
      <c r="E220" s="21"/>
      <c r="F220" s="21"/>
      <c r="G220" s="21"/>
      <c r="H220" s="21"/>
      <c r="I220" s="29"/>
      <c r="J220" s="21"/>
      <c r="K220" s="21"/>
      <c r="L220" s="21"/>
      <c r="M220" s="21"/>
      <c r="N220" s="21"/>
      <c r="O220" s="21"/>
      <c r="P220" s="21"/>
      <c r="Q220" s="21"/>
    </row>
    <row r="221" spans="1:17" ht="12" customHeight="1">
      <c r="A221" s="21"/>
      <c r="B221" s="21"/>
      <c r="C221" s="21"/>
      <c r="D221" s="21"/>
      <c r="E221" s="21"/>
      <c r="F221" s="21"/>
      <c r="G221" s="21"/>
      <c r="H221" s="21"/>
      <c r="I221" s="29"/>
      <c r="J221" s="21"/>
      <c r="K221" s="21"/>
      <c r="L221" s="21"/>
      <c r="M221" s="21"/>
      <c r="N221" s="21"/>
      <c r="O221" s="21"/>
      <c r="P221" s="21"/>
      <c r="Q221" s="21"/>
    </row>
    <row r="222" spans="1:17" ht="12" customHeight="1">
      <c r="A222" s="21"/>
      <c r="B222" s="21"/>
      <c r="C222" s="21"/>
      <c r="D222" s="21"/>
      <c r="E222" s="21"/>
      <c r="F222" s="21"/>
      <c r="G222" s="21"/>
      <c r="H222" s="21"/>
      <c r="I222" s="29"/>
      <c r="J222" s="21"/>
      <c r="K222" s="21"/>
      <c r="L222" s="21"/>
      <c r="M222" s="21"/>
      <c r="N222" s="21"/>
      <c r="O222" s="21"/>
      <c r="P222" s="21"/>
      <c r="Q222" s="21"/>
    </row>
    <row r="223" spans="1:17" ht="12" customHeight="1">
      <c r="A223" s="21"/>
      <c r="B223" s="21"/>
      <c r="C223" s="21"/>
      <c r="D223" s="21"/>
      <c r="E223" s="21"/>
      <c r="F223" s="21"/>
      <c r="G223" s="21"/>
      <c r="H223" s="21"/>
      <c r="I223" s="29"/>
      <c r="J223" s="21"/>
      <c r="K223" s="21"/>
      <c r="L223" s="21"/>
      <c r="M223" s="21"/>
      <c r="N223" s="21"/>
      <c r="O223" s="21"/>
      <c r="P223" s="21"/>
      <c r="Q223" s="21"/>
    </row>
    <row r="224" spans="1:17" ht="12" customHeight="1">
      <c r="A224" s="21"/>
      <c r="B224" s="21"/>
      <c r="C224" s="21"/>
      <c r="D224" s="21"/>
      <c r="E224" s="21"/>
      <c r="F224" s="21"/>
      <c r="G224" s="21"/>
      <c r="H224" s="21"/>
      <c r="I224" s="29"/>
      <c r="J224" s="21"/>
      <c r="K224" s="21"/>
      <c r="L224" s="21"/>
      <c r="M224" s="21"/>
      <c r="N224" s="21"/>
      <c r="O224" s="21"/>
      <c r="P224" s="21"/>
      <c r="Q224" s="21"/>
    </row>
    <row r="225" spans="1:17" ht="12" customHeight="1">
      <c r="A225" s="21"/>
      <c r="B225" s="21"/>
      <c r="C225" s="21"/>
      <c r="D225" s="21"/>
      <c r="E225" s="21"/>
      <c r="F225" s="21"/>
      <c r="G225" s="21"/>
      <c r="H225" s="21"/>
      <c r="I225" s="29"/>
      <c r="J225" s="21"/>
      <c r="K225" s="21"/>
      <c r="L225" s="21"/>
      <c r="M225" s="21"/>
      <c r="N225" s="21"/>
      <c r="O225" s="21"/>
      <c r="P225" s="21"/>
      <c r="Q225" s="21"/>
    </row>
    <row r="226" spans="1:17" ht="12" customHeight="1">
      <c r="A226" s="21"/>
      <c r="B226" s="21"/>
      <c r="C226" s="21"/>
      <c r="D226" s="21"/>
      <c r="E226" s="21"/>
      <c r="F226" s="21"/>
      <c r="G226" s="21"/>
      <c r="H226" s="21"/>
      <c r="I226" s="29"/>
      <c r="J226" s="21"/>
      <c r="K226" s="21"/>
      <c r="L226" s="21"/>
      <c r="M226" s="21"/>
      <c r="N226" s="21"/>
      <c r="O226" s="21"/>
      <c r="P226" s="21"/>
      <c r="Q226" s="21"/>
    </row>
    <row r="227" spans="1:17" ht="12" customHeight="1">
      <c r="A227" s="21"/>
      <c r="B227" s="21"/>
      <c r="C227" s="21"/>
      <c r="D227" s="21"/>
      <c r="E227" s="21"/>
      <c r="F227" s="21"/>
      <c r="G227" s="21"/>
      <c r="H227" s="21"/>
      <c r="I227" s="29"/>
      <c r="J227" s="21"/>
      <c r="K227" s="21"/>
      <c r="L227" s="21"/>
      <c r="M227" s="21"/>
      <c r="N227" s="21"/>
      <c r="O227" s="21"/>
      <c r="P227" s="21"/>
      <c r="Q227" s="21"/>
    </row>
    <row r="228" spans="1:17" ht="12" customHeight="1">
      <c r="A228" s="21"/>
      <c r="B228" s="21"/>
      <c r="C228" s="21"/>
      <c r="D228" s="21"/>
      <c r="E228" s="21"/>
      <c r="F228" s="21"/>
      <c r="G228" s="21"/>
      <c r="H228" s="21"/>
      <c r="I228" s="29"/>
      <c r="J228" s="21"/>
      <c r="K228" s="21"/>
      <c r="L228" s="21"/>
      <c r="M228" s="21"/>
      <c r="N228" s="21"/>
      <c r="O228" s="21"/>
      <c r="P228" s="21"/>
      <c r="Q228" s="21"/>
    </row>
    <row r="229" spans="1:17" ht="12" customHeight="1">
      <c r="A229" s="21"/>
      <c r="B229" s="21"/>
      <c r="C229" s="21"/>
      <c r="D229" s="21"/>
      <c r="E229" s="21"/>
      <c r="F229" s="21"/>
      <c r="G229" s="21"/>
      <c r="H229" s="21"/>
      <c r="I229" s="29"/>
      <c r="J229" s="21"/>
      <c r="K229" s="21"/>
      <c r="L229" s="21"/>
      <c r="M229" s="21"/>
      <c r="N229" s="21"/>
      <c r="O229" s="21"/>
      <c r="P229" s="21"/>
      <c r="Q229" s="21"/>
    </row>
    <row r="230" spans="1:17" ht="12" customHeight="1">
      <c r="A230" s="21"/>
      <c r="B230" s="21"/>
      <c r="C230" s="21"/>
      <c r="D230" s="21"/>
      <c r="E230" s="21"/>
      <c r="F230" s="21"/>
      <c r="G230" s="21"/>
      <c r="H230" s="21"/>
      <c r="I230" s="29"/>
      <c r="J230" s="21"/>
      <c r="K230" s="21"/>
      <c r="L230" s="21"/>
      <c r="M230" s="21"/>
      <c r="N230" s="21"/>
      <c r="O230" s="21"/>
      <c r="P230" s="21"/>
      <c r="Q230" s="21"/>
    </row>
    <row r="231" spans="1:17" ht="12" customHeight="1">
      <c r="A231" s="21"/>
      <c r="B231" s="21"/>
      <c r="C231" s="21"/>
      <c r="D231" s="21"/>
      <c r="E231" s="21"/>
      <c r="F231" s="21"/>
      <c r="G231" s="21"/>
      <c r="H231" s="21"/>
      <c r="I231" s="29"/>
      <c r="J231" s="21"/>
      <c r="K231" s="21"/>
      <c r="L231" s="21"/>
      <c r="M231" s="21"/>
      <c r="N231" s="21"/>
      <c r="O231" s="21"/>
      <c r="P231" s="21"/>
      <c r="Q231" s="21"/>
    </row>
    <row r="232" spans="1:17" ht="12" customHeight="1">
      <c r="A232" s="21"/>
      <c r="B232" s="21"/>
      <c r="C232" s="21"/>
      <c r="D232" s="21"/>
      <c r="E232" s="21"/>
      <c r="F232" s="21"/>
      <c r="G232" s="21"/>
      <c r="H232" s="21"/>
      <c r="I232" s="29"/>
      <c r="J232" s="21"/>
      <c r="K232" s="21"/>
      <c r="L232" s="21"/>
      <c r="M232" s="21"/>
      <c r="N232" s="21"/>
      <c r="O232" s="21"/>
      <c r="P232" s="21"/>
      <c r="Q232" s="21"/>
    </row>
    <row r="233" spans="1:17" ht="12" customHeight="1">
      <c r="A233" s="21"/>
      <c r="B233" s="21"/>
      <c r="C233" s="21"/>
      <c r="D233" s="21"/>
      <c r="E233" s="21"/>
      <c r="F233" s="21"/>
      <c r="G233" s="21"/>
      <c r="H233" s="21"/>
      <c r="I233" s="29"/>
      <c r="J233" s="21"/>
      <c r="K233" s="21"/>
      <c r="L233" s="21"/>
      <c r="M233" s="21"/>
      <c r="N233" s="21"/>
      <c r="O233" s="21"/>
      <c r="P233" s="21"/>
      <c r="Q233" s="21"/>
    </row>
    <row r="234" spans="1:17" ht="12" customHeight="1">
      <c r="A234" s="21"/>
      <c r="B234" s="21"/>
      <c r="C234" s="21"/>
      <c r="D234" s="21"/>
      <c r="E234" s="21"/>
      <c r="F234" s="21"/>
      <c r="G234" s="21"/>
      <c r="H234" s="21"/>
      <c r="I234" s="29"/>
      <c r="J234" s="21"/>
      <c r="K234" s="21"/>
      <c r="L234" s="21"/>
      <c r="M234" s="21"/>
      <c r="N234" s="21"/>
      <c r="O234" s="21"/>
      <c r="P234" s="21"/>
      <c r="Q234" s="21"/>
    </row>
    <row r="235" spans="1:17" ht="12" customHeight="1">
      <c r="A235" s="21"/>
      <c r="B235" s="21"/>
      <c r="C235" s="21"/>
      <c r="D235" s="21"/>
      <c r="E235" s="21"/>
      <c r="F235" s="21"/>
      <c r="G235" s="21"/>
      <c r="H235" s="21"/>
      <c r="I235" s="29"/>
      <c r="J235" s="21"/>
      <c r="K235" s="21"/>
      <c r="L235" s="21"/>
      <c r="M235" s="21"/>
      <c r="N235" s="21"/>
      <c r="O235" s="21"/>
      <c r="P235" s="21"/>
      <c r="Q235" s="21"/>
    </row>
    <row r="236" spans="1:17" ht="12" customHeight="1">
      <c r="A236" s="21"/>
      <c r="B236" s="21"/>
      <c r="C236" s="21"/>
      <c r="D236" s="21"/>
      <c r="E236" s="21"/>
      <c r="F236" s="21"/>
      <c r="G236" s="21"/>
      <c r="H236" s="21"/>
      <c r="I236" s="29"/>
      <c r="J236" s="21"/>
      <c r="K236" s="21"/>
      <c r="L236" s="21"/>
      <c r="M236" s="21"/>
      <c r="N236" s="21"/>
      <c r="O236" s="21"/>
      <c r="P236" s="21"/>
      <c r="Q236" s="21"/>
    </row>
    <row r="237" spans="1:17" ht="12" customHeight="1">
      <c r="A237" s="21"/>
      <c r="B237" s="21"/>
      <c r="C237" s="21"/>
      <c r="D237" s="21"/>
      <c r="E237" s="21"/>
      <c r="F237" s="21"/>
      <c r="G237" s="21"/>
      <c r="H237" s="21"/>
      <c r="I237" s="29"/>
      <c r="J237" s="21"/>
      <c r="K237" s="21"/>
      <c r="L237" s="21"/>
      <c r="M237" s="21"/>
      <c r="N237" s="21"/>
      <c r="O237" s="21"/>
      <c r="P237" s="21"/>
      <c r="Q237" s="21"/>
    </row>
    <row r="238" spans="1:17" ht="12" customHeight="1">
      <c r="A238" s="21"/>
      <c r="B238" s="21"/>
      <c r="C238" s="21"/>
      <c r="D238" s="21"/>
      <c r="E238" s="21"/>
      <c r="F238" s="21"/>
      <c r="G238" s="21"/>
      <c r="H238" s="21"/>
      <c r="I238" s="29"/>
      <c r="J238" s="21"/>
      <c r="K238" s="21"/>
      <c r="L238" s="21"/>
      <c r="M238" s="21"/>
      <c r="N238" s="21"/>
      <c r="O238" s="21"/>
      <c r="P238" s="21"/>
      <c r="Q238" s="21"/>
    </row>
    <row r="239" spans="1:17" ht="12" customHeight="1">
      <c r="A239" s="21"/>
      <c r="B239" s="21"/>
      <c r="C239" s="21"/>
      <c r="D239" s="21"/>
      <c r="E239" s="21"/>
      <c r="F239" s="21"/>
      <c r="G239" s="21"/>
      <c r="H239" s="21"/>
      <c r="I239" s="29"/>
      <c r="J239" s="21"/>
      <c r="K239" s="21"/>
      <c r="L239" s="21"/>
      <c r="M239" s="21"/>
      <c r="N239" s="21"/>
      <c r="O239" s="21"/>
      <c r="P239" s="21"/>
      <c r="Q239" s="21"/>
    </row>
    <row r="240" spans="1:17" ht="12" customHeight="1">
      <c r="A240" s="21"/>
      <c r="B240" s="21"/>
      <c r="C240" s="21"/>
      <c r="D240" s="21"/>
      <c r="E240" s="21"/>
      <c r="F240" s="21"/>
      <c r="G240" s="21"/>
      <c r="H240" s="21"/>
      <c r="I240" s="29"/>
      <c r="J240" s="21"/>
      <c r="K240" s="21"/>
      <c r="L240" s="21"/>
      <c r="M240" s="21"/>
      <c r="N240" s="21"/>
      <c r="O240" s="21"/>
      <c r="P240" s="21"/>
      <c r="Q240" s="21"/>
    </row>
    <row r="241" spans="1:17" ht="12" customHeight="1">
      <c r="A241" s="21"/>
      <c r="B241" s="21"/>
      <c r="C241" s="21"/>
      <c r="D241" s="21"/>
      <c r="E241" s="21"/>
      <c r="F241" s="21"/>
      <c r="G241" s="21"/>
      <c r="H241" s="21"/>
      <c r="I241" s="29"/>
      <c r="J241" s="21"/>
      <c r="K241" s="21"/>
      <c r="L241" s="21"/>
      <c r="M241" s="21"/>
      <c r="N241" s="21"/>
      <c r="O241" s="21"/>
      <c r="P241" s="21"/>
      <c r="Q241" s="21"/>
    </row>
    <row r="242" spans="1:17" ht="12" customHeight="1">
      <c r="A242" s="21"/>
      <c r="B242" s="21"/>
      <c r="C242" s="21"/>
      <c r="D242" s="21"/>
      <c r="E242" s="21"/>
      <c r="F242" s="21"/>
      <c r="G242" s="21"/>
      <c r="H242" s="21"/>
      <c r="I242" s="29"/>
      <c r="J242" s="21"/>
      <c r="K242" s="21"/>
      <c r="L242" s="21"/>
      <c r="M242" s="21"/>
      <c r="N242" s="21"/>
      <c r="O242" s="21"/>
      <c r="P242" s="21"/>
      <c r="Q242" s="21"/>
    </row>
    <row r="243" spans="1:17" ht="12" customHeight="1">
      <c r="A243" s="21"/>
      <c r="B243" s="21"/>
      <c r="C243" s="21"/>
      <c r="D243" s="21"/>
      <c r="E243" s="21"/>
      <c r="F243" s="21"/>
      <c r="G243" s="21"/>
      <c r="H243" s="21"/>
      <c r="I243" s="29"/>
      <c r="J243" s="21"/>
      <c r="K243" s="21"/>
      <c r="L243" s="21"/>
      <c r="M243" s="21"/>
      <c r="N243" s="21"/>
      <c r="O243" s="21"/>
      <c r="P243" s="21"/>
      <c r="Q243" s="21"/>
    </row>
    <row r="244" spans="1:17" ht="12" customHeight="1">
      <c r="A244" s="21"/>
      <c r="B244" s="21"/>
      <c r="C244" s="21"/>
      <c r="D244" s="21"/>
      <c r="E244" s="21"/>
      <c r="F244" s="21"/>
      <c r="G244" s="21"/>
      <c r="H244" s="21"/>
      <c r="I244" s="29"/>
      <c r="J244" s="21"/>
      <c r="K244" s="21"/>
      <c r="L244" s="21"/>
      <c r="M244" s="21"/>
      <c r="N244" s="21"/>
      <c r="O244" s="21"/>
      <c r="P244" s="21"/>
      <c r="Q244" s="21"/>
    </row>
    <row r="245" spans="1:17" ht="12" customHeight="1">
      <c r="A245" s="21"/>
      <c r="B245" s="21"/>
      <c r="C245" s="21"/>
      <c r="D245" s="21"/>
      <c r="E245" s="21"/>
      <c r="F245" s="21"/>
      <c r="G245" s="21"/>
      <c r="H245" s="21"/>
      <c r="I245" s="29"/>
      <c r="J245" s="21"/>
      <c r="K245" s="21"/>
      <c r="L245" s="21"/>
      <c r="M245" s="21"/>
      <c r="N245" s="21"/>
      <c r="O245" s="21"/>
      <c r="P245" s="21"/>
      <c r="Q245" s="21"/>
    </row>
    <row r="246" spans="1:17" ht="12" customHeight="1">
      <c r="A246" s="21"/>
      <c r="B246" s="21"/>
      <c r="C246" s="21"/>
      <c r="D246" s="21"/>
      <c r="E246" s="21"/>
      <c r="F246" s="21"/>
      <c r="G246" s="21"/>
      <c r="H246" s="21"/>
      <c r="I246" s="29"/>
      <c r="J246" s="21"/>
      <c r="K246" s="21"/>
      <c r="L246" s="21"/>
      <c r="M246" s="21"/>
      <c r="N246" s="21"/>
      <c r="O246" s="21"/>
      <c r="P246" s="21"/>
      <c r="Q246" s="21"/>
    </row>
    <row r="247" spans="1:17" ht="12" customHeight="1">
      <c r="A247" s="21"/>
      <c r="B247" s="21"/>
      <c r="C247" s="21"/>
      <c r="D247" s="21"/>
      <c r="E247" s="21"/>
      <c r="F247" s="21"/>
      <c r="G247" s="21"/>
      <c r="H247" s="21"/>
      <c r="I247" s="29"/>
      <c r="J247" s="21"/>
      <c r="K247" s="21"/>
      <c r="L247" s="21"/>
      <c r="M247" s="21"/>
      <c r="N247" s="21"/>
      <c r="O247" s="21"/>
      <c r="P247" s="21"/>
      <c r="Q247" s="21"/>
    </row>
    <row r="248" spans="1:17" ht="12" customHeight="1">
      <c r="A248" s="21"/>
      <c r="B248" s="21"/>
      <c r="C248" s="21"/>
      <c r="D248" s="21"/>
      <c r="E248" s="21"/>
      <c r="F248" s="21"/>
      <c r="G248" s="21"/>
      <c r="H248" s="21"/>
      <c r="I248" s="29"/>
      <c r="J248" s="21"/>
      <c r="K248" s="21"/>
      <c r="L248" s="21"/>
      <c r="M248" s="21"/>
      <c r="N248" s="21"/>
      <c r="O248" s="21"/>
      <c r="P248" s="21"/>
      <c r="Q248" s="21"/>
    </row>
    <row r="249" spans="1:17" ht="12" customHeight="1">
      <c r="A249" s="21"/>
      <c r="B249" s="21"/>
      <c r="C249" s="21"/>
      <c r="D249" s="21"/>
      <c r="E249" s="21"/>
      <c r="F249" s="21"/>
      <c r="G249" s="21"/>
      <c r="H249" s="21"/>
      <c r="I249" s="29"/>
      <c r="J249" s="21"/>
      <c r="K249" s="21"/>
      <c r="L249" s="21"/>
      <c r="M249" s="21"/>
      <c r="N249" s="21"/>
      <c r="O249" s="21"/>
      <c r="P249" s="21"/>
      <c r="Q249" s="21"/>
    </row>
    <row r="250" spans="1:17" ht="12" customHeight="1">
      <c r="A250" s="21"/>
      <c r="B250" s="21"/>
      <c r="C250" s="21"/>
      <c r="D250" s="21"/>
      <c r="E250" s="21"/>
      <c r="F250" s="21"/>
      <c r="G250" s="21"/>
      <c r="H250" s="21"/>
      <c r="I250" s="29"/>
      <c r="J250" s="21"/>
      <c r="K250" s="21"/>
      <c r="L250" s="21"/>
      <c r="M250" s="21"/>
      <c r="N250" s="21"/>
      <c r="O250" s="21"/>
      <c r="P250" s="21"/>
      <c r="Q250" s="21"/>
    </row>
    <row r="251" spans="1:17" ht="12" customHeight="1">
      <c r="A251" s="21"/>
      <c r="B251" s="21"/>
      <c r="C251" s="21"/>
      <c r="D251" s="21"/>
      <c r="E251" s="21"/>
      <c r="F251" s="21"/>
      <c r="G251" s="21"/>
      <c r="H251" s="21"/>
      <c r="I251" s="29"/>
      <c r="J251" s="21"/>
      <c r="K251" s="21"/>
      <c r="L251" s="21"/>
      <c r="M251" s="21"/>
      <c r="N251" s="21"/>
      <c r="O251" s="21"/>
      <c r="P251" s="21"/>
      <c r="Q251" s="21"/>
    </row>
    <row r="252" spans="1:17" ht="12" customHeight="1">
      <c r="A252" s="21"/>
      <c r="B252" s="21"/>
      <c r="C252" s="21"/>
      <c r="D252" s="21"/>
      <c r="E252" s="21"/>
      <c r="F252" s="21"/>
      <c r="G252" s="21"/>
      <c r="H252" s="21"/>
      <c r="I252" s="29"/>
      <c r="J252" s="21"/>
      <c r="K252" s="21"/>
      <c r="L252" s="21"/>
      <c r="M252" s="21"/>
      <c r="N252" s="21"/>
      <c r="O252" s="21"/>
      <c r="P252" s="21"/>
      <c r="Q252" s="21"/>
    </row>
    <row r="253" spans="1:17" ht="12" customHeight="1">
      <c r="A253" s="21"/>
      <c r="B253" s="21"/>
      <c r="C253" s="21"/>
      <c r="D253" s="21"/>
      <c r="E253" s="21"/>
      <c r="F253" s="21"/>
      <c r="G253" s="21"/>
      <c r="H253" s="21"/>
      <c r="I253" s="29"/>
      <c r="J253" s="21"/>
      <c r="K253" s="21"/>
      <c r="L253" s="21"/>
      <c r="M253" s="21"/>
      <c r="N253" s="21"/>
      <c r="O253" s="21"/>
      <c r="P253" s="21"/>
      <c r="Q253" s="21"/>
    </row>
    <row r="254" spans="1:17" ht="12" customHeight="1">
      <c r="A254" s="21"/>
      <c r="B254" s="21"/>
      <c r="C254" s="21"/>
      <c r="D254" s="21"/>
      <c r="E254" s="21"/>
      <c r="F254" s="21"/>
      <c r="G254" s="21"/>
      <c r="H254" s="21"/>
      <c r="I254" s="29"/>
      <c r="J254" s="21"/>
      <c r="K254" s="21"/>
      <c r="L254" s="21"/>
      <c r="M254" s="21"/>
      <c r="N254" s="21"/>
      <c r="O254" s="21"/>
      <c r="P254" s="21"/>
      <c r="Q254" s="21"/>
    </row>
    <row r="255" spans="1:17" ht="12" customHeight="1">
      <c r="A255" s="21"/>
      <c r="B255" s="21"/>
      <c r="C255" s="21"/>
      <c r="D255" s="21"/>
      <c r="E255" s="21"/>
      <c r="F255" s="21"/>
      <c r="G255" s="21"/>
      <c r="H255" s="21"/>
      <c r="I255" s="29"/>
      <c r="J255" s="21"/>
      <c r="K255" s="21"/>
      <c r="L255" s="21"/>
      <c r="M255" s="21"/>
      <c r="N255" s="21"/>
      <c r="O255" s="21"/>
      <c r="P255" s="21"/>
      <c r="Q255" s="21"/>
    </row>
    <row r="256" spans="1:17" ht="12" customHeight="1">
      <c r="A256" s="21"/>
      <c r="B256" s="21"/>
      <c r="C256" s="21"/>
      <c r="D256" s="21"/>
      <c r="E256" s="21"/>
      <c r="F256" s="21"/>
      <c r="G256" s="21"/>
      <c r="H256" s="21"/>
      <c r="I256" s="29"/>
      <c r="J256" s="21"/>
      <c r="K256" s="21"/>
      <c r="L256" s="21"/>
      <c r="M256" s="21"/>
      <c r="N256" s="21"/>
      <c r="O256" s="21"/>
      <c r="P256" s="21"/>
      <c r="Q256" s="21"/>
    </row>
    <row r="257" spans="1:17" ht="12" customHeight="1">
      <c r="A257" s="21"/>
      <c r="B257" s="21"/>
      <c r="C257" s="21"/>
      <c r="D257" s="21"/>
      <c r="E257" s="21"/>
      <c r="F257" s="21"/>
      <c r="G257" s="21"/>
      <c r="H257" s="21"/>
      <c r="I257" s="29"/>
      <c r="J257" s="21"/>
      <c r="K257" s="21"/>
      <c r="L257" s="21"/>
      <c r="M257" s="21"/>
      <c r="N257" s="21"/>
      <c r="O257" s="21"/>
      <c r="P257" s="21"/>
      <c r="Q257" s="21"/>
    </row>
    <row r="258" spans="1:17" ht="12" customHeight="1">
      <c r="A258" s="21"/>
      <c r="B258" s="21"/>
      <c r="C258" s="21"/>
      <c r="D258" s="21"/>
      <c r="E258" s="21"/>
      <c r="F258" s="21"/>
      <c r="G258" s="21"/>
      <c r="H258" s="21"/>
      <c r="I258" s="29"/>
      <c r="J258" s="21"/>
      <c r="K258" s="21"/>
      <c r="L258" s="21"/>
      <c r="M258" s="21"/>
      <c r="N258" s="21"/>
      <c r="O258" s="21"/>
      <c r="P258" s="21"/>
      <c r="Q258" s="21"/>
    </row>
    <row r="259" spans="1:17" ht="12" customHeight="1">
      <c r="A259" s="21"/>
      <c r="B259" s="21"/>
      <c r="C259" s="21"/>
      <c r="D259" s="21"/>
      <c r="E259" s="21"/>
      <c r="F259" s="21"/>
      <c r="G259" s="21"/>
      <c r="H259" s="21"/>
      <c r="I259" s="29"/>
      <c r="J259" s="21"/>
      <c r="K259" s="21"/>
      <c r="L259" s="21"/>
      <c r="M259" s="21"/>
      <c r="N259" s="21"/>
      <c r="O259" s="21"/>
      <c r="P259" s="21"/>
      <c r="Q259" s="21"/>
    </row>
    <row r="260" spans="1:17" ht="12" customHeight="1">
      <c r="A260" s="21"/>
      <c r="B260" s="21"/>
      <c r="C260" s="21"/>
      <c r="D260" s="21"/>
      <c r="E260" s="21"/>
      <c r="F260" s="21"/>
      <c r="G260" s="21"/>
      <c r="H260" s="21"/>
      <c r="I260" s="29"/>
      <c r="J260" s="21"/>
      <c r="K260" s="21"/>
      <c r="L260" s="21"/>
      <c r="M260" s="21"/>
      <c r="N260" s="21"/>
      <c r="O260" s="21"/>
      <c r="P260" s="21"/>
      <c r="Q260" s="21"/>
    </row>
    <row r="261" spans="1:17" ht="12" customHeight="1">
      <c r="A261" s="21"/>
      <c r="B261" s="21"/>
      <c r="C261" s="21"/>
      <c r="D261" s="21"/>
      <c r="E261" s="21"/>
      <c r="F261" s="21"/>
      <c r="G261" s="21"/>
      <c r="H261" s="21"/>
      <c r="I261" s="29"/>
      <c r="J261" s="21"/>
      <c r="K261" s="21"/>
      <c r="L261" s="21"/>
      <c r="M261" s="21"/>
      <c r="N261" s="21"/>
      <c r="O261" s="21"/>
      <c r="P261" s="21"/>
      <c r="Q261" s="21"/>
    </row>
    <row r="262" spans="1:17" ht="12" customHeight="1">
      <c r="A262" s="21"/>
      <c r="B262" s="21"/>
      <c r="C262" s="21"/>
      <c r="D262" s="21"/>
      <c r="E262" s="21"/>
      <c r="F262" s="21"/>
      <c r="G262" s="21"/>
      <c r="H262" s="21"/>
      <c r="I262" s="29"/>
      <c r="J262" s="21"/>
      <c r="K262" s="21"/>
      <c r="L262" s="21"/>
      <c r="M262" s="21"/>
      <c r="N262" s="21"/>
      <c r="O262" s="21"/>
      <c r="P262" s="21"/>
      <c r="Q262" s="21"/>
    </row>
    <row r="263" spans="1:17" ht="12" customHeight="1">
      <c r="A263" s="21"/>
      <c r="B263" s="21"/>
      <c r="C263" s="21"/>
      <c r="D263" s="21"/>
      <c r="E263" s="21"/>
      <c r="F263" s="21"/>
      <c r="G263" s="21"/>
      <c r="H263" s="21"/>
      <c r="I263" s="29"/>
      <c r="J263" s="21"/>
      <c r="K263" s="21"/>
      <c r="L263" s="21"/>
      <c r="M263" s="21"/>
      <c r="N263" s="21"/>
      <c r="O263" s="21"/>
      <c r="P263" s="21"/>
      <c r="Q263" s="21"/>
    </row>
    <row r="264" spans="1:17" ht="12" customHeight="1">
      <c r="A264" s="21"/>
      <c r="B264" s="21"/>
      <c r="C264" s="21"/>
      <c r="D264" s="21"/>
      <c r="E264" s="21"/>
      <c r="F264" s="21"/>
      <c r="G264" s="21"/>
      <c r="H264" s="21"/>
      <c r="I264" s="29"/>
      <c r="J264" s="21"/>
      <c r="K264" s="21"/>
      <c r="L264" s="21"/>
      <c r="M264" s="21"/>
      <c r="N264" s="21"/>
      <c r="O264" s="21"/>
      <c r="P264" s="21"/>
      <c r="Q264" s="21"/>
    </row>
    <row r="265" spans="1:17" ht="12" customHeight="1">
      <c r="A265" s="21"/>
      <c r="B265" s="21"/>
      <c r="C265" s="21"/>
      <c r="D265" s="21"/>
      <c r="E265" s="21"/>
      <c r="F265" s="21"/>
      <c r="G265" s="21"/>
      <c r="H265" s="21"/>
      <c r="I265" s="29"/>
      <c r="J265" s="21"/>
      <c r="K265" s="21"/>
      <c r="L265" s="21"/>
      <c r="M265" s="21"/>
      <c r="N265" s="21"/>
      <c r="O265" s="21"/>
      <c r="P265" s="21"/>
      <c r="Q265" s="21"/>
    </row>
    <row r="266" spans="1:17" ht="12" customHeight="1">
      <c r="A266" s="21"/>
      <c r="B266" s="21"/>
      <c r="C266" s="21"/>
      <c r="D266" s="21"/>
      <c r="E266" s="21"/>
      <c r="F266" s="21"/>
      <c r="G266" s="21"/>
      <c r="H266" s="21"/>
      <c r="I266" s="29"/>
      <c r="J266" s="21"/>
      <c r="K266" s="21"/>
      <c r="L266" s="21"/>
      <c r="M266" s="21"/>
      <c r="N266" s="21"/>
      <c r="O266" s="21"/>
      <c r="P266" s="21"/>
      <c r="Q266" s="21"/>
    </row>
    <row r="267" spans="1:17" ht="12" customHeight="1">
      <c r="A267" s="21"/>
      <c r="B267" s="21"/>
      <c r="C267" s="21"/>
      <c r="D267" s="21"/>
      <c r="E267" s="21"/>
      <c r="F267" s="21"/>
      <c r="G267" s="21"/>
      <c r="H267" s="21"/>
      <c r="I267" s="29"/>
      <c r="J267" s="21"/>
      <c r="K267" s="21"/>
      <c r="L267" s="21"/>
      <c r="M267" s="21"/>
      <c r="N267" s="21"/>
      <c r="O267" s="21"/>
      <c r="P267" s="21"/>
      <c r="Q267" s="21"/>
    </row>
    <row r="268" spans="1:17" ht="12" customHeight="1">
      <c r="A268" s="21"/>
      <c r="B268" s="21"/>
      <c r="C268" s="21"/>
      <c r="D268" s="21"/>
      <c r="E268" s="21"/>
      <c r="F268" s="21"/>
      <c r="G268" s="21"/>
      <c r="H268" s="21"/>
      <c r="I268" s="29"/>
      <c r="J268" s="21"/>
      <c r="K268" s="21"/>
      <c r="L268" s="21"/>
      <c r="M268" s="21"/>
      <c r="N268" s="21"/>
      <c r="O268" s="21"/>
      <c r="P268" s="21"/>
      <c r="Q268" s="21"/>
    </row>
    <row r="269" spans="1:17" ht="12" customHeight="1">
      <c r="A269" s="21"/>
      <c r="B269" s="21"/>
      <c r="C269" s="21"/>
      <c r="D269" s="21"/>
      <c r="E269" s="21"/>
      <c r="F269" s="21"/>
      <c r="G269" s="21"/>
      <c r="H269" s="21"/>
      <c r="I269" s="29"/>
      <c r="J269" s="21"/>
      <c r="K269" s="21"/>
      <c r="L269" s="21"/>
      <c r="M269" s="21"/>
      <c r="N269" s="21"/>
      <c r="O269" s="21"/>
      <c r="P269" s="21"/>
      <c r="Q269" s="21"/>
    </row>
    <row r="270" spans="1:17" ht="12" customHeight="1">
      <c r="A270" s="21"/>
      <c r="B270" s="21"/>
      <c r="C270" s="21"/>
      <c r="D270" s="21"/>
      <c r="E270" s="21"/>
      <c r="F270" s="21"/>
      <c r="G270" s="21"/>
      <c r="H270" s="21"/>
      <c r="I270" s="29"/>
      <c r="J270" s="21"/>
      <c r="K270" s="21"/>
      <c r="L270" s="21"/>
      <c r="M270" s="21"/>
      <c r="N270" s="21"/>
      <c r="O270" s="21"/>
      <c r="P270" s="21"/>
      <c r="Q270" s="21"/>
    </row>
    <row r="271" spans="1:17" ht="12" customHeight="1">
      <c r="A271" s="21"/>
      <c r="B271" s="21"/>
      <c r="C271" s="21"/>
      <c r="D271" s="21"/>
      <c r="E271" s="21"/>
      <c r="F271" s="21"/>
      <c r="G271" s="21"/>
      <c r="H271" s="21"/>
      <c r="I271" s="29"/>
      <c r="J271" s="21"/>
      <c r="K271" s="21"/>
      <c r="L271" s="21"/>
      <c r="M271" s="21"/>
      <c r="N271" s="21"/>
      <c r="O271" s="21"/>
      <c r="P271" s="21"/>
      <c r="Q271" s="21"/>
    </row>
    <row r="272" spans="1:17" ht="12" customHeight="1">
      <c r="A272" s="21"/>
      <c r="B272" s="21"/>
      <c r="C272" s="21"/>
      <c r="D272" s="21"/>
      <c r="E272" s="21"/>
      <c r="F272" s="21"/>
      <c r="G272" s="21"/>
      <c r="H272" s="21"/>
      <c r="I272" s="29"/>
      <c r="J272" s="21"/>
      <c r="K272" s="21"/>
      <c r="L272" s="21"/>
      <c r="M272" s="21"/>
      <c r="N272" s="21"/>
      <c r="O272" s="21"/>
      <c r="P272" s="21"/>
      <c r="Q272" s="21"/>
    </row>
    <row r="273" spans="1:17" ht="12" customHeight="1">
      <c r="A273" s="21"/>
      <c r="B273" s="21"/>
      <c r="C273" s="21"/>
      <c r="D273" s="21"/>
      <c r="E273" s="21"/>
      <c r="F273" s="21"/>
      <c r="G273" s="21"/>
      <c r="H273" s="21"/>
      <c r="I273" s="29"/>
      <c r="J273" s="21"/>
      <c r="K273" s="21"/>
      <c r="L273" s="21"/>
      <c r="M273" s="21"/>
      <c r="N273" s="21"/>
      <c r="O273" s="21"/>
      <c r="P273" s="21"/>
      <c r="Q273" s="21"/>
    </row>
    <row r="274" spans="1:17" ht="12" customHeight="1">
      <c r="A274" s="21"/>
      <c r="B274" s="21"/>
      <c r="C274" s="21"/>
      <c r="D274" s="21"/>
      <c r="E274" s="21"/>
      <c r="F274" s="21"/>
      <c r="G274" s="21"/>
      <c r="H274" s="21"/>
      <c r="I274" s="29"/>
      <c r="J274" s="21"/>
      <c r="K274" s="21"/>
      <c r="L274" s="21"/>
      <c r="M274" s="21"/>
      <c r="N274" s="21"/>
      <c r="O274" s="21"/>
      <c r="P274" s="21"/>
      <c r="Q274" s="21"/>
    </row>
    <row r="275" spans="1:17" ht="12" customHeight="1">
      <c r="A275" s="21"/>
      <c r="B275" s="21"/>
      <c r="C275" s="21"/>
      <c r="D275" s="21"/>
      <c r="E275" s="21"/>
      <c r="F275" s="21"/>
      <c r="G275" s="21"/>
      <c r="H275" s="21"/>
      <c r="I275" s="29"/>
      <c r="J275" s="21"/>
      <c r="K275" s="21"/>
      <c r="L275" s="21"/>
      <c r="M275" s="21"/>
      <c r="N275" s="21"/>
      <c r="O275" s="21"/>
      <c r="P275" s="21"/>
      <c r="Q275" s="21"/>
    </row>
    <row r="276" spans="1:17" ht="12" customHeight="1">
      <c r="A276" s="21"/>
      <c r="B276" s="21"/>
      <c r="C276" s="21"/>
      <c r="D276" s="21"/>
      <c r="E276" s="21"/>
      <c r="F276" s="21"/>
      <c r="G276" s="21"/>
      <c r="H276" s="21"/>
      <c r="I276" s="29"/>
      <c r="J276" s="21"/>
      <c r="K276" s="21"/>
      <c r="L276" s="21"/>
      <c r="M276" s="21"/>
      <c r="N276" s="21"/>
      <c r="O276" s="21"/>
      <c r="P276" s="21"/>
      <c r="Q276" s="21"/>
    </row>
    <row r="277" spans="1:17" ht="12" customHeight="1">
      <c r="A277" s="21"/>
      <c r="B277" s="21"/>
      <c r="C277" s="21"/>
      <c r="D277" s="21"/>
      <c r="E277" s="21"/>
      <c r="F277" s="21"/>
      <c r="G277" s="21"/>
      <c r="H277" s="21"/>
      <c r="I277" s="29"/>
      <c r="J277" s="21"/>
      <c r="K277" s="21"/>
      <c r="L277" s="21"/>
      <c r="M277" s="21"/>
      <c r="N277" s="21"/>
      <c r="O277" s="21"/>
      <c r="P277" s="21"/>
      <c r="Q277" s="21"/>
    </row>
    <row r="278" spans="1:17" ht="12" customHeight="1">
      <c r="A278" s="21"/>
      <c r="B278" s="21"/>
      <c r="C278" s="21"/>
      <c r="D278" s="21"/>
      <c r="E278" s="21"/>
      <c r="F278" s="21"/>
      <c r="G278" s="21"/>
      <c r="H278" s="21"/>
      <c r="I278" s="29"/>
      <c r="J278" s="21"/>
      <c r="K278" s="21"/>
      <c r="L278" s="21"/>
      <c r="M278" s="21"/>
      <c r="N278" s="21"/>
      <c r="O278" s="21"/>
      <c r="P278" s="21"/>
      <c r="Q278" s="21"/>
    </row>
    <row r="279" spans="1:17" ht="12" customHeight="1">
      <c r="A279" s="21"/>
      <c r="B279" s="21"/>
      <c r="C279" s="21"/>
      <c r="D279" s="21"/>
      <c r="E279" s="21"/>
      <c r="F279" s="21"/>
      <c r="G279" s="21"/>
      <c r="H279" s="21"/>
      <c r="I279" s="29"/>
      <c r="J279" s="21"/>
      <c r="K279" s="21"/>
      <c r="L279" s="21"/>
      <c r="M279" s="21"/>
      <c r="N279" s="21"/>
      <c r="O279" s="21"/>
      <c r="P279" s="21"/>
      <c r="Q279" s="21"/>
    </row>
    <row r="280" spans="1:17" ht="12" customHeight="1">
      <c r="A280" s="21"/>
      <c r="B280" s="21"/>
      <c r="C280" s="21"/>
      <c r="D280" s="21"/>
      <c r="E280" s="21"/>
      <c r="F280" s="21"/>
      <c r="G280" s="21"/>
      <c r="H280" s="21"/>
      <c r="I280" s="29"/>
      <c r="J280" s="21"/>
      <c r="K280" s="21"/>
      <c r="L280" s="21"/>
      <c r="M280" s="21"/>
      <c r="N280" s="21"/>
      <c r="O280" s="21"/>
      <c r="P280" s="21"/>
      <c r="Q280" s="21"/>
    </row>
    <row r="281" spans="1:17" ht="12" customHeight="1">
      <c r="A281" s="21"/>
      <c r="B281" s="21"/>
      <c r="C281" s="21"/>
      <c r="D281" s="21"/>
      <c r="E281" s="21"/>
      <c r="F281" s="21"/>
      <c r="G281" s="21"/>
      <c r="H281" s="21"/>
      <c r="I281" s="29"/>
      <c r="J281" s="21"/>
      <c r="K281" s="21"/>
      <c r="L281" s="21"/>
      <c r="M281" s="21"/>
      <c r="N281" s="21"/>
      <c r="O281" s="21"/>
      <c r="P281" s="21"/>
      <c r="Q281" s="21"/>
    </row>
    <row r="282" spans="1:17" ht="12" customHeight="1">
      <c r="A282" s="21"/>
      <c r="B282" s="21"/>
      <c r="C282" s="21"/>
      <c r="D282" s="21"/>
      <c r="E282" s="21"/>
      <c r="F282" s="21"/>
      <c r="G282" s="21"/>
      <c r="H282" s="21"/>
      <c r="I282" s="29"/>
      <c r="J282" s="21"/>
      <c r="K282" s="21"/>
      <c r="L282" s="21"/>
      <c r="M282" s="21"/>
      <c r="N282" s="21"/>
      <c r="O282" s="21"/>
      <c r="P282" s="21"/>
      <c r="Q282" s="21"/>
    </row>
    <row r="283" spans="1:17" ht="12" customHeight="1">
      <c r="A283" s="21"/>
      <c r="B283" s="21"/>
      <c r="C283" s="21"/>
      <c r="D283" s="21"/>
      <c r="E283" s="21"/>
      <c r="F283" s="21"/>
      <c r="G283" s="21"/>
      <c r="H283" s="21"/>
      <c r="I283" s="29"/>
      <c r="J283" s="21"/>
      <c r="K283" s="21"/>
      <c r="L283" s="21"/>
      <c r="M283" s="21"/>
      <c r="N283" s="21"/>
      <c r="O283" s="21"/>
      <c r="P283" s="21"/>
      <c r="Q283" s="21"/>
    </row>
    <row r="284" spans="1:17" ht="12" customHeight="1">
      <c r="A284" s="21"/>
      <c r="B284" s="21"/>
      <c r="C284" s="21"/>
      <c r="D284" s="21"/>
      <c r="E284" s="21"/>
      <c r="F284" s="21"/>
      <c r="G284" s="21"/>
      <c r="H284" s="21"/>
      <c r="I284" s="29"/>
      <c r="J284" s="21"/>
      <c r="K284" s="21"/>
      <c r="L284" s="21"/>
      <c r="M284" s="21"/>
      <c r="N284" s="21"/>
      <c r="O284" s="21"/>
      <c r="P284" s="21"/>
      <c r="Q284" s="21"/>
    </row>
    <row r="285" spans="1:17" ht="12" customHeight="1">
      <c r="A285" s="21"/>
      <c r="B285" s="21"/>
      <c r="C285" s="21"/>
      <c r="D285" s="21"/>
      <c r="E285" s="21"/>
      <c r="F285" s="21"/>
      <c r="G285" s="21"/>
      <c r="H285" s="21"/>
      <c r="I285" s="29"/>
      <c r="J285" s="21"/>
      <c r="K285" s="21"/>
      <c r="L285" s="21"/>
      <c r="M285" s="21"/>
      <c r="N285" s="21"/>
      <c r="O285" s="21"/>
      <c r="P285" s="21"/>
      <c r="Q285" s="21"/>
    </row>
    <row r="286" spans="1:17" ht="12" customHeight="1">
      <c r="A286" s="21"/>
      <c r="B286" s="21"/>
      <c r="C286" s="21"/>
      <c r="D286" s="21"/>
      <c r="E286" s="21"/>
      <c r="F286" s="21"/>
      <c r="G286" s="21"/>
      <c r="H286" s="21"/>
      <c r="I286" s="29"/>
      <c r="J286" s="21"/>
      <c r="K286" s="21"/>
      <c r="L286" s="21"/>
      <c r="M286" s="21"/>
      <c r="N286" s="21"/>
      <c r="O286" s="21"/>
      <c r="P286" s="21"/>
      <c r="Q286" s="21"/>
    </row>
    <row r="287" spans="1:17" ht="12" customHeight="1">
      <c r="A287" s="21"/>
      <c r="B287" s="21"/>
      <c r="C287" s="21"/>
      <c r="D287" s="21"/>
      <c r="E287" s="21"/>
      <c r="F287" s="21"/>
      <c r="G287" s="21"/>
      <c r="H287" s="21"/>
      <c r="I287" s="29"/>
      <c r="J287" s="21"/>
      <c r="K287" s="21"/>
      <c r="L287" s="21"/>
      <c r="M287" s="21"/>
      <c r="N287" s="21"/>
      <c r="O287" s="21"/>
      <c r="P287" s="21"/>
      <c r="Q287" s="21"/>
    </row>
    <row r="288" spans="1:17" ht="12" customHeight="1">
      <c r="A288" s="21"/>
      <c r="B288" s="21"/>
      <c r="C288" s="21"/>
      <c r="D288" s="21"/>
      <c r="E288" s="21"/>
      <c r="F288" s="21"/>
      <c r="G288" s="21"/>
      <c r="H288" s="21"/>
      <c r="I288" s="29"/>
      <c r="J288" s="21"/>
      <c r="K288" s="21"/>
      <c r="L288" s="21"/>
      <c r="M288" s="21"/>
      <c r="N288" s="21"/>
      <c r="O288" s="21"/>
      <c r="P288" s="21"/>
      <c r="Q288" s="21"/>
    </row>
    <row r="289" spans="1:17" ht="12" customHeight="1">
      <c r="A289" s="21"/>
      <c r="B289" s="21"/>
      <c r="C289" s="21"/>
      <c r="D289" s="21"/>
      <c r="E289" s="21"/>
      <c r="F289" s="21"/>
      <c r="G289" s="21"/>
      <c r="H289" s="21"/>
      <c r="I289" s="29"/>
      <c r="J289" s="21"/>
      <c r="K289" s="21"/>
      <c r="L289" s="21"/>
      <c r="M289" s="21"/>
      <c r="N289" s="21"/>
      <c r="O289" s="21"/>
      <c r="P289" s="21"/>
      <c r="Q289" s="21"/>
    </row>
    <row r="290" spans="1:17" ht="12" customHeight="1">
      <c r="A290" s="21"/>
      <c r="B290" s="21"/>
      <c r="C290" s="21"/>
      <c r="D290" s="21"/>
      <c r="E290" s="21"/>
      <c r="F290" s="21"/>
      <c r="G290" s="21"/>
      <c r="H290" s="21"/>
      <c r="I290" s="29"/>
      <c r="J290" s="21"/>
      <c r="K290" s="21"/>
      <c r="L290" s="21"/>
      <c r="M290" s="21"/>
      <c r="N290" s="21"/>
      <c r="O290" s="21"/>
      <c r="P290" s="21"/>
      <c r="Q290" s="21"/>
    </row>
    <row r="291" spans="1:17" ht="12" customHeight="1">
      <c r="A291" s="21"/>
      <c r="B291" s="21"/>
      <c r="C291" s="21"/>
      <c r="D291" s="21"/>
      <c r="E291" s="21"/>
      <c r="F291" s="21"/>
      <c r="G291" s="21"/>
      <c r="H291" s="21"/>
      <c r="I291" s="29"/>
      <c r="J291" s="21"/>
      <c r="K291" s="21"/>
      <c r="L291" s="21"/>
      <c r="M291" s="21"/>
      <c r="N291" s="21"/>
      <c r="O291" s="21"/>
      <c r="P291" s="21"/>
      <c r="Q291" s="21"/>
    </row>
    <row r="292" spans="1:17" ht="12" customHeight="1">
      <c r="A292" s="21"/>
      <c r="B292" s="21"/>
      <c r="C292" s="21"/>
      <c r="D292" s="21"/>
      <c r="E292" s="21"/>
      <c r="F292" s="21"/>
      <c r="G292" s="21"/>
      <c r="H292" s="21"/>
      <c r="I292" s="29"/>
      <c r="J292" s="21"/>
      <c r="K292" s="21"/>
      <c r="L292" s="21"/>
      <c r="M292" s="21"/>
      <c r="N292" s="21"/>
      <c r="O292" s="21"/>
      <c r="P292" s="21"/>
      <c r="Q292" s="21"/>
    </row>
    <row r="293" spans="1:17" ht="12" customHeight="1">
      <c r="A293" s="21"/>
      <c r="B293" s="21"/>
      <c r="C293" s="21"/>
      <c r="D293" s="21"/>
      <c r="E293" s="21"/>
      <c r="F293" s="21"/>
      <c r="G293" s="21"/>
      <c r="H293" s="21"/>
      <c r="I293" s="29"/>
      <c r="J293" s="21"/>
      <c r="K293" s="21"/>
      <c r="L293" s="21"/>
      <c r="M293" s="21"/>
      <c r="N293" s="21"/>
      <c r="O293" s="21"/>
      <c r="P293" s="21"/>
      <c r="Q293" s="21"/>
    </row>
    <row r="294" spans="1:17" ht="12" customHeight="1">
      <c r="A294" s="21"/>
      <c r="B294" s="21"/>
      <c r="C294" s="21"/>
      <c r="D294" s="21"/>
      <c r="E294" s="21"/>
      <c r="F294" s="21"/>
      <c r="G294" s="21"/>
      <c r="H294" s="21"/>
      <c r="I294" s="29"/>
      <c r="J294" s="21"/>
      <c r="K294" s="21"/>
      <c r="L294" s="21"/>
      <c r="M294" s="21"/>
      <c r="N294" s="21"/>
      <c r="O294" s="21"/>
      <c r="P294" s="21"/>
      <c r="Q294" s="21"/>
    </row>
    <row r="295" spans="1:17" ht="12" customHeight="1">
      <c r="A295" s="21"/>
      <c r="B295" s="21"/>
      <c r="C295" s="21"/>
      <c r="D295" s="21"/>
      <c r="E295" s="21"/>
      <c r="F295" s="21"/>
      <c r="G295" s="21"/>
      <c r="H295" s="21"/>
      <c r="I295" s="29"/>
      <c r="J295" s="21"/>
      <c r="K295" s="21"/>
      <c r="L295" s="21"/>
      <c r="M295" s="21"/>
      <c r="N295" s="21"/>
      <c r="O295" s="21"/>
      <c r="P295" s="21"/>
      <c r="Q295" s="21"/>
    </row>
    <row r="296" spans="1:17" ht="12" customHeight="1">
      <c r="A296" s="21"/>
      <c r="B296" s="21"/>
      <c r="C296" s="21"/>
      <c r="D296" s="21"/>
      <c r="E296" s="21"/>
      <c r="F296" s="21"/>
      <c r="G296" s="21"/>
      <c r="H296" s="21"/>
      <c r="I296" s="29"/>
      <c r="J296" s="21"/>
      <c r="K296" s="21"/>
      <c r="L296" s="21"/>
      <c r="M296" s="21"/>
      <c r="N296" s="21"/>
      <c r="O296" s="21"/>
      <c r="P296" s="21"/>
      <c r="Q296" s="21"/>
    </row>
    <row r="297" spans="1:17" ht="12" customHeight="1">
      <c r="A297" s="21"/>
      <c r="B297" s="21"/>
      <c r="C297" s="21"/>
      <c r="D297" s="21"/>
      <c r="E297" s="21"/>
      <c r="F297" s="21"/>
      <c r="G297" s="21"/>
      <c r="H297" s="21"/>
      <c r="I297" s="29"/>
      <c r="J297" s="21"/>
      <c r="K297" s="21"/>
      <c r="L297" s="21"/>
      <c r="M297" s="21"/>
      <c r="N297" s="21"/>
      <c r="O297" s="21"/>
      <c r="P297" s="21"/>
      <c r="Q297" s="21"/>
    </row>
    <row r="298" spans="1:17" ht="12" customHeight="1">
      <c r="A298" s="21"/>
      <c r="B298" s="21"/>
      <c r="C298" s="21"/>
      <c r="D298" s="21"/>
      <c r="E298" s="21"/>
      <c r="F298" s="21"/>
      <c r="G298" s="21"/>
      <c r="H298" s="21"/>
      <c r="I298" s="29"/>
      <c r="J298" s="21"/>
      <c r="K298" s="21"/>
      <c r="L298" s="21"/>
      <c r="M298" s="21"/>
      <c r="N298" s="21"/>
      <c r="O298" s="21"/>
      <c r="P298" s="21"/>
      <c r="Q298" s="21"/>
    </row>
    <row r="299" spans="1:17" ht="12" customHeight="1">
      <c r="A299" s="21"/>
      <c r="B299" s="21"/>
      <c r="C299" s="21"/>
      <c r="D299" s="21"/>
      <c r="E299" s="21"/>
      <c r="F299" s="21"/>
      <c r="G299" s="21"/>
      <c r="H299" s="21"/>
      <c r="I299" s="29"/>
      <c r="J299" s="21"/>
      <c r="K299" s="21"/>
      <c r="L299" s="21"/>
      <c r="M299" s="21"/>
      <c r="N299" s="21"/>
      <c r="O299" s="21"/>
      <c r="P299" s="21"/>
      <c r="Q299" s="21"/>
    </row>
    <row r="300" spans="1:17" ht="12" customHeight="1">
      <c r="A300" s="21"/>
      <c r="B300" s="21"/>
      <c r="C300" s="21"/>
      <c r="D300" s="21"/>
      <c r="E300" s="21"/>
      <c r="F300" s="21"/>
      <c r="G300" s="21"/>
      <c r="H300" s="21"/>
      <c r="I300" s="29"/>
      <c r="J300" s="21"/>
      <c r="K300" s="21"/>
      <c r="L300" s="21"/>
      <c r="M300" s="21"/>
      <c r="N300" s="21"/>
      <c r="O300" s="21"/>
      <c r="P300" s="21"/>
      <c r="Q300" s="21"/>
    </row>
    <row r="301" spans="1:17" ht="12" customHeight="1">
      <c r="A301" s="21"/>
      <c r="B301" s="21"/>
      <c r="C301" s="21"/>
      <c r="D301" s="21"/>
      <c r="E301" s="21"/>
      <c r="F301" s="21"/>
      <c r="G301" s="21"/>
      <c r="H301" s="21"/>
      <c r="I301" s="29"/>
      <c r="J301" s="21"/>
      <c r="K301" s="21"/>
      <c r="L301" s="21"/>
      <c r="M301" s="21"/>
      <c r="N301" s="21"/>
      <c r="O301" s="21"/>
      <c r="P301" s="21"/>
      <c r="Q301" s="21"/>
    </row>
    <row r="302" spans="1:17" ht="12" customHeight="1">
      <c r="A302" s="21"/>
      <c r="B302" s="21"/>
      <c r="C302" s="21"/>
      <c r="D302" s="21"/>
      <c r="E302" s="21"/>
      <c r="F302" s="21"/>
      <c r="G302" s="21"/>
      <c r="H302" s="21"/>
      <c r="I302" s="29"/>
      <c r="J302" s="21"/>
      <c r="K302" s="21"/>
      <c r="L302" s="21"/>
      <c r="M302" s="21"/>
      <c r="N302" s="21"/>
      <c r="O302" s="21"/>
      <c r="P302" s="21"/>
      <c r="Q302" s="21"/>
    </row>
    <row r="303" spans="1:17" ht="12" customHeight="1">
      <c r="A303" s="21"/>
      <c r="B303" s="21"/>
      <c r="C303" s="21"/>
      <c r="D303" s="21"/>
      <c r="E303" s="21"/>
      <c r="F303" s="21"/>
      <c r="G303" s="21"/>
      <c r="H303" s="21"/>
      <c r="I303" s="29"/>
      <c r="J303" s="21"/>
      <c r="K303" s="21"/>
      <c r="L303" s="21"/>
      <c r="M303" s="21"/>
      <c r="N303" s="21"/>
      <c r="O303" s="21"/>
      <c r="P303" s="21"/>
      <c r="Q303" s="21"/>
    </row>
    <row r="304" spans="1:17" ht="12" customHeight="1">
      <c r="A304" s="21"/>
      <c r="B304" s="21"/>
      <c r="C304" s="21"/>
      <c r="D304" s="21"/>
      <c r="E304" s="21"/>
      <c r="F304" s="21"/>
      <c r="G304" s="21"/>
      <c r="H304" s="21"/>
      <c r="I304" s="29"/>
      <c r="J304" s="21"/>
      <c r="K304" s="21"/>
      <c r="L304" s="21"/>
      <c r="M304" s="21"/>
      <c r="N304" s="21"/>
      <c r="O304" s="21"/>
      <c r="P304" s="21"/>
      <c r="Q304" s="21"/>
    </row>
    <row r="305" spans="1:17" ht="12" customHeight="1">
      <c r="A305" s="21"/>
      <c r="B305" s="21"/>
      <c r="C305" s="21"/>
      <c r="D305" s="21"/>
      <c r="E305" s="21"/>
      <c r="F305" s="21"/>
      <c r="G305" s="21"/>
      <c r="H305" s="21"/>
      <c r="I305" s="29"/>
      <c r="J305" s="21"/>
      <c r="K305" s="21"/>
      <c r="L305" s="21"/>
      <c r="M305" s="21"/>
      <c r="N305" s="21"/>
      <c r="O305" s="21"/>
      <c r="P305" s="21"/>
      <c r="Q305" s="21"/>
    </row>
    <row r="306" spans="1:17" ht="12" customHeight="1">
      <c r="A306" s="21"/>
      <c r="B306" s="21"/>
      <c r="C306" s="21"/>
      <c r="D306" s="21"/>
      <c r="E306" s="21"/>
      <c r="F306" s="21"/>
      <c r="G306" s="21"/>
      <c r="H306" s="21"/>
      <c r="I306" s="29"/>
      <c r="J306" s="21"/>
      <c r="K306" s="21"/>
      <c r="L306" s="21"/>
      <c r="M306" s="21"/>
      <c r="N306" s="21"/>
      <c r="O306" s="21"/>
      <c r="P306" s="21"/>
      <c r="Q306" s="21"/>
    </row>
    <row r="307" spans="1:17" ht="12" customHeight="1">
      <c r="A307" s="21"/>
      <c r="B307" s="21"/>
      <c r="C307" s="21"/>
      <c r="D307" s="21"/>
      <c r="E307" s="21"/>
      <c r="F307" s="21"/>
      <c r="G307" s="21"/>
      <c r="H307" s="21"/>
      <c r="I307" s="29"/>
      <c r="J307" s="21"/>
      <c r="K307" s="21"/>
      <c r="L307" s="21"/>
      <c r="M307" s="21"/>
      <c r="N307" s="21"/>
      <c r="O307" s="21"/>
      <c r="P307" s="21"/>
      <c r="Q307" s="21"/>
    </row>
    <row r="308" spans="1:17" ht="12" customHeight="1">
      <c r="A308" s="21"/>
      <c r="B308" s="21"/>
      <c r="C308" s="21"/>
      <c r="D308" s="21"/>
      <c r="E308" s="21"/>
      <c r="F308" s="21"/>
      <c r="G308" s="21"/>
      <c r="H308" s="21"/>
      <c r="I308" s="29"/>
      <c r="J308" s="21"/>
      <c r="K308" s="21"/>
      <c r="L308" s="21"/>
      <c r="M308" s="21"/>
      <c r="N308" s="21"/>
      <c r="O308" s="21"/>
      <c r="P308" s="21"/>
      <c r="Q308" s="21"/>
    </row>
    <row r="309" spans="1:17" ht="12" customHeight="1">
      <c r="A309" s="21"/>
      <c r="B309" s="21"/>
      <c r="C309" s="21"/>
      <c r="D309" s="21"/>
      <c r="E309" s="21"/>
      <c r="F309" s="21"/>
      <c r="G309" s="21"/>
      <c r="H309" s="21"/>
      <c r="I309" s="29"/>
      <c r="J309" s="21"/>
      <c r="K309" s="21"/>
      <c r="L309" s="21"/>
      <c r="M309" s="21"/>
      <c r="N309" s="21"/>
      <c r="O309" s="21"/>
      <c r="P309" s="21"/>
      <c r="Q309" s="21"/>
    </row>
    <row r="310" spans="1:17" ht="12" customHeight="1">
      <c r="A310" s="21"/>
      <c r="B310" s="21"/>
      <c r="C310" s="21"/>
      <c r="D310" s="21"/>
      <c r="E310" s="21"/>
      <c r="F310" s="21"/>
      <c r="G310" s="21"/>
      <c r="H310" s="21"/>
      <c r="I310" s="29"/>
      <c r="J310" s="21"/>
      <c r="K310" s="21"/>
      <c r="L310" s="21"/>
      <c r="M310" s="21"/>
      <c r="N310" s="21"/>
      <c r="O310" s="21"/>
      <c r="P310" s="21"/>
      <c r="Q310" s="21"/>
    </row>
    <row r="311" spans="1:17" ht="12" customHeight="1">
      <c r="A311" s="21"/>
      <c r="B311" s="21"/>
      <c r="C311" s="21"/>
      <c r="D311" s="21"/>
      <c r="E311" s="21"/>
      <c r="F311" s="21"/>
      <c r="G311" s="21"/>
      <c r="H311" s="21"/>
      <c r="I311" s="29"/>
      <c r="J311" s="21"/>
      <c r="K311" s="21"/>
      <c r="L311" s="21"/>
      <c r="M311" s="21"/>
      <c r="N311" s="21"/>
      <c r="O311" s="21"/>
      <c r="P311" s="21"/>
      <c r="Q311" s="21"/>
    </row>
    <row r="312" spans="1:17" ht="12" customHeight="1">
      <c r="A312" s="21"/>
      <c r="B312" s="21"/>
      <c r="C312" s="21"/>
      <c r="D312" s="21"/>
      <c r="E312" s="21"/>
      <c r="F312" s="21"/>
      <c r="G312" s="21"/>
      <c r="H312" s="21"/>
      <c r="I312" s="29"/>
      <c r="J312" s="21"/>
      <c r="K312" s="21"/>
      <c r="L312" s="21"/>
      <c r="M312" s="21"/>
      <c r="N312" s="21"/>
      <c r="O312" s="21"/>
      <c r="P312" s="21"/>
      <c r="Q312" s="21"/>
    </row>
    <row r="313" spans="1:17" ht="12" customHeight="1">
      <c r="A313" s="21"/>
      <c r="B313" s="21"/>
      <c r="C313" s="21"/>
      <c r="D313" s="21"/>
      <c r="E313" s="21"/>
      <c r="F313" s="21"/>
      <c r="G313" s="21"/>
      <c r="H313" s="21"/>
      <c r="I313" s="29"/>
      <c r="J313" s="21"/>
      <c r="K313" s="21"/>
      <c r="L313" s="21"/>
      <c r="M313" s="21"/>
      <c r="N313" s="21"/>
      <c r="O313" s="21"/>
      <c r="P313" s="21"/>
      <c r="Q313" s="21"/>
    </row>
    <row r="314" spans="1:17" ht="12" customHeight="1">
      <c r="A314" s="21"/>
      <c r="B314" s="21"/>
      <c r="C314" s="21"/>
      <c r="D314" s="21"/>
      <c r="E314" s="21"/>
      <c r="F314" s="21"/>
      <c r="G314" s="21"/>
      <c r="H314" s="21"/>
      <c r="I314" s="29"/>
      <c r="J314" s="21"/>
      <c r="K314" s="21"/>
      <c r="L314" s="21"/>
      <c r="M314" s="21"/>
      <c r="N314" s="21"/>
      <c r="O314" s="21"/>
      <c r="P314" s="21"/>
      <c r="Q314" s="21"/>
    </row>
    <row r="315" spans="1:17" ht="12" customHeight="1">
      <c r="A315" s="21"/>
      <c r="B315" s="21"/>
      <c r="C315" s="21"/>
      <c r="D315" s="21"/>
      <c r="E315" s="21"/>
      <c r="F315" s="21"/>
      <c r="G315" s="21"/>
      <c r="H315" s="21"/>
      <c r="I315" s="29"/>
      <c r="J315" s="21"/>
      <c r="K315" s="21"/>
      <c r="L315" s="21"/>
      <c r="M315" s="21"/>
      <c r="N315" s="21"/>
      <c r="O315" s="21"/>
      <c r="P315" s="21"/>
      <c r="Q315" s="21"/>
    </row>
    <row r="316" spans="1:17" ht="12" customHeight="1">
      <c r="A316" s="21"/>
      <c r="B316" s="21"/>
      <c r="C316" s="21"/>
      <c r="D316" s="21"/>
      <c r="E316" s="21"/>
      <c r="F316" s="21"/>
      <c r="G316" s="21"/>
      <c r="H316" s="21"/>
      <c r="I316" s="29"/>
      <c r="J316" s="21"/>
      <c r="K316" s="21"/>
      <c r="L316" s="21"/>
      <c r="M316" s="21"/>
      <c r="N316" s="21"/>
      <c r="O316" s="21"/>
      <c r="P316" s="21"/>
      <c r="Q316" s="21"/>
    </row>
    <row r="317" spans="1:17" ht="12" customHeight="1">
      <c r="A317" s="21"/>
      <c r="B317" s="21"/>
      <c r="C317" s="21"/>
      <c r="D317" s="21"/>
      <c r="E317" s="21"/>
      <c r="F317" s="21"/>
      <c r="G317" s="21"/>
      <c r="H317" s="21"/>
      <c r="I317" s="29"/>
      <c r="J317" s="21"/>
      <c r="K317" s="21"/>
      <c r="L317" s="21"/>
      <c r="M317" s="21"/>
      <c r="N317" s="21"/>
      <c r="O317" s="21"/>
      <c r="P317" s="21"/>
      <c r="Q317" s="21"/>
    </row>
    <row r="318" spans="1:17" ht="12" customHeight="1">
      <c r="A318" s="21"/>
      <c r="B318" s="21"/>
      <c r="C318" s="21"/>
      <c r="D318" s="21"/>
      <c r="E318" s="21"/>
      <c r="F318" s="21"/>
      <c r="G318" s="21"/>
      <c r="H318" s="21"/>
      <c r="I318" s="29"/>
      <c r="J318" s="21"/>
      <c r="K318" s="21"/>
      <c r="L318" s="21"/>
      <c r="M318" s="21"/>
      <c r="N318" s="21"/>
      <c r="O318" s="21"/>
      <c r="P318" s="21"/>
      <c r="Q318" s="21"/>
    </row>
    <row r="319" spans="1:17" ht="12" customHeight="1">
      <c r="A319" s="21"/>
      <c r="B319" s="21"/>
      <c r="C319" s="21"/>
      <c r="D319" s="21"/>
      <c r="E319" s="21"/>
      <c r="F319" s="21"/>
      <c r="G319" s="21"/>
      <c r="H319" s="21"/>
      <c r="I319" s="29"/>
      <c r="J319" s="21"/>
      <c r="K319" s="21"/>
      <c r="L319" s="21"/>
      <c r="M319" s="21"/>
      <c r="N319" s="21"/>
      <c r="O319" s="21"/>
      <c r="P319" s="21"/>
      <c r="Q319" s="21"/>
    </row>
    <row r="320" spans="1:17" ht="12" customHeight="1">
      <c r="A320" s="21"/>
      <c r="B320" s="21"/>
      <c r="C320" s="21"/>
      <c r="D320" s="21"/>
      <c r="E320" s="21"/>
      <c r="F320" s="21"/>
      <c r="G320" s="21"/>
      <c r="H320" s="21"/>
      <c r="I320" s="29"/>
      <c r="J320" s="21"/>
      <c r="K320" s="21"/>
      <c r="L320" s="21"/>
      <c r="M320" s="21"/>
      <c r="N320" s="21"/>
      <c r="O320" s="21"/>
      <c r="P320" s="21"/>
      <c r="Q320" s="21"/>
    </row>
    <row r="321" spans="1:17" ht="12" customHeight="1">
      <c r="A321" s="21"/>
      <c r="B321" s="21"/>
      <c r="C321" s="21"/>
      <c r="D321" s="21"/>
      <c r="E321" s="21"/>
      <c r="F321" s="21"/>
      <c r="G321" s="21"/>
      <c r="H321" s="21"/>
      <c r="I321" s="29"/>
      <c r="J321" s="21"/>
      <c r="K321" s="21"/>
      <c r="L321" s="21"/>
      <c r="M321" s="21"/>
      <c r="N321" s="21"/>
      <c r="O321" s="21"/>
      <c r="P321" s="21"/>
      <c r="Q321" s="21"/>
    </row>
    <row r="322" spans="1:17" ht="12" customHeight="1">
      <c r="A322" s="21"/>
      <c r="B322" s="21"/>
      <c r="C322" s="21"/>
      <c r="D322" s="21"/>
      <c r="E322" s="21"/>
      <c r="F322" s="21"/>
      <c r="G322" s="21"/>
      <c r="H322" s="21"/>
      <c r="I322" s="29"/>
      <c r="J322" s="21"/>
      <c r="K322" s="21"/>
      <c r="L322" s="21"/>
      <c r="M322" s="21"/>
      <c r="N322" s="21"/>
      <c r="O322" s="21"/>
      <c r="P322" s="21"/>
      <c r="Q322" s="21"/>
    </row>
    <row r="323" spans="1:17" ht="12" customHeight="1">
      <c r="A323" s="21"/>
      <c r="B323" s="21"/>
      <c r="C323" s="21"/>
      <c r="D323" s="21"/>
      <c r="E323" s="21"/>
      <c r="F323" s="21"/>
      <c r="G323" s="21"/>
      <c r="H323" s="21"/>
      <c r="I323" s="29"/>
      <c r="J323" s="21"/>
      <c r="K323" s="21"/>
      <c r="L323" s="21"/>
      <c r="M323" s="21"/>
      <c r="N323" s="21"/>
      <c r="O323" s="21"/>
      <c r="P323" s="21"/>
      <c r="Q323" s="21"/>
    </row>
    <row r="324" spans="1:17" ht="12" customHeight="1">
      <c r="A324" s="21"/>
      <c r="B324" s="21"/>
      <c r="C324" s="21"/>
      <c r="D324" s="21"/>
      <c r="E324" s="21"/>
      <c r="F324" s="21"/>
      <c r="G324" s="21"/>
      <c r="H324" s="21"/>
      <c r="I324" s="29"/>
      <c r="J324" s="21"/>
      <c r="K324" s="21"/>
      <c r="L324" s="21"/>
      <c r="M324" s="21"/>
      <c r="N324" s="21"/>
      <c r="O324" s="21"/>
      <c r="P324" s="21"/>
      <c r="Q324" s="21"/>
    </row>
    <row r="325" spans="1:17" ht="12" customHeight="1">
      <c r="A325" s="21"/>
      <c r="B325" s="21"/>
      <c r="C325" s="21"/>
      <c r="D325" s="21"/>
      <c r="E325" s="21"/>
      <c r="F325" s="21"/>
      <c r="G325" s="21"/>
      <c r="H325" s="21"/>
      <c r="I325" s="29"/>
      <c r="J325" s="21"/>
      <c r="K325" s="21"/>
      <c r="L325" s="21"/>
      <c r="M325" s="21"/>
      <c r="N325" s="21"/>
      <c r="O325" s="21"/>
      <c r="P325" s="21"/>
      <c r="Q325" s="21"/>
    </row>
    <row r="326" spans="1:17" ht="12" customHeight="1">
      <c r="A326" s="21"/>
      <c r="B326" s="21"/>
      <c r="C326" s="21"/>
      <c r="D326" s="21"/>
      <c r="E326" s="21"/>
      <c r="F326" s="21"/>
      <c r="G326" s="21"/>
      <c r="H326" s="21"/>
      <c r="I326" s="29"/>
      <c r="J326" s="21"/>
      <c r="K326" s="21"/>
      <c r="L326" s="21"/>
      <c r="M326" s="21"/>
      <c r="N326" s="21"/>
      <c r="O326" s="21"/>
      <c r="P326" s="21"/>
      <c r="Q326" s="21"/>
    </row>
    <row r="327" spans="1:17" ht="12" customHeight="1">
      <c r="A327" s="21"/>
      <c r="B327" s="21"/>
      <c r="C327" s="21"/>
      <c r="D327" s="21"/>
      <c r="E327" s="21"/>
      <c r="F327" s="21"/>
      <c r="G327" s="21"/>
      <c r="H327" s="21"/>
      <c r="I327" s="29"/>
      <c r="J327" s="21"/>
      <c r="K327" s="21"/>
      <c r="L327" s="21"/>
      <c r="M327" s="21"/>
      <c r="N327" s="21"/>
      <c r="O327" s="21"/>
      <c r="P327" s="21"/>
      <c r="Q327" s="21"/>
    </row>
    <row r="328" spans="1:17" ht="12" customHeight="1">
      <c r="A328" s="21"/>
      <c r="B328" s="21"/>
      <c r="C328" s="21"/>
      <c r="D328" s="21"/>
      <c r="E328" s="21"/>
      <c r="F328" s="21"/>
      <c r="G328" s="21"/>
      <c r="H328" s="21"/>
      <c r="I328" s="29"/>
      <c r="J328" s="21"/>
      <c r="K328" s="21"/>
      <c r="L328" s="21"/>
      <c r="M328" s="21"/>
      <c r="N328" s="21"/>
      <c r="O328" s="21"/>
      <c r="P328" s="21"/>
      <c r="Q328" s="21"/>
    </row>
    <row r="329" spans="1:17" ht="12" customHeight="1">
      <c r="A329" s="21"/>
      <c r="B329" s="21"/>
      <c r="C329" s="21"/>
      <c r="D329" s="21"/>
      <c r="E329" s="21"/>
      <c r="F329" s="21"/>
      <c r="G329" s="21"/>
      <c r="H329" s="21"/>
      <c r="I329" s="29"/>
      <c r="J329" s="21"/>
      <c r="K329" s="21"/>
      <c r="L329" s="21"/>
      <c r="M329" s="21"/>
      <c r="N329" s="21"/>
      <c r="O329" s="21"/>
      <c r="P329" s="21"/>
      <c r="Q329" s="21"/>
    </row>
    <row r="330" spans="1:17" ht="12" customHeight="1">
      <c r="A330" s="21"/>
      <c r="B330" s="21"/>
      <c r="C330" s="21"/>
      <c r="D330" s="21"/>
      <c r="E330" s="21"/>
      <c r="F330" s="21"/>
      <c r="G330" s="21"/>
      <c r="H330" s="21"/>
      <c r="I330" s="29"/>
      <c r="J330" s="21"/>
      <c r="K330" s="21"/>
      <c r="L330" s="21"/>
      <c r="M330" s="21"/>
      <c r="N330" s="21"/>
      <c r="O330" s="21"/>
      <c r="P330" s="21"/>
      <c r="Q330" s="21"/>
    </row>
    <row r="331" spans="1:17" ht="12" customHeight="1">
      <c r="A331" s="21"/>
      <c r="B331" s="21"/>
      <c r="C331" s="21"/>
      <c r="D331" s="21"/>
      <c r="E331" s="21"/>
      <c r="F331" s="21"/>
      <c r="G331" s="21"/>
      <c r="H331" s="21"/>
      <c r="I331" s="29"/>
      <c r="J331" s="21"/>
      <c r="K331" s="21"/>
      <c r="L331" s="21"/>
      <c r="M331" s="21"/>
      <c r="N331" s="21"/>
      <c r="O331" s="21"/>
      <c r="P331" s="21"/>
      <c r="Q331" s="21"/>
    </row>
    <row r="332" spans="1:17" ht="12" customHeight="1">
      <c r="A332" s="21"/>
      <c r="B332" s="21"/>
      <c r="C332" s="21"/>
      <c r="D332" s="21"/>
      <c r="E332" s="21"/>
      <c r="F332" s="21"/>
      <c r="G332" s="21"/>
      <c r="H332" s="21"/>
      <c r="I332" s="29"/>
      <c r="J332" s="21"/>
      <c r="K332" s="21"/>
      <c r="L332" s="21"/>
      <c r="M332" s="21"/>
      <c r="N332" s="21"/>
      <c r="O332" s="21"/>
      <c r="P332" s="21"/>
      <c r="Q332" s="21"/>
    </row>
    <row r="333" spans="1:17" ht="12" customHeight="1">
      <c r="A333" s="21"/>
      <c r="B333" s="21"/>
      <c r="C333" s="21"/>
      <c r="D333" s="21"/>
      <c r="E333" s="21"/>
      <c r="F333" s="21"/>
      <c r="G333" s="21"/>
      <c r="H333" s="21"/>
      <c r="I333" s="29"/>
      <c r="J333" s="21"/>
      <c r="K333" s="21"/>
      <c r="L333" s="21"/>
      <c r="M333" s="21"/>
      <c r="N333" s="21"/>
      <c r="O333" s="21"/>
      <c r="P333" s="21"/>
      <c r="Q333" s="21"/>
    </row>
    <row r="334" spans="1:17" ht="12" customHeight="1">
      <c r="A334" s="21"/>
      <c r="B334" s="21"/>
      <c r="C334" s="21"/>
      <c r="D334" s="21"/>
      <c r="E334" s="21"/>
      <c r="F334" s="21"/>
      <c r="G334" s="21"/>
      <c r="H334" s="21"/>
      <c r="I334" s="29"/>
      <c r="J334" s="21"/>
      <c r="K334" s="21"/>
      <c r="L334" s="21"/>
      <c r="M334" s="21"/>
      <c r="N334" s="21"/>
      <c r="O334" s="21"/>
      <c r="P334" s="21"/>
      <c r="Q334" s="21"/>
    </row>
    <row r="335" spans="1:17" ht="12" customHeight="1">
      <c r="A335" s="21"/>
      <c r="B335" s="21"/>
      <c r="C335" s="21"/>
      <c r="D335" s="21"/>
      <c r="E335" s="21"/>
      <c r="F335" s="21"/>
      <c r="G335" s="21"/>
      <c r="H335" s="21"/>
      <c r="I335" s="29"/>
      <c r="J335" s="21"/>
      <c r="K335" s="21"/>
      <c r="L335" s="21"/>
      <c r="M335" s="21"/>
      <c r="N335" s="21"/>
      <c r="O335" s="21"/>
      <c r="P335" s="21"/>
      <c r="Q335" s="21"/>
    </row>
    <row r="336" spans="1:17" ht="12" customHeight="1">
      <c r="A336" s="21"/>
      <c r="B336" s="21"/>
      <c r="C336" s="21"/>
      <c r="D336" s="21"/>
      <c r="E336" s="21"/>
      <c r="F336" s="21"/>
      <c r="G336" s="21"/>
      <c r="H336" s="21"/>
      <c r="I336" s="29"/>
      <c r="J336" s="21"/>
      <c r="K336" s="21"/>
      <c r="L336" s="21"/>
      <c r="M336" s="21"/>
      <c r="N336" s="21"/>
      <c r="O336" s="21"/>
      <c r="P336" s="21"/>
      <c r="Q336" s="21"/>
    </row>
    <row r="337" spans="1:17" ht="12" customHeight="1">
      <c r="A337" s="21"/>
      <c r="B337" s="21"/>
      <c r="C337" s="21"/>
      <c r="D337" s="21"/>
      <c r="E337" s="21"/>
      <c r="F337" s="21"/>
      <c r="G337" s="21"/>
      <c r="H337" s="21"/>
      <c r="I337" s="29"/>
      <c r="J337" s="21"/>
      <c r="K337" s="21"/>
      <c r="L337" s="21"/>
      <c r="M337" s="21"/>
      <c r="N337" s="21"/>
      <c r="O337" s="21"/>
      <c r="P337" s="21"/>
      <c r="Q337" s="21"/>
    </row>
    <row r="338" spans="1:17" ht="12" customHeight="1">
      <c r="A338" s="21"/>
      <c r="B338" s="21"/>
      <c r="C338" s="21"/>
      <c r="D338" s="21"/>
      <c r="E338" s="21"/>
      <c r="F338" s="21"/>
      <c r="G338" s="21"/>
      <c r="H338" s="21"/>
      <c r="I338" s="29"/>
      <c r="J338" s="21"/>
      <c r="K338" s="21"/>
      <c r="L338" s="21"/>
      <c r="M338" s="21"/>
      <c r="N338" s="21"/>
      <c r="O338" s="21"/>
      <c r="P338" s="21"/>
      <c r="Q338" s="21"/>
    </row>
    <row r="339" spans="1:17" ht="12" customHeight="1">
      <c r="A339" s="21"/>
      <c r="B339" s="21"/>
      <c r="C339" s="21"/>
      <c r="D339" s="21"/>
      <c r="E339" s="21"/>
      <c r="F339" s="21"/>
      <c r="G339" s="21"/>
      <c r="H339" s="21"/>
      <c r="I339" s="29"/>
      <c r="J339" s="21"/>
      <c r="K339" s="21"/>
      <c r="L339" s="21"/>
      <c r="M339" s="21"/>
      <c r="N339" s="21"/>
      <c r="O339" s="21"/>
      <c r="P339" s="21"/>
      <c r="Q339" s="21"/>
    </row>
    <row r="340" spans="1:17" ht="12" customHeight="1">
      <c r="A340" s="21"/>
      <c r="B340" s="21"/>
      <c r="C340" s="21"/>
      <c r="D340" s="21"/>
      <c r="E340" s="21"/>
      <c r="F340" s="21"/>
      <c r="G340" s="21"/>
      <c r="H340" s="21"/>
      <c r="I340" s="29"/>
      <c r="J340" s="21"/>
      <c r="K340" s="21"/>
      <c r="L340" s="21"/>
      <c r="M340" s="21"/>
      <c r="N340" s="21"/>
      <c r="O340" s="21"/>
      <c r="P340" s="21"/>
      <c r="Q340" s="21"/>
    </row>
    <row r="341" spans="1:17" ht="12" customHeight="1">
      <c r="A341" s="21"/>
      <c r="B341" s="21"/>
      <c r="C341" s="21"/>
      <c r="D341" s="21"/>
      <c r="E341" s="21"/>
      <c r="F341" s="21"/>
      <c r="G341" s="21"/>
      <c r="H341" s="21"/>
      <c r="I341" s="29"/>
      <c r="J341" s="21"/>
      <c r="K341" s="21"/>
      <c r="L341" s="21"/>
      <c r="M341" s="21"/>
      <c r="N341" s="21"/>
      <c r="O341" s="21"/>
      <c r="P341" s="21"/>
      <c r="Q341" s="21"/>
    </row>
    <row r="342" spans="1:17" ht="12" customHeight="1">
      <c r="A342" s="21"/>
      <c r="B342" s="21"/>
      <c r="C342" s="21"/>
      <c r="D342" s="21"/>
      <c r="E342" s="21"/>
      <c r="F342" s="21"/>
      <c r="G342" s="21"/>
      <c r="H342" s="21"/>
      <c r="I342" s="29"/>
      <c r="J342" s="21"/>
      <c r="K342" s="21"/>
      <c r="L342" s="21"/>
      <c r="M342" s="21"/>
      <c r="N342" s="21"/>
      <c r="O342" s="21"/>
      <c r="P342" s="21"/>
      <c r="Q342" s="21"/>
    </row>
    <row r="343" spans="1:17" ht="12" customHeight="1">
      <c r="A343" s="21"/>
      <c r="B343" s="21"/>
      <c r="C343" s="21"/>
      <c r="D343" s="21"/>
      <c r="E343" s="21"/>
      <c r="F343" s="21"/>
      <c r="G343" s="21"/>
      <c r="H343" s="21"/>
      <c r="I343" s="29"/>
      <c r="J343" s="21"/>
      <c r="K343" s="21"/>
      <c r="L343" s="21"/>
      <c r="M343" s="21"/>
      <c r="N343" s="21"/>
      <c r="O343" s="21"/>
      <c r="P343" s="21"/>
      <c r="Q343" s="21"/>
    </row>
    <row r="344" spans="1:17" ht="12" customHeight="1">
      <c r="A344" s="21"/>
      <c r="B344" s="21"/>
      <c r="C344" s="21"/>
      <c r="D344" s="21"/>
      <c r="E344" s="21"/>
      <c r="F344" s="21"/>
      <c r="G344" s="21"/>
      <c r="H344" s="21"/>
      <c r="I344" s="29"/>
      <c r="J344" s="21"/>
      <c r="K344" s="21"/>
      <c r="L344" s="21"/>
      <c r="M344" s="21"/>
      <c r="N344" s="21"/>
      <c r="O344" s="21"/>
      <c r="P344" s="21"/>
      <c r="Q344" s="21"/>
    </row>
    <row r="345" spans="1:17" ht="12" customHeight="1">
      <c r="A345" s="21"/>
      <c r="B345" s="21"/>
      <c r="C345" s="21"/>
      <c r="D345" s="21"/>
      <c r="E345" s="21"/>
      <c r="F345" s="21"/>
      <c r="G345" s="21"/>
      <c r="H345" s="21"/>
      <c r="I345" s="29"/>
      <c r="J345" s="21"/>
      <c r="K345" s="21"/>
      <c r="L345" s="21"/>
      <c r="M345" s="21"/>
      <c r="N345" s="21"/>
      <c r="O345" s="21"/>
      <c r="P345" s="21"/>
      <c r="Q345" s="21"/>
    </row>
    <row r="346" spans="1:17" ht="12" customHeight="1">
      <c r="A346" s="21"/>
      <c r="B346" s="21"/>
      <c r="C346" s="21"/>
      <c r="D346" s="21"/>
      <c r="E346" s="21"/>
      <c r="F346" s="21"/>
      <c r="G346" s="21"/>
      <c r="H346" s="21"/>
      <c r="I346" s="29"/>
      <c r="J346" s="21"/>
      <c r="K346" s="21"/>
      <c r="L346" s="21"/>
      <c r="M346" s="21"/>
      <c r="N346" s="21"/>
      <c r="O346" s="21"/>
      <c r="P346" s="21"/>
      <c r="Q346" s="21"/>
    </row>
    <row r="347" spans="1:17" ht="12" customHeight="1">
      <c r="A347" s="21"/>
      <c r="B347" s="21"/>
      <c r="C347" s="21"/>
      <c r="D347" s="21"/>
      <c r="E347" s="21"/>
      <c r="F347" s="21"/>
      <c r="G347" s="21"/>
      <c r="H347" s="21"/>
      <c r="I347" s="29"/>
      <c r="J347" s="21"/>
      <c r="K347" s="21"/>
      <c r="L347" s="21"/>
      <c r="M347" s="21"/>
      <c r="N347" s="21"/>
      <c r="O347" s="21"/>
      <c r="P347" s="21"/>
      <c r="Q347" s="21"/>
    </row>
    <row r="348" spans="1:17" ht="12" customHeight="1">
      <c r="A348" s="21"/>
      <c r="B348" s="21"/>
      <c r="C348" s="21"/>
      <c r="D348" s="21"/>
      <c r="E348" s="21"/>
      <c r="F348" s="21"/>
      <c r="G348" s="21"/>
      <c r="H348" s="21"/>
      <c r="I348" s="29"/>
      <c r="J348" s="21"/>
      <c r="K348" s="21"/>
      <c r="L348" s="21"/>
      <c r="M348" s="21"/>
      <c r="N348" s="21"/>
      <c r="O348" s="21"/>
      <c r="P348" s="21"/>
      <c r="Q348" s="21"/>
    </row>
    <row r="349" spans="1:17" ht="12" customHeight="1">
      <c r="A349" s="21"/>
      <c r="B349" s="21"/>
      <c r="C349" s="21"/>
      <c r="D349" s="21"/>
      <c r="E349" s="21"/>
      <c r="F349" s="21"/>
      <c r="G349" s="21"/>
      <c r="H349" s="21"/>
      <c r="I349" s="29"/>
      <c r="J349" s="21"/>
      <c r="K349" s="21"/>
      <c r="L349" s="21"/>
      <c r="M349" s="21"/>
      <c r="N349" s="21"/>
      <c r="O349" s="21"/>
      <c r="P349" s="21"/>
      <c r="Q349" s="21"/>
    </row>
    <row r="350" spans="1:17" ht="12" customHeight="1">
      <c r="A350" s="21"/>
      <c r="B350" s="21"/>
      <c r="C350" s="21"/>
      <c r="D350" s="21"/>
      <c r="E350" s="21"/>
      <c r="F350" s="21"/>
      <c r="G350" s="21"/>
      <c r="H350" s="21"/>
      <c r="I350" s="29"/>
      <c r="J350" s="21"/>
      <c r="K350" s="21"/>
      <c r="L350" s="21"/>
      <c r="M350" s="21"/>
      <c r="N350" s="21"/>
      <c r="O350" s="21"/>
      <c r="P350" s="21"/>
      <c r="Q350" s="21"/>
    </row>
    <row r="351" spans="1:17" ht="12" customHeight="1">
      <c r="A351" s="21"/>
      <c r="B351" s="21"/>
      <c r="C351" s="21"/>
      <c r="D351" s="21"/>
      <c r="E351" s="21"/>
      <c r="F351" s="21"/>
      <c r="G351" s="21"/>
      <c r="H351" s="21"/>
      <c r="I351" s="29"/>
      <c r="J351" s="21"/>
      <c r="K351" s="21"/>
      <c r="L351" s="21"/>
      <c r="M351" s="21"/>
      <c r="N351" s="21"/>
      <c r="O351" s="21"/>
      <c r="P351" s="21"/>
      <c r="Q351" s="21"/>
    </row>
    <row r="352" spans="1:17" ht="12" customHeight="1">
      <c r="A352" s="21"/>
      <c r="B352" s="21"/>
      <c r="C352" s="21"/>
      <c r="D352" s="21"/>
      <c r="E352" s="21"/>
      <c r="F352" s="21"/>
      <c r="G352" s="21"/>
      <c r="H352" s="21"/>
      <c r="I352" s="29"/>
      <c r="J352" s="21"/>
      <c r="K352" s="21"/>
      <c r="L352" s="21"/>
      <c r="M352" s="21"/>
      <c r="N352" s="21"/>
      <c r="O352" s="21"/>
      <c r="P352" s="21"/>
      <c r="Q352" s="21"/>
    </row>
    <row r="353" spans="1:17" ht="12" customHeight="1">
      <c r="A353" s="21"/>
      <c r="B353" s="21"/>
      <c r="C353" s="21"/>
      <c r="D353" s="21"/>
      <c r="E353" s="21"/>
      <c r="F353" s="21"/>
      <c r="G353" s="21"/>
      <c r="H353" s="21"/>
      <c r="I353" s="29"/>
      <c r="J353" s="21"/>
      <c r="K353" s="21"/>
      <c r="L353" s="21"/>
      <c r="M353" s="21"/>
      <c r="N353" s="21"/>
      <c r="O353" s="21"/>
      <c r="P353" s="21"/>
      <c r="Q353" s="21"/>
    </row>
    <row r="354" spans="1:17" ht="12" customHeight="1">
      <c r="A354" s="21"/>
      <c r="B354" s="21"/>
      <c r="C354" s="21"/>
      <c r="D354" s="21"/>
      <c r="E354" s="21"/>
      <c r="F354" s="21"/>
      <c r="G354" s="21"/>
      <c r="H354" s="21"/>
      <c r="I354" s="29"/>
      <c r="J354" s="21"/>
      <c r="K354" s="21"/>
      <c r="L354" s="21"/>
      <c r="M354" s="21"/>
      <c r="N354" s="21"/>
      <c r="O354" s="21"/>
      <c r="P354" s="21"/>
      <c r="Q354" s="21"/>
    </row>
    <row r="355" spans="1:17" ht="12" customHeight="1">
      <c r="A355" s="21"/>
      <c r="B355" s="21"/>
      <c r="C355" s="21"/>
      <c r="D355" s="21"/>
      <c r="E355" s="21"/>
      <c r="F355" s="21"/>
      <c r="G355" s="21"/>
      <c r="H355" s="21"/>
      <c r="I355" s="29"/>
      <c r="J355" s="21"/>
      <c r="K355" s="21"/>
      <c r="L355" s="21"/>
      <c r="M355" s="21"/>
      <c r="N355" s="21"/>
      <c r="O355" s="21"/>
      <c r="P355" s="21"/>
      <c r="Q355" s="21"/>
    </row>
    <row r="356" spans="1:17" ht="12" customHeight="1">
      <c r="A356" s="21"/>
      <c r="B356" s="21"/>
      <c r="C356" s="21"/>
      <c r="D356" s="21"/>
      <c r="E356" s="21"/>
      <c r="F356" s="21"/>
      <c r="G356" s="21"/>
      <c r="H356" s="21"/>
      <c r="I356" s="29"/>
      <c r="J356" s="21"/>
      <c r="K356" s="21"/>
      <c r="L356" s="21"/>
      <c r="M356" s="21"/>
      <c r="N356" s="21"/>
      <c r="O356" s="21"/>
      <c r="P356" s="21"/>
      <c r="Q356" s="21"/>
    </row>
    <row r="357" spans="1:17" ht="12" customHeight="1">
      <c r="A357" s="21"/>
      <c r="B357" s="21"/>
      <c r="C357" s="21"/>
      <c r="D357" s="21"/>
      <c r="E357" s="21"/>
      <c r="F357" s="21"/>
      <c r="G357" s="21"/>
      <c r="H357" s="21"/>
      <c r="I357" s="29"/>
      <c r="J357" s="21"/>
      <c r="K357" s="21"/>
      <c r="L357" s="21"/>
      <c r="M357" s="21"/>
      <c r="N357" s="21"/>
      <c r="O357" s="21"/>
      <c r="P357" s="21"/>
      <c r="Q357" s="21"/>
    </row>
    <row r="358" spans="1:17" ht="12" customHeight="1">
      <c r="A358" s="21"/>
      <c r="B358" s="21"/>
      <c r="C358" s="21"/>
      <c r="D358" s="21"/>
      <c r="E358" s="21"/>
      <c r="F358" s="21"/>
      <c r="G358" s="21"/>
      <c r="H358" s="21"/>
      <c r="I358" s="29"/>
      <c r="J358" s="21"/>
      <c r="K358" s="21"/>
      <c r="L358" s="21"/>
      <c r="M358" s="21"/>
      <c r="N358" s="21"/>
      <c r="O358" s="21"/>
      <c r="P358" s="21"/>
      <c r="Q358" s="21"/>
    </row>
    <row r="359" spans="1:17" ht="12" customHeight="1">
      <c r="A359" s="21"/>
      <c r="B359" s="21"/>
      <c r="C359" s="21"/>
      <c r="D359" s="21"/>
      <c r="E359" s="21"/>
      <c r="F359" s="21"/>
      <c r="G359" s="21"/>
      <c r="H359" s="21"/>
      <c r="I359" s="29"/>
      <c r="J359" s="21"/>
      <c r="K359" s="21"/>
      <c r="L359" s="21"/>
      <c r="M359" s="21"/>
      <c r="N359" s="21"/>
      <c r="O359" s="21"/>
      <c r="P359" s="21"/>
      <c r="Q359" s="21"/>
    </row>
    <row r="360" spans="1:17" ht="12" customHeight="1">
      <c r="A360" s="21"/>
      <c r="B360" s="21"/>
      <c r="C360" s="21"/>
      <c r="D360" s="21"/>
      <c r="E360" s="21"/>
      <c r="F360" s="21"/>
      <c r="G360" s="21"/>
      <c r="H360" s="21"/>
      <c r="I360" s="29"/>
      <c r="J360" s="21"/>
      <c r="K360" s="21"/>
      <c r="L360" s="21"/>
      <c r="M360" s="21"/>
      <c r="N360" s="21"/>
      <c r="O360" s="21"/>
      <c r="P360" s="21"/>
      <c r="Q360" s="21"/>
    </row>
    <row r="361" spans="1:17" ht="12" customHeight="1">
      <c r="A361" s="21"/>
      <c r="B361" s="21"/>
      <c r="C361" s="21"/>
      <c r="D361" s="21"/>
      <c r="E361" s="21"/>
      <c r="F361" s="21"/>
      <c r="G361" s="21"/>
      <c r="H361" s="21"/>
      <c r="I361" s="29"/>
      <c r="J361" s="21"/>
      <c r="K361" s="21"/>
      <c r="L361" s="21"/>
      <c r="M361" s="21"/>
      <c r="N361" s="21"/>
      <c r="O361" s="21"/>
      <c r="P361" s="21"/>
      <c r="Q361" s="21"/>
    </row>
    <row r="362" spans="1:17" ht="12" customHeight="1">
      <c r="A362" s="21"/>
      <c r="B362" s="21"/>
      <c r="C362" s="21"/>
      <c r="D362" s="21"/>
      <c r="E362" s="21"/>
      <c r="F362" s="21"/>
      <c r="G362" s="21"/>
      <c r="H362" s="21"/>
      <c r="I362" s="29"/>
      <c r="J362" s="21"/>
      <c r="K362" s="21"/>
      <c r="L362" s="21"/>
      <c r="M362" s="21"/>
      <c r="N362" s="21"/>
      <c r="O362" s="21"/>
      <c r="P362" s="21"/>
      <c r="Q362" s="21"/>
    </row>
    <row r="363" spans="1:17" ht="12" customHeight="1">
      <c r="A363" s="21"/>
      <c r="B363" s="21"/>
      <c r="C363" s="21"/>
      <c r="D363" s="21"/>
      <c r="E363" s="21"/>
      <c r="F363" s="21"/>
      <c r="G363" s="21"/>
      <c r="H363" s="21"/>
      <c r="I363" s="29"/>
      <c r="J363" s="21"/>
      <c r="K363" s="21"/>
      <c r="L363" s="21"/>
      <c r="M363" s="21"/>
      <c r="N363" s="21"/>
      <c r="O363" s="21"/>
      <c r="P363" s="21"/>
      <c r="Q363" s="21"/>
    </row>
    <row r="364" spans="1:17" ht="12" customHeight="1">
      <c r="A364" s="21"/>
      <c r="B364" s="21"/>
      <c r="C364" s="21"/>
      <c r="D364" s="21"/>
      <c r="E364" s="21"/>
      <c r="F364" s="21"/>
      <c r="G364" s="21"/>
      <c r="H364" s="21"/>
      <c r="I364" s="29"/>
      <c r="J364" s="21"/>
      <c r="K364" s="21"/>
      <c r="L364" s="21"/>
      <c r="M364" s="21"/>
      <c r="N364" s="21"/>
      <c r="O364" s="21"/>
      <c r="P364" s="21"/>
      <c r="Q364" s="21"/>
    </row>
    <row r="365" spans="1:17" ht="12" customHeight="1">
      <c r="A365" s="21"/>
      <c r="B365" s="21"/>
      <c r="C365" s="21"/>
      <c r="D365" s="21"/>
      <c r="E365" s="21"/>
      <c r="F365" s="21"/>
      <c r="G365" s="21"/>
      <c r="H365" s="21"/>
      <c r="I365" s="29"/>
      <c r="J365" s="21"/>
      <c r="K365" s="21"/>
      <c r="L365" s="21"/>
      <c r="M365" s="21"/>
      <c r="N365" s="21"/>
      <c r="O365" s="21"/>
      <c r="P365" s="21"/>
      <c r="Q365" s="21"/>
    </row>
    <row r="366" spans="1:17" ht="12" customHeight="1">
      <c r="A366" s="21"/>
      <c r="B366" s="21"/>
      <c r="C366" s="21"/>
      <c r="D366" s="21"/>
      <c r="E366" s="21"/>
      <c r="F366" s="21"/>
      <c r="G366" s="21"/>
      <c r="H366" s="21"/>
      <c r="I366" s="29"/>
      <c r="J366" s="21"/>
      <c r="K366" s="21"/>
      <c r="L366" s="21"/>
      <c r="M366" s="21"/>
      <c r="N366" s="21"/>
      <c r="O366" s="21"/>
      <c r="P366" s="21"/>
      <c r="Q366" s="21"/>
    </row>
    <row r="367" spans="1:17" ht="12" customHeight="1">
      <c r="A367" s="21"/>
      <c r="B367" s="21"/>
      <c r="C367" s="21"/>
      <c r="D367" s="21"/>
      <c r="E367" s="21"/>
      <c r="F367" s="21"/>
      <c r="G367" s="21"/>
      <c r="H367" s="21"/>
      <c r="I367" s="29"/>
      <c r="J367" s="21"/>
      <c r="K367" s="21"/>
      <c r="L367" s="21"/>
      <c r="M367" s="21"/>
      <c r="N367" s="21"/>
      <c r="O367" s="21"/>
      <c r="P367" s="21"/>
      <c r="Q367" s="21"/>
    </row>
    <row r="368" spans="1:17" ht="12" customHeight="1">
      <c r="A368" s="21"/>
      <c r="B368" s="21"/>
      <c r="C368" s="21"/>
      <c r="D368" s="21"/>
      <c r="E368" s="21"/>
      <c r="F368" s="21"/>
      <c r="G368" s="21"/>
      <c r="H368" s="21"/>
      <c r="I368" s="29"/>
      <c r="J368" s="21"/>
      <c r="K368" s="21"/>
      <c r="L368" s="21"/>
      <c r="M368" s="21"/>
      <c r="N368" s="21"/>
      <c r="O368" s="21"/>
      <c r="P368" s="21"/>
      <c r="Q368" s="21"/>
    </row>
    <row r="369" spans="1:17" ht="12" customHeight="1">
      <c r="A369" s="21"/>
      <c r="B369" s="21"/>
      <c r="C369" s="21"/>
      <c r="D369" s="21"/>
      <c r="E369" s="21"/>
      <c r="F369" s="21"/>
      <c r="G369" s="21"/>
      <c r="H369" s="21"/>
      <c r="I369" s="29"/>
      <c r="J369" s="21"/>
      <c r="K369" s="21"/>
      <c r="L369" s="21"/>
      <c r="M369" s="21"/>
      <c r="N369" s="21"/>
      <c r="O369" s="21"/>
      <c r="P369" s="21"/>
      <c r="Q369" s="21"/>
    </row>
    <row r="370" spans="1:17" ht="12" customHeight="1">
      <c r="A370" s="21"/>
      <c r="B370" s="21"/>
      <c r="C370" s="21"/>
      <c r="D370" s="21"/>
      <c r="E370" s="21"/>
      <c r="F370" s="21"/>
      <c r="G370" s="21"/>
      <c r="H370" s="21"/>
      <c r="I370" s="29"/>
      <c r="J370" s="21"/>
      <c r="K370" s="21"/>
      <c r="L370" s="21"/>
      <c r="M370" s="21"/>
      <c r="N370" s="21"/>
      <c r="O370" s="21"/>
      <c r="P370" s="21"/>
      <c r="Q370" s="21"/>
    </row>
    <row r="371" spans="1:17" ht="12" customHeight="1">
      <c r="A371" s="21"/>
      <c r="B371" s="21"/>
      <c r="C371" s="21"/>
      <c r="D371" s="21"/>
      <c r="E371" s="21"/>
      <c r="F371" s="21"/>
      <c r="G371" s="21"/>
      <c r="H371" s="21"/>
      <c r="I371" s="29"/>
      <c r="J371" s="21"/>
      <c r="K371" s="21"/>
      <c r="L371" s="21"/>
      <c r="M371" s="21"/>
      <c r="N371" s="21"/>
      <c r="O371" s="21"/>
      <c r="P371" s="21"/>
      <c r="Q371" s="21"/>
    </row>
    <row r="372" spans="1:17" ht="12" customHeight="1">
      <c r="A372" s="21"/>
      <c r="B372" s="21"/>
      <c r="C372" s="21"/>
      <c r="D372" s="21"/>
      <c r="E372" s="21"/>
      <c r="F372" s="21"/>
      <c r="G372" s="21"/>
      <c r="H372" s="21"/>
      <c r="I372" s="29"/>
      <c r="J372" s="21"/>
      <c r="K372" s="21"/>
      <c r="L372" s="21"/>
      <c r="M372" s="21"/>
      <c r="N372" s="21"/>
      <c r="O372" s="21"/>
      <c r="P372" s="21"/>
      <c r="Q372" s="21"/>
    </row>
    <row r="373" spans="1:17" ht="12" customHeight="1">
      <c r="A373" s="21"/>
      <c r="B373" s="21"/>
      <c r="C373" s="21"/>
      <c r="D373" s="21"/>
      <c r="E373" s="21"/>
      <c r="F373" s="21"/>
      <c r="G373" s="21"/>
      <c r="H373" s="21"/>
      <c r="I373" s="29"/>
      <c r="J373" s="21"/>
      <c r="K373" s="21"/>
      <c r="L373" s="21"/>
      <c r="M373" s="21"/>
      <c r="N373" s="21"/>
      <c r="O373" s="21"/>
      <c r="P373" s="21"/>
      <c r="Q373" s="21"/>
    </row>
    <row r="374" spans="1:17" ht="12" customHeight="1">
      <c r="A374" s="21"/>
      <c r="B374" s="21"/>
      <c r="C374" s="21"/>
      <c r="D374" s="21"/>
      <c r="E374" s="21"/>
      <c r="F374" s="21"/>
      <c r="G374" s="21"/>
      <c r="H374" s="21"/>
      <c r="I374" s="29"/>
      <c r="J374" s="21"/>
      <c r="K374" s="21"/>
      <c r="L374" s="21"/>
      <c r="M374" s="21"/>
      <c r="N374" s="21"/>
      <c r="O374" s="21"/>
      <c r="P374" s="21"/>
      <c r="Q374" s="21"/>
    </row>
    <row r="375" spans="1:17" ht="12" customHeight="1">
      <c r="A375" s="21"/>
      <c r="B375" s="21"/>
      <c r="C375" s="21"/>
      <c r="D375" s="21"/>
      <c r="E375" s="21"/>
      <c r="F375" s="21"/>
      <c r="G375" s="21"/>
      <c r="H375" s="21"/>
      <c r="I375" s="29"/>
      <c r="J375" s="21"/>
      <c r="K375" s="21"/>
      <c r="L375" s="21"/>
      <c r="M375" s="21"/>
      <c r="N375" s="21"/>
      <c r="O375" s="21"/>
      <c r="P375" s="21"/>
      <c r="Q375" s="21"/>
    </row>
    <row r="376" spans="1:17" ht="12" customHeight="1">
      <c r="A376" s="21"/>
      <c r="B376" s="21"/>
      <c r="C376" s="21"/>
      <c r="D376" s="21"/>
      <c r="E376" s="21"/>
      <c r="F376" s="21"/>
      <c r="G376" s="21"/>
      <c r="H376" s="21"/>
      <c r="I376" s="29"/>
      <c r="J376" s="21"/>
      <c r="K376" s="21"/>
      <c r="L376" s="21"/>
      <c r="M376" s="21"/>
      <c r="N376" s="21"/>
      <c r="O376" s="21"/>
      <c r="P376" s="21"/>
      <c r="Q376" s="21"/>
    </row>
    <row r="377" spans="1:17" ht="12" customHeight="1">
      <c r="A377" s="21"/>
      <c r="B377" s="21"/>
      <c r="C377" s="21"/>
      <c r="D377" s="21"/>
      <c r="E377" s="21"/>
      <c r="F377" s="21"/>
      <c r="G377" s="21"/>
      <c r="H377" s="21"/>
      <c r="I377" s="29"/>
      <c r="J377" s="21"/>
      <c r="K377" s="21"/>
      <c r="L377" s="21"/>
      <c r="M377" s="21"/>
      <c r="N377" s="21"/>
      <c r="O377" s="21"/>
      <c r="P377" s="21"/>
      <c r="Q377" s="21"/>
    </row>
    <row r="378" spans="1:17" ht="12" customHeight="1">
      <c r="A378" s="21"/>
      <c r="B378" s="21"/>
      <c r="C378" s="21"/>
      <c r="D378" s="21"/>
      <c r="E378" s="21"/>
      <c r="F378" s="21"/>
      <c r="G378" s="21"/>
      <c r="H378" s="21"/>
      <c r="I378" s="29"/>
      <c r="J378" s="21"/>
      <c r="K378" s="21"/>
      <c r="L378" s="21"/>
      <c r="M378" s="21"/>
      <c r="N378" s="21"/>
      <c r="O378" s="21"/>
      <c r="P378" s="21"/>
      <c r="Q378" s="21"/>
    </row>
    <row r="379" spans="1:17" ht="12" customHeight="1">
      <c r="A379" s="21"/>
      <c r="B379" s="21"/>
      <c r="C379" s="21"/>
      <c r="D379" s="21"/>
      <c r="E379" s="21"/>
      <c r="F379" s="21"/>
      <c r="G379" s="21"/>
      <c r="H379" s="21"/>
      <c r="I379" s="29"/>
      <c r="J379" s="21"/>
      <c r="K379" s="21"/>
      <c r="L379" s="21"/>
      <c r="M379" s="21"/>
      <c r="N379" s="21"/>
      <c r="O379" s="21"/>
      <c r="P379" s="21"/>
      <c r="Q379" s="21"/>
    </row>
    <row r="380" spans="1:17" ht="12" customHeight="1">
      <c r="A380" s="21"/>
      <c r="B380" s="21"/>
      <c r="C380" s="21"/>
      <c r="D380" s="21"/>
      <c r="E380" s="21"/>
      <c r="F380" s="21"/>
      <c r="G380" s="21"/>
      <c r="H380" s="21"/>
      <c r="I380" s="29"/>
      <c r="J380" s="21"/>
      <c r="K380" s="21"/>
      <c r="L380" s="21"/>
      <c r="M380" s="21"/>
      <c r="N380" s="21"/>
      <c r="O380" s="21"/>
      <c r="P380" s="21"/>
      <c r="Q380" s="21"/>
    </row>
    <row r="381" spans="1:17" ht="12" customHeight="1">
      <c r="A381" s="21"/>
      <c r="B381" s="21"/>
      <c r="C381" s="21"/>
      <c r="D381" s="21"/>
      <c r="E381" s="21"/>
      <c r="F381" s="21"/>
      <c r="G381" s="21"/>
      <c r="H381" s="21"/>
      <c r="I381" s="29"/>
      <c r="J381" s="21"/>
      <c r="K381" s="21"/>
      <c r="L381" s="21"/>
      <c r="M381" s="21"/>
      <c r="N381" s="21"/>
      <c r="O381" s="21"/>
      <c r="P381" s="21"/>
      <c r="Q381" s="21"/>
    </row>
    <row r="382" spans="1:17" ht="12" customHeight="1">
      <c r="A382" s="21"/>
      <c r="B382" s="21"/>
      <c r="C382" s="21"/>
      <c r="D382" s="21"/>
      <c r="E382" s="21"/>
      <c r="F382" s="21"/>
      <c r="G382" s="21"/>
      <c r="H382" s="21"/>
      <c r="I382" s="29"/>
      <c r="J382" s="21"/>
      <c r="K382" s="21"/>
      <c r="L382" s="21"/>
      <c r="M382" s="21"/>
      <c r="N382" s="21"/>
      <c r="O382" s="21"/>
      <c r="P382" s="21"/>
      <c r="Q382" s="21"/>
    </row>
    <row r="383" spans="1:17" ht="12" customHeight="1">
      <c r="A383" s="21"/>
      <c r="B383" s="21"/>
      <c r="C383" s="21"/>
      <c r="D383" s="21"/>
      <c r="E383" s="21"/>
      <c r="F383" s="21"/>
      <c r="G383" s="21"/>
      <c r="H383" s="21"/>
      <c r="I383" s="29"/>
      <c r="J383" s="21"/>
      <c r="K383" s="21"/>
      <c r="L383" s="21"/>
      <c r="M383" s="21"/>
      <c r="N383" s="21"/>
      <c r="O383" s="21"/>
      <c r="P383" s="21"/>
      <c r="Q383" s="21"/>
    </row>
    <row r="384" spans="1:17" ht="12" customHeight="1">
      <c r="A384" s="21"/>
      <c r="B384" s="21"/>
      <c r="C384" s="21"/>
      <c r="D384" s="21"/>
      <c r="E384" s="21"/>
      <c r="F384" s="21"/>
      <c r="G384" s="21"/>
      <c r="H384" s="21"/>
      <c r="I384" s="29"/>
      <c r="J384" s="21"/>
      <c r="K384" s="21"/>
      <c r="L384" s="21"/>
      <c r="M384" s="21"/>
      <c r="N384" s="21"/>
      <c r="O384" s="21"/>
      <c r="P384" s="21"/>
      <c r="Q384" s="21"/>
    </row>
    <row r="385" spans="1:17" ht="12" customHeight="1">
      <c r="A385" s="21"/>
      <c r="B385" s="21"/>
      <c r="C385" s="21"/>
      <c r="D385" s="21"/>
      <c r="E385" s="21"/>
      <c r="F385" s="21"/>
      <c r="G385" s="21"/>
      <c r="H385" s="21"/>
      <c r="I385" s="29"/>
      <c r="J385" s="21"/>
      <c r="K385" s="21"/>
      <c r="L385" s="21"/>
      <c r="M385" s="21"/>
      <c r="N385" s="21"/>
      <c r="O385" s="21"/>
      <c r="P385" s="21"/>
      <c r="Q385" s="21"/>
    </row>
    <row r="386" spans="1:17" ht="12" customHeight="1">
      <c r="A386" s="21"/>
      <c r="B386" s="21"/>
      <c r="C386" s="21"/>
      <c r="D386" s="21"/>
      <c r="E386" s="21"/>
      <c r="F386" s="21"/>
      <c r="G386" s="21"/>
      <c r="H386" s="21"/>
      <c r="I386" s="29"/>
      <c r="J386" s="21"/>
      <c r="K386" s="21"/>
      <c r="L386" s="21"/>
      <c r="M386" s="21"/>
      <c r="N386" s="21"/>
      <c r="O386" s="21"/>
      <c r="P386" s="21"/>
      <c r="Q386" s="21"/>
    </row>
    <row r="387" spans="1:17" ht="12" customHeight="1">
      <c r="A387" s="21"/>
      <c r="B387" s="21"/>
      <c r="C387" s="21"/>
      <c r="D387" s="21"/>
      <c r="E387" s="21"/>
      <c r="F387" s="21"/>
      <c r="G387" s="21"/>
      <c r="H387" s="21"/>
      <c r="I387" s="29"/>
      <c r="J387" s="21"/>
      <c r="K387" s="21"/>
      <c r="L387" s="21"/>
      <c r="M387" s="21"/>
      <c r="N387" s="21"/>
      <c r="O387" s="21"/>
      <c r="P387" s="21"/>
      <c r="Q387" s="21"/>
    </row>
    <row r="388" spans="1:17" ht="12" customHeight="1">
      <c r="A388" s="21"/>
      <c r="B388" s="21"/>
      <c r="C388" s="21"/>
      <c r="D388" s="21"/>
      <c r="E388" s="21"/>
      <c r="F388" s="21"/>
      <c r="G388" s="21"/>
      <c r="H388" s="21"/>
      <c r="I388" s="29"/>
      <c r="J388" s="21"/>
      <c r="K388" s="21"/>
      <c r="L388" s="21"/>
      <c r="M388" s="21"/>
      <c r="N388" s="21"/>
      <c r="O388" s="21"/>
      <c r="P388" s="21"/>
      <c r="Q388" s="21"/>
    </row>
    <row r="389" spans="1:17" ht="12" customHeight="1">
      <c r="A389" s="21"/>
      <c r="B389" s="21"/>
      <c r="C389" s="21"/>
      <c r="D389" s="21"/>
      <c r="E389" s="21"/>
      <c r="F389" s="21"/>
      <c r="G389" s="21"/>
      <c r="H389" s="21"/>
      <c r="I389" s="29"/>
      <c r="J389" s="21"/>
      <c r="K389" s="21"/>
      <c r="L389" s="21"/>
      <c r="M389" s="21"/>
      <c r="N389" s="21"/>
      <c r="O389" s="21"/>
      <c r="P389" s="21"/>
      <c r="Q389" s="21"/>
    </row>
    <row r="390" spans="1:17" ht="12" customHeight="1">
      <c r="A390" s="21"/>
      <c r="B390" s="21"/>
      <c r="C390" s="21"/>
      <c r="D390" s="21"/>
      <c r="E390" s="21"/>
      <c r="F390" s="21"/>
      <c r="G390" s="21"/>
      <c r="H390" s="21"/>
      <c r="I390" s="29"/>
      <c r="J390" s="21"/>
      <c r="K390" s="21"/>
      <c r="L390" s="21"/>
      <c r="M390" s="21"/>
      <c r="N390" s="21"/>
      <c r="O390" s="21"/>
      <c r="P390" s="21"/>
      <c r="Q390" s="21"/>
    </row>
    <row r="391" spans="1:17" ht="12" customHeight="1">
      <c r="A391" s="21"/>
      <c r="B391" s="21"/>
      <c r="C391" s="21"/>
      <c r="D391" s="21"/>
      <c r="E391" s="21"/>
      <c r="F391" s="21"/>
      <c r="G391" s="21"/>
      <c r="H391" s="21"/>
      <c r="I391" s="29"/>
      <c r="J391" s="21"/>
      <c r="K391" s="21"/>
      <c r="L391" s="21"/>
      <c r="M391" s="21"/>
      <c r="N391" s="21"/>
      <c r="O391" s="21"/>
      <c r="P391" s="21"/>
      <c r="Q391" s="21"/>
    </row>
    <row r="392" spans="1:17" ht="12" customHeight="1">
      <c r="A392" s="21"/>
      <c r="B392" s="21"/>
      <c r="C392" s="21"/>
      <c r="D392" s="21"/>
      <c r="E392" s="21"/>
      <c r="F392" s="21"/>
      <c r="G392" s="21"/>
      <c r="H392" s="21"/>
      <c r="I392" s="29"/>
      <c r="J392" s="21"/>
      <c r="K392" s="21"/>
      <c r="L392" s="21"/>
      <c r="M392" s="21"/>
      <c r="N392" s="21"/>
      <c r="O392" s="21"/>
      <c r="P392" s="21"/>
      <c r="Q392" s="21"/>
    </row>
    <row r="393" spans="1:17" ht="12" customHeight="1">
      <c r="A393" s="21"/>
      <c r="B393" s="21"/>
      <c r="C393" s="21"/>
      <c r="D393" s="21"/>
      <c r="E393" s="21"/>
      <c r="F393" s="21"/>
      <c r="G393" s="21"/>
      <c r="H393" s="21"/>
      <c r="I393" s="29"/>
      <c r="J393" s="21"/>
      <c r="K393" s="21"/>
      <c r="L393" s="21"/>
      <c r="M393" s="21"/>
      <c r="N393" s="21"/>
      <c r="O393" s="21"/>
      <c r="P393" s="21"/>
      <c r="Q393" s="21"/>
    </row>
    <row r="394" spans="1:17" ht="12" customHeight="1">
      <c r="A394" s="21"/>
      <c r="B394" s="21"/>
      <c r="C394" s="21"/>
      <c r="D394" s="21"/>
      <c r="E394" s="21"/>
      <c r="F394" s="21"/>
      <c r="G394" s="21"/>
      <c r="H394" s="21"/>
      <c r="I394" s="29"/>
      <c r="J394" s="21"/>
      <c r="K394" s="21"/>
      <c r="L394" s="21"/>
      <c r="M394" s="21"/>
      <c r="N394" s="21"/>
      <c r="O394" s="21"/>
      <c r="P394" s="21"/>
      <c r="Q394" s="21"/>
    </row>
    <row r="395" spans="1:17" ht="12" customHeight="1">
      <c r="A395" s="21"/>
      <c r="B395" s="21"/>
      <c r="C395" s="21"/>
      <c r="D395" s="21"/>
      <c r="E395" s="21"/>
      <c r="F395" s="21"/>
      <c r="G395" s="21"/>
      <c r="H395" s="21"/>
      <c r="I395" s="29"/>
      <c r="J395" s="21"/>
      <c r="K395" s="21"/>
      <c r="L395" s="21"/>
      <c r="M395" s="21"/>
      <c r="N395" s="21"/>
      <c r="O395" s="21"/>
      <c r="P395" s="21"/>
      <c r="Q395" s="21"/>
    </row>
    <row r="396" spans="1:17" ht="12" customHeight="1">
      <c r="A396" s="21"/>
      <c r="B396" s="21"/>
      <c r="C396" s="21"/>
      <c r="D396" s="21"/>
      <c r="E396" s="21"/>
      <c r="F396" s="21"/>
      <c r="G396" s="21"/>
      <c r="H396" s="21"/>
      <c r="I396" s="29"/>
      <c r="J396" s="21"/>
      <c r="K396" s="21"/>
      <c r="L396" s="21"/>
      <c r="M396" s="21"/>
      <c r="N396" s="21"/>
      <c r="O396" s="21"/>
      <c r="P396" s="21"/>
      <c r="Q396" s="21"/>
    </row>
    <row r="397" spans="1:17" ht="12" customHeight="1">
      <c r="A397" s="21"/>
      <c r="B397" s="21"/>
      <c r="C397" s="21"/>
      <c r="D397" s="21"/>
      <c r="E397" s="21"/>
      <c r="F397" s="21"/>
      <c r="G397" s="21"/>
      <c r="H397" s="21"/>
      <c r="I397" s="29"/>
      <c r="J397" s="21"/>
      <c r="K397" s="21"/>
      <c r="L397" s="21"/>
      <c r="M397" s="21"/>
      <c r="N397" s="21"/>
      <c r="O397" s="21"/>
      <c r="P397" s="21"/>
      <c r="Q397" s="21"/>
    </row>
    <row r="398" spans="1:17" ht="12" customHeight="1">
      <c r="A398" s="21"/>
      <c r="B398" s="21"/>
      <c r="C398" s="21"/>
      <c r="D398" s="21"/>
      <c r="E398" s="21"/>
      <c r="F398" s="21"/>
      <c r="G398" s="21"/>
      <c r="H398" s="21"/>
      <c r="I398" s="29"/>
      <c r="J398" s="21"/>
      <c r="K398" s="21"/>
      <c r="L398" s="21"/>
      <c r="M398" s="21"/>
      <c r="N398" s="21"/>
      <c r="O398" s="21"/>
      <c r="P398" s="21"/>
      <c r="Q398" s="21"/>
    </row>
    <row r="399" spans="1:17" ht="12" customHeight="1">
      <c r="A399" s="21"/>
      <c r="B399" s="21"/>
      <c r="C399" s="21"/>
      <c r="D399" s="21"/>
      <c r="E399" s="21"/>
      <c r="F399" s="21"/>
      <c r="G399" s="21"/>
      <c r="H399" s="21"/>
      <c r="I399" s="29"/>
      <c r="J399" s="21"/>
      <c r="K399" s="21"/>
      <c r="L399" s="21"/>
      <c r="M399" s="21"/>
      <c r="N399" s="21"/>
      <c r="O399" s="21"/>
      <c r="P399" s="21"/>
      <c r="Q399" s="21"/>
    </row>
    <row r="400" spans="1:17" ht="12" customHeight="1">
      <c r="A400" s="21"/>
      <c r="B400" s="21"/>
      <c r="C400" s="21"/>
      <c r="D400" s="21"/>
      <c r="E400" s="21"/>
      <c r="F400" s="21"/>
      <c r="G400" s="21"/>
      <c r="H400" s="21"/>
      <c r="I400" s="29"/>
      <c r="J400" s="21"/>
      <c r="K400" s="21"/>
      <c r="L400" s="21"/>
      <c r="M400" s="21"/>
      <c r="N400" s="21"/>
      <c r="O400" s="21"/>
      <c r="P400" s="21"/>
      <c r="Q400" s="21"/>
    </row>
    <row r="401" spans="1:17" ht="12" customHeight="1">
      <c r="A401" s="21"/>
      <c r="B401" s="21"/>
      <c r="C401" s="21"/>
      <c r="D401" s="21"/>
      <c r="E401" s="21"/>
      <c r="F401" s="21"/>
      <c r="G401" s="21"/>
      <c r="H401" s="21"/>
      <c r="I401" s="29"/>
      <c r="J401" s="21"/>
      <c r="K401" s="21"/>
      <c r="L401" s="21"/>
      <c r="M401" s="21"/>
      <c r="N401" s="21"/>
      <c r="O401" s="21"/>
      <c r="P401" s="21"/>
      <c r="Q401" s="21"/>
    </row>
    <row r="402" spans="1:17" ht="12" customHeight="1">
      <c r="A402" s="21"/>
      <c r="B402" s="21"/>
      <c r="C402" s="21"/>
      <c r="D402" s="21"/>
      <c r="E402" s="21"/>
      <c r="F402" s="21"/>
      <c r="G402" s="21"/>
      <c r="H402" s="21"/>
      <c r="I402" s="29"/>
      <c r="J402" s="21"/>
      <c r="K402" s="21"/>
      <c r="L402" s="21"/>
      <c r="M402" s="21"/>
      <c r="N402" s="21"/>
      <c r="O402" s="21"/>
      <c r="P402" s="21"/>
      <c r="Q402" s="21"/>
    </row>
    <row r="403" spans="1:17" ht="12" customHeight="1">
      <c r="A403" s="21"/>
      <c r="B403" s="21"/>
      <c r="C403" s="21"/>
      <c r="D403" s="21"/>
      <c r="E403" s="21"/>
      <c r="F403" s="21"/>
      <c r="G403" s="21"/>
      <c r="H403" s="21"/>
      <c r="I403" s="29"/>
      <c r="J403" s="21"/>
      <c r="K403" s="21"/>
      <c r="L403" s="21"/>
      <c r="M403" s="21"/>
      <c r="N403" s="21"/>
      <c r="O403" s="21"/>
      <c r="P403" s="21"/>
      <c r="Q403" s="21"/>
    </row>
    <row r="404" spans="1:17" ht="12" customHeight="1">
      <c r="A404" s="21"/>
      <c r="B404" s="21"/>
      <c r="C404" s="21"/>
      <c r="D404" s="21"/>
      <c r="E404" s="21"/>
      <c r="F404" s="21"/>
      <c r="G404" s="21"/>
      <c r="H404" s="21"/>
      <c r="I404" s="29"/>
      <c r="J404" s="21"/>
      <c r="K404" s="21"/>
      <c r="L404" s="21"/>
      <c r="M404" s="21"/>
      <c r="N404" s="21"/>
      <c r="O404" s="21"/>
      <c r="P404" s="21"/>
      <c r="Q404" s="21"/>
    </row>
    <row r="405" spans="1:17" ht="12" customHeight="1">
      <c r="A405" s="21"/>
      <c r="B405" s="21"/>
      <c r="C405" s="21"/>
      <c r="D405" s="21"/>
      <c r="E405" s="21"/>
      <c r="F405" s="21"/>
      <c r="G405" s="21"/>
      <c r="H405" s="21"/>
      <c r="I405" s="29"/>
      <c r="J405" s="21"/>
      <c r="K405" s="21"/>
      <c r="L405" s="21"/>
      <c r="M405" s="21"/>
      <c r="N405" s="21"/>
      <c r="O405" s="21"/>
      <c r="P405" s="21"/>
      <c r="Q405" s="21"/>
    </row>
    <row r="406" spans="1:17" ht="12" customHeight="1">
      <c r="A406" s="21"/>
      <c r="B406" s="21"/>
      <c r="C406" s="21"/>
      <c r="D406" s="21"/>
      <c r="E406" s="21"/>
      <c r="F406" s="21"/>
      <c r="G406" s="21"/>
      <c r="H406" s="21"/>
      <c r="I406" s="29"/>
      <c r="J406" s="21"/>
      <c r="K406" s="21"/>
      <c r="L406" s="21"/>
      <c r="M406" s="21"/>
      <c r="N406" s="21"/>
      <c r="O406" s="21"/>
      <c r="P406" s="21"/>
      <c r="Q406" s="21"/>
    </row>
    <row r="407" spans="1:17" ht="12" customHeight="1">
      <c r="A407" s="21"/>
      <c r="B407" s="21"/>
      <c r="C407" s="21"/>
      <c r="D407" s="21"/>
      <c r="E407" s="21"/>
      <c r="F407" s="21"/>
      <c r="G407" s="21"/>
      <c r="H407" s="21"/>
      <c r="I407" s="29"/>
      <c r="J407" s="21"/>
      <c r="K407" s="21"/>
      <c r="L407" s="21"/>
      <c r="M407" s="21"/>
      <c r="N407" s="21"/>
      <c r="O407" s="21"/>
      <c r="P407" s="21"/>
      <c r="Q407" s="21"/>
    </row>
    <row r="408" spans="1:17" ht="12" customHeight="1">
      <c r="A408" s="21"/>
      <c r="B408" s="21"/>
      <c r="C408" s="21"/>
      <c r="D408" s="21"/>
      <c r="E408" s="21"/>
      <c r="F408" s="21"/>
      <c r="G408" s="21"/>
      <c r="H408" s="21"/>
      <c r="I408" s="29"/>
      <c r="J408" s="21"/>
      <c r="K408" s="21"/>
      <c r="L408" s="21"/>
      <c r="M408" s="21"/>
      <c r="N408" s="21"/>
      <c r="O408" s="21"/>
      <c r="P408" s="21"/>
      <c r="Q408" s="21"/>
    </row>
    <row r="409" spans="1:17" ht="12" customHeight="1">
      <c r="A409" s="21"/>
      <c r="B409" s="21"/>
      <c r="C409" s="21"/>
      <c r="D409" s="21"/>
      <c r="E409" s="21"/>
      <c r="F409" s="21"/>
      <c r="G409" s="21"/>
      <c r="H409" s="21"/>
      <c r="I409" s="29"/>
      <c r="J409" s="21"/>
      <c r="K409" s="21"/>
      <c r="L409" s="21"/>
      <c r="M409" s="21"/>
      <c r="N409" s="21"/>
      <c r="O409" s="21"/>
      <c r="P409" s="21"/>
      <c r="Q409" s="21"/>
    </row>
    <row r="410" spans="1:17" ht="12" customHeight="1">
      <c r="A410" s="21"/>
      <c r="B410" s="21"/>
      <c r="C410" s="21"/>
      <c r="D410" s="21"/>
      <c r="E410" s="21"/>
      <c r="F410" s="21"/>
      <c r="G410" s="21"/>
      <c r="H410" s="21"/>
      <c r="I410" s="29"/>
      <c r="J410" s="21"/>
      <c r="K410" s="21"/>
      <c r="L410" s="21"/>
      <c r="M410" s="21"/>
      <c r="N410" s="21"/>
      <c r="O410" s="21"/>
      <c r="P410" s="21"/>
      <c r="Q410" s="21"/>
    </row>
    <row r="411" spans="1:17" ht="12" customHeight="1">
      <c r="A411" s="21"/>
      <c r="B411" s="21"/>
      <c r="C411" s="21"/>
      <c r="D411" s="21"/>
      <c r="E411" s="21"/>
      <c r="F411" s="21"/>
      <c r="G411" s="21"/>
      <c r="H411" s="21"/>
      <c r="I411" s="29"/>
      <c r="J411" s="21"/>
      <c r="K411" s="21"/>
      <c r="L411" s="21"/>
      <c r="M411" s="21"/>
      <c r="N411" s="21"/>
      <c r="O411" s="21"/>
      <c r="P411" s="21"/>
      <c r="Q411" s="21"/>
    </row>
    <row r="412" spans="1:17" ht="12" customHeight="1">
      <c r="A412" s="21"/>
      <c r="B412" s="21"/>
      <c r="C412" s="21"/>
      <c r="D412" s="21"/>
      <c r="E412" s="21"/>
      <c r="F412" s="21"/>
      <c r="G412" s="21"/>
      <c r="H412" s="21"/>
      <c r="I412" s="29"/>
      <c r="J412" s="21"/>
      <c r="K412" s="21"/>
      <c r="L412" s="21"/>
      <c r="M412" s="21"/>
      <c r="N412" s="21"/>
      <c r="O412" s="21"/>
      <c r="P412" s="21"/>
      <c r="Q412" s="21"/>
    </row>
    <row r="413" spans="1:17" ht="12" customHeight="1">
      <c r="A413" s="21"/>
      <c r="B413" s="21"/>
      <c r="C413" s="21"/>
      <c r="D413" s="21"/>
      <c r="E413" s="21"/>
      <c r="F413" s="21"/>
      <c r="G413" s="21"/>
      <c r="H413" s="21"/>
      <c r="I413" s="29"/>
      <c r="J413" s="21"/>
      <c r="K413" s="21"/>
      <c r="L413" s="21"/>
      <c r="M413" s="21"/>
      <c r="N413" s="21"/>
      <c r="O413" s="21"/>
      <c r="P413" s="21"/>
      <c r="Q413" s="21"/>
    </row>
    <row r="414" spans="1:17" ht="12" customHeight="1">
      <c r="A414" s="21"/>
      <c r="B414" s="21"/>
      <c r="C414" s="21"/>
      <c r="D414" s="21"/>
      <c r="E414" s="21"/>
      <c r="F414" s="21"/>
      <c r="G414" s="21"/>
      <c r="H414" s="21"/>
      <c r="I414" s="29"/>
      <c r="J414" s="21"/>
      <c r="K414" s="21"/>
      <c r="L414" s="21"/>
      <c r="M414" s="21"/>
      <c r="N414" s="21"/>
      <c r="O414" s="21"/>
      <c r="P414" s="21"/>
      <c r="Q414" s="21"/>
    </row>
    <row r="415" spans="1:17" ht="12" customHeight="1">
      <c r="A415" s="21"/>
      <c r="B415" s="21"/>
      <c r="C415" s="21"/>
      <c r="D415" s="21"/>
      <c r="E415" s="21"/>
      <c r="F415" s="21"/>
      <c r="G415" s="21"/>
      <c r="H415" s="21"/>
      <c r="I415" s="29"/>
      <c r="J415" s="21"/>
      <c r="K415" s="21"/>
      <c r="L415" s="21"/>
      <c r="M415" s="21"/>
      <c r="N415" s="21"/>
      <c r="O415" s="21"/>
      <c r="P415" s="21"/>
      <c r="Q415" s="21"/>
    </row>
    <row r="416" spans="1:17" ht="12" customHeight="1">
      <c r="A416" s="21"/>
      <c r="B416" s="21"/>
      <c r="C416" s="21"/>
      <c r="D416" s="21"/>
      <c r="E416" s="21"/>
      <c r="F416" s="21"/>
      <c r="G416" s="21"/>
      <c r="H416" s="21"/>
      <c r="I416" s="29"/>
      <c r="J416" s="21"/>
      <c r="K416" s="21"/>
      <c r="L416" s="21"/>
      <c r="M416" s="21"/>
      <c r="N416" s="21"/>
      <c r="O416" s="21"/>
      <c r="P416" s="21"/>
      <c r="Q416" s="21"/>
    </row>
    <row r="417" spans="1:17" ht="12" customHeight="1">
      <c r="A417" s="21"/>
      <c r="B417" s="21"/>
      <c r="C417" s="21"/>
      <c r="D417" s="21"/>
      <c r="E417" s="21"/>
      <c r="F417" s="21"/>
      <c r="G417" s="21"/>
      <c r="H417" s="21"/>
      <c r="I417" s="29"/>
      <c r="J417" s="21"/>
      <c r="K417" s="21"/>
      <c r="L417" s="21"/>
      <c r="M417" s="21"/>
      <c r="N417" s="21"/>
      <c r="O417" s="21"/>
      <c r="P417" s="21"/>
      <c r="Q417" s="21"/>
    </row>
    <row r="418" spans="1:17" ht="12" customHeight="1">
      <c r="A418" s="21"/>
      <c r="B418" s="21"/>
      <c r="C418" s="21"/>
      <c r="D418" s="21"/>
      <c r="E418" s="21"/>
      <c r="F418" s="21"/>
      <c r="G418" s="21"/>
      <c r="H418" s="21"/>
      <c r="I418" s="29"/>
      <c r="J418" s="21"/>
      <c r="K418" s="21"/>
      <c r="L418" s="21"/>
      <c r="M418" s="21"/>
      <c r="N418" s="21"/>
      <c r="O418" s="21"/>
      <c r="P418" s="21"/>
      <c r="Q418" s="21"/>
    </row>
    <row r="419" spans="1:17" ht="12" customHeight="1">
      <c r="A419" s="21"/>
      <c r="B419" s="21"/>
      <c r="C419" s="21"/>
      <c r="D419" s="21"/>
      <c r="E419" s="21"/>
      <c r="F419" s="21"/>
      <c r="G419" s="21"/>
      <c r="H419" s="21"/>
      <c r="I419" s="29"/>
      <c r="J419" s="21"/>
      <c r="K419" s="21"/>
      <c r="L419" s="21"/>
      <c r="M419" s="21"/>
      <c r="N419" s="21"/>
      <c r="O419" s="21"/>
      <c r="P419" s="21"/>
      <c r="Q419" s="21"/>
    </row>
    <row r="420" spans="1:17" ht="12" customHeight="1">
      <c r="A420" s="21"/>
      <c r="B420" s="21"/>
      <c r="C420" s="21"/>
      <c r="D420" s="21"/>
      <c r="E420" s="21"/>
      <c r="F420" s="21"/>
      <c r="G420" s="21"/>
      <c r="H420" s="21"/>
      <c r="I420" s="29"/>
      <c r="J420" s="21"/>
      <c r="K420" s="21"/>
      <c r="L420" s="21"/>
      <c r="M420" s="21"/>
      <c r="N420" s="21"/>
      <c r="O420" s="21"/>
      <c r="P420" s="21"/>
      <c r="Q420" s="21"/>
    </row>
    <row r="421" spans="1:17" ht="12" customHeight="1">
      <c r="A421" s="21"/>
      <c r="B421" s="21"/>
      <c r="C421" s="21"/>
      <c r="D421" s="21"/>
      <c r="E421" s="21"/>
      <c r="F421" s="21"/>
      <c r="G421" s="21"/>
      <c r="H421" s="21"/>
      <c r="I421" s="29"/>
      <c r="J421" s="21"/>
      <c r="K421" s="21"/>
      <c r="L421" s="21"/>
      <c r="M421" s="21"/>
      <c r="N421" s="21"/>
      <c r="O421" s="21"/>
      <c r="P421" s="21"/>
      <c r="Q421" s="21"/>
    </row>
    <row r="422" spans="1:17" ht="12" customHeight="1">
      <c r="A422" s="21"/>
      <c r="B422" s="21"/>
      <c r="C422" s="21"/>
      <c r="D422" s="21"/>
      <c r="E422" s="21"/>
      <c r="F422" s="21"/>
      <c r="G422" s="21"/>
      <c r="H422" s="21"/>
      <c r="I422" s="29"/>
      <c r="J422" s="21"/>
      <c r="K422" s="21"/>
      <c r="L422" s="21"/>
      <c r="M422" s="21"/>
      <c r="N422" s="21"/>
      <c r="O422" s="21"/>
      <c r="P422" s="21"/>
      <c r="Q422" s="21"/>
    </row>
    <row r="423" spans="1:17" ht="12" customHeight="1">
      <c r="A423" s="21"/>
      <c r="B423" s="21"/>
      <c r="C423" s="21"/>
      <c r="D423" s="21"/>
      <c r="E423" s="21"/>
      <c r="F423" s="21"/>
      <c r="G423" s="21"/>
      <c r="H423" s="21"/>
      <c r="I423" s="29"/>
      <c r="J423" s="21"/>
      <c r="K423" s="21"/>
      <c r="L423" s="21"/>
      <c r="M423" s="21"/>
      <c r="N423" s="21"/>
      <c r="O423" s="21"/>
      <c r="P423" s="21"/>
      <c r="Q423" s="21"/>
    </row>
    <row r="424" spans="1:17" ht="12" customHeight="1">
      <c r="A424" s="21"/>
      <c r="B424" s="21"/>
      <c r="C424" s="21"/>
      <c r="D424" s="21"/>
      <c r="E424" s="21"/>
      <c r="F424" s="21"/>
      <c r="G424" s="21"/>
      <c r="H424" s="21"/>
      <c r="I424" s="29"/>
      <c r="J424" s="21"/>
      <c r="K424" s="21"/>
      <c r="L424" s="21"/>
      <c r="M424" s="21"/>
      <c r="N424" s="21"/>
      <c r="O424" s="21"/>
      <c r="P424" s="21"/>
      <c r="Q424" s="21"/>
    </row>
    <row r="425" spans="1:17" ht="12" customHeight="1">
      <c r="A425" s="21"/>
      <c r="B425" s="21"/>
      <c r="C425" s="21"/>
      <c r="D425" s="21"/>
      <c r="E425" s="21"/>
      <c r="F425" s="21"/>
      <c r="G425" s="21"/>
      <c r="H425" s="21"/>
      <c r="I425" s="29"/>
      <c r="J425" s="21"/>
      <c r="K425" s="21"/>
      <c r="L425" s="21"/>
      <c r="M425" s="21"/>
      <c r="N425" s="21"/>
      <c r="O425" s="21"/>
      <c r="P425" s="21"/>
      <c r="Q425" s="21"/>
    </row>
    <row r="426" spans="1:17" ht="12" customHeight="1">
      <c r="A426" s="21"/>
      <c r="B426" s="21"/>
      <c r="C426" s="21"/>
      <c r="D426" s="21"/>
      <c r="E426" s="21"/>
      <c r="F426" s="21"/>
      <c r="G426" s="21"/>
      <c r="H426" s="21"/>
      <c r="I426" s="29"/>
      <c r="J426" s="21"/>
      <c r="K426" s="21"/>
      <c r="L426" s="21"/>
      <c r="M426" s="21"/>
      <c r="N426" s="21"/>
      <c r="O426" s="21"/>
      <c r="P426" s="21"/>
      <c r="Q426" s="21"/>
    </row>
    <row r="427" spans="1:17" ht="12" customHeight="1">
      <c r="A427" s="21"/>
      <c r="B427" s="21"/>
      <c r="C427" s="21"/>
      <c r="D427" s="21"/>
      <c r="E427" s="21"/>
      <c r="F427" s="21"/>
      <c r="G427" s="21"/>
      <c r="H427" s="21"/>
      <c r="I427" s="29"/>
      <c r="J427" s="21"/>
      <c r="K427" s="21"/>
      <c r="L427" s="21"/>
      <c r="M427" s="21"/>
      <c r="N427" s="21"/>
      <c r="O427" s="21"/>
      <c r="P427" s="21"/>
      <c r="Q427" s="21"/>
    </row>
    <row r="428" spans="1:17" ht="12" customHeight="1">
      <c r="A428" s="21"/>
      <c r="B428" s="21"/>
      <c r="C428" s="21"/>
      <c r="D428" s="21"/>
      <c r="E428" s="21"/>
      <c r="F428" s="21"/>
      <c r="G428" s="21"/>
      <c r="H428" s="21"/>
      <c r="I428" s="29"/>
      <c r="J428" s="21"/>
      <c r="K428" s="21"/>
      <c r="L428" s="21"/>
      <c r="M428" s="21"/>
      <c r="N428" s="21"/>
      <c r="O428" s="21"/>
      <c r="P428" s="21"/>
      <c r="Q428" s="21"/>
    </row>
    <row r="429" spans="1:17" ht="12" customHeight="1">
      <c r="A429" s="21"/>
      <c r="B429" s="21"/>
      <c r="C429" s="21"/>
      <c r="D429" s="21"/>
      <c r="E429" s="21"/>
      <c r="F429" s="21"/>
      <c r="G429" s="21"/>
      <c r="H429" s="21"/>
      <c r="I429" s="29"/>
      <c r="J429" s="21"/>
      <c r="K429" s="21"/>
      <c r="L429" s="21"/>
      <c r="M429" s="21"/>
      <c r="N429" s="21"/>
      <c r="O429" s="21"/>
      <c r="P429" s="21"/>
      <c r="Q429" s="21"/>
    </row>
    <row r="430" spans="1:17" ht="12" customHeight="1">
      <c r="A430" s="21"/>
      <c r="B430" s="21"/>
      <c r="C430" s="21"/>
      <c r="D430" s="21"/>
      <c r="E430" s="21"/>
      <c r="F430" s="21"/>
      <c r="G430" s="21"/>
      <c r="H430" s="21"/>
      <c r="I430" s="29"/>
      <c r="J430" s="21"/>
      <c r="K430" s="21"/>
      <c r="L430" s="21"/>
      <c r="M430" s="21"/>
      <c r="N430" s="21"/>
      <c r="O430" s="21"/>
      <c r="P430" s="21"/>
      <c r="Q430" s="21"/>
    </row>
    <row r="431" spans="1:17" ht="12" customHeight="1">
      <c r="A431" s="21"/>
      <c r="B431" s="21"/>
      <c r="C431" s="21"/>
      <c r="D431" s="21"/>
      <c r="E431" s="21"/>
      <c r="F431" s="21"/>
      <c r="G431" s="21"/>
      <c r="H431" s="21"/>
      <c r="I431" s="29"/>
      <c r="J431" s="21"/>
      <c r="K431" s="21"/>
      <c r="L431" s="21"/>
      <c r="M431" s="21"/>
      <c r="N431" s="21"/>
      <c r="O431" s="21"/>
      <c r="P431" s="21"/>
      <c r="Q431" s="21"/>
    </row>
    <row r="432" spans="1:17" ht="12" customHeight="1">
      <c r="A432" s="21"/>
      <c r="B432" s="21"/>
      <c r="C432" s="21"/>
      <c r="D432" s="21"/>
      <c r="E432" s="21"/>
      <c r="F432" s="21"/>
      <c r="G432" s="21"/>
      <c r="H432" s="21"/>
      <c r="I432" s="29"/>
      <c r="J432" s="21"/>
      <c r="K432" s="21"/>
      <c r="L432" s="21"/>
      <c r="M432" s="21"/>
      <c r="N432" s="21"/>
      <c r="O432" s="21"/>
      <c r="P432" s="21"/>
      <c r="Q432" s="21"/>
    </row>
    <row r="433" spans="1:17" ht="12" customHeight="1">
      <c r="A433" s="21"/>
      <c r="B433" s="21"/>
      <c r="C433" s="21"/>
      <c r="D433" s="21"/>
      <c r="E433" s="21"/>
      <c r="F433" s="21"/>
      <c r="G433" s="21"/>
      <c r="H433" s="21"/>
      <c r="I433" s="29"/>
      <c r="J433" s="21"/>
      <c r="K433" s="21"/>
      <c r="L433" s="21"/>
      <c r="M433" s="21"/>
      <c r="N433" s="21"/>
      <c r="O433" s="21"/>
      <c r="P433" s="21"/>
      <c r="Q433" s="21"/>
    </row>
    <row r="434" spans="1:17" ht="12" customHeight="1">
      <c r="A434" s="21"/>
      <c r="B434" s="21"/>
      <c r="C434" s="21"/>
      <c r="D434" s="21"/>
      <c r="E434" s="21"/>
      <c r="F434" s="21"/>
      <c r="G434" s="21"/>
      <c r="H434" s="21"/>
      <c r="I434" s="29"/>
      <c r="J434" s="21"/>
      <c r="K434" s="21"/>
      <c r="L434" s="21"/>
      <c r="M434" s="21"/>
      <c r="N434" s="21"/>
      <c r="O434" s="21"/>
      <c r="P434" s="21"/>
      <c r="Q434" s="21"/>
    </row>
    <row r="435" spans="1:17" ht="12" customHeight="1">
      <c r="A435" s="21"/>
      <c r="B435" s="21"/>
      <c r="C435" s="21"/>
      <c r="D435" s="21"/>
      <c r="E435" s="21"/>
      <c r="F435" s="21"/>
      <c r="G435" s="21"/>
      <c r="H435" s="21"/>
      <c r="I435" s="29"/>
      <c r="J435" s="21"/>
      <c r="K435" s="21"/>
      <c r="L435" s="21"/>
      <c r="M435" s="21"/>
      <c r="N435" s="21"/>
      <c r="O435" s="21"/>
      <c r="P435" s="21"/>
      <c r="Q435" s="21"/>
    </row>
    <row r="436" spans="1:17" ht="12" customHeight="1">
      <c r="A436" s="21"/>
      <c r="B436" s="21"/>
      <c r="C436" s="21"/>
      <c r="D436" s="21"/>
      <c r="E436" s="21"/>
      <c r="F436" s="21"/>
      <c r="G436" s="21"/>
      <c r="H436" s="21"/>
      <c r="I436" s="29"/>
      <c r="J436" s="21"/>
      <c r="K436" s="21"/>
      <c r="L436" s="21"/>
      <c r="M436" s="21"/>
      <c r="N436" s="21"/>
      <c r="O436" s="21"/>
      <c r="P436" s="21"/>
      <c r="Q436" s="21"/>
    </row>
    <row r="437" spans="1:17" ht="12" customHeight="1">
      <c r="A437" s="21"/>
      <c r="B437" s="21"/>
      <c r="C437" s="21"/>
      <c r="D437" s="21"/>
      <c r="E437" s="21"/>
      <c r="F437" s="21"/>
      <c r="G437" s="21"/>
      <c r="H437" s="21"/>
      <c r="I437" s="29"/>
      <c r="J437" s="21"/>
      <c r="K437" s="21"/>
      <c r="L437" s="21"/>
      <c r="M437" s="21"/>
      <c r="N437" s="21"/>
      <c r="O437" s="21"/>
      <c r="P437" s="21"/>
      <c r="Q437" s="21"/>
    </row>
    <row r="438" spans="1:17" ht="12" customHeight="1">
      <c r="A438" s="21"/>
      <c r="B438" s="21"/>
      <c r="C438" s="21"/>
      <c r="D438" s="21"/>
      <c r="E438" s="21"/>
      <c r="F438" s="21"/>
      <c r="G438" s="21"/>
      <c r="H438" s="21"/>
      <c r="I438" s="29"/>
      <c r="J438" s="21"/>
      <c r="K438" s="21"/>
      <c r="L438" s="21"/>
      <c r="M438" s="21"/>
      <c r="N438" s="21"/>
      <c r="O438" s="21"/>
      <c r="P438" s="21"/>
      <c r="Q438" s="21"/>
    </row>
    <row r="439" spans="1:17" ht="12" customHeight="1">
      <c r="A439" s="21"/>
      <c r="B439" s="21"/>
      <c r="C439" s="21"/>
      <c r="D439" s="21"/>
      <c r="E439" s="21"/>
      <c r="F439" s="21"/>
      <c r="G439" s="21"/>
      <c r="H439" s="21"/>
      <c r="I439" s="29"/>
      <c r="J439" s="21"/>
      <c r="K439" s="21"/>
      <c r="L439" s="21"/>
      <c r="M439" s="21"/>
      <c r="N439" s="21"/>
      <c r="O439" s="21"/>
      <c r="P439" s="21"/>
      <c r="Q439" s="21"/>
    </row>
    <row r="440" spans="1:17" ht="12" customHeight="1">
      <c r="A440" s="21"/>
      <c r="B440" s="21"/>
      <c r="C440" s="21"/>
      <c r="D440" s="21"/>
      <c r="E440" s="21"/>
      <c r="F440" s="21"/>
      <c r="G440" s="21"/>
      <c r="H440" s="21"/>
      <c r="I440" s="29"/>
      <c r="J440" s="21"/>
      <c r="K440" s="21"/>
      <c r="L440" s="21"/>
      <c r="M440" s="21"/>
      <c r="N440" s="21"/>
      <c r="O440" s="21"/>
      <c r="P440" s="21"/>
      <c r="Q440" s="21"/>
    </row>
    <row r="441" spans="1:17" ht="12" customHeight="1">
      <c r="A441" s="21"/>
      <c r="B441" s="21"/>
      <c r="C441" s="21"/>
      <c r="D441" s="21"/>
      <c r="E441" s="21"/>
      <c r="F441" s="21"/>
      <c r="G441" s="21"/>
      <c r="H441" s="21"/>
      <c r="I441" s="29"/>
      <c r="J441" s="21"/>
      <c r="K441" s="21"/>
      <c r="L441" s="21"/>
      <c r="M441" s="21"/>
      <c r="N441" s="21"/>
      <c r="O441" s="21"/>
      <c r="P441" s="21"/>
      <c r="Q441" s="21"/>
    </row>
    <row r="442" spans="1:17" ht="12" customHeight="1">
      <c r="A442" s="21"/>
      <c r="B442" s="21"/>
      <c r="C442" s="21"/>
      <c r="D442" s="21"/>
      <c r="E442" s="21"/>
      <c r="F442" s="21"/>
      <c r="G442" s="21"/>
      <c r="H442" s="21"/>
      <c r="I442" s="29"/>
      <c r="J442" s="21"/>
      <c r="K442" s="21"/>
      <c r="L442" s="21"/>
      <c r="M442" s="21"/>
      <c r="N442" s="21"/>
      <c r="O442" s="21"/>
      <c r="P442" s="21"/>
      <c r="Q442" s="21"/>
    </row>
    <row r="443" spans="1:17" ht="12" customHeight="1">
      <c r="A443" s="21"/>
      <c r="B443" s="21"/>
      <c r="C443" s="21"/>
      <c r="D443" s="21"/>
      <c r="E443" s="21"/>
      <c r="F443" s="21"/>
      <c r="G443" s="21"/>
      <c r="H443" s="21"/>
      <c r="I443" s="29"/>
      <c r="J443" s="21"/>
      <c r="K443" s="21"/>
      <c r="L443" s="21"/>
      <c r="M443" s="21"/>
      <c r="N443" s="21"/>
      <c r="O443" s="21"/>
      <c r="P443" s="21"/>
      <c r="Q443" s="21"/>
    </row>
    <row r="444" spans="1:17" ht="12" customHeight="1">
      <c r="A444" s="21"/>
      <c r="B444" s="21"/>
      <c r="C444" s="21"/>
      <c r="D444" s="21"/>
      <c r="E444" s="21"/>
      <c r="F444" s="21"/>
      <c r="G444" s="21"/>
      <c r="H444" s="21"/>
      <c r="I444" s="29"/>
      <c r="J444" s="21"/>
      <c r="K444" s="21"/>
      <c r="L444" s="21"/>
      <c r="M444" s="21"/>
      <c r="N444" s="21"/>
      <c r="O444" s="21"/>
      <c r="P444" s="21"/>
      <c r="Q444" s="21"/>
    </row>
    <row r="445" spans="1:17" ht="12" customHeight="1">
      <c r="A445" s="21"/>
      <c r="B445" s="21"/>
      <c r="C445" s="21"/>
      <c r="D445" s="21"/>
      <c r="E445" s="21"/>
      <c r="F445" s="21"/>
      <c r="G445" s="21"/>
      <c r="H445" s="21"/>
      <c r="I445" s="29"/>
      <c r="J445" s="21"/>
      <c r="K445" s="21"/>
      <c r="L445" s="21"/>
      <c r="M445" s="21"/>
      <c r="N445" s="21"/>
      <c r="O445" s="21"/>
      <c r="P445" s="21"/>
      <c r="Q445" s="21"/>
    </row>
    <row r="446" spans="1:17" ht="12" customHeight="1">
      <c r="A446" s="21"/>
      <c r="B446" s="21"/>
      <c r="C446" s="21"/>
      <c r="D446" s="21"/>
      <c r="E446" s="21"/>
      <c r="F446" s="21"/>
      <c r="G446" s="21"/>
      <c r="H446" s="21"/>
      <c r="I446" s="29"/>
      <c r="J446" s="21"/>
      <c r="K446" s="21"/>
      <c r="L446" s="21"/>
      <c r="M446" s="21"/>
      <c r="N446" s="21"/>
      <c r="O446" s="21"/>
      <c r="P446" s="21"/>
      <c r="Q446" s="21"/>
    </row>
    <row r="447" spans="1:17" ht="12" customHeight="1">
      <c r="A447" s="21"/>
      <c r="B447" s="21"/>
      <c r="C447" s="21"/>
      <c r="D447" s="21"/>
      <c r="E447" s="21"/>
      <c r="F447" s="21"/>
      <c r="G447" s="21"/>
      <c r="H447" s="21"/>
      <c r="I447" s="29"/>
      <c r="J447" s="21"/>
      <c r="K447" s="21"/>
      <c r="L447" s="21"/>
      <c r="M447" s="21"/>
      <c r="N447" s="21"/>
      <c r="O447" s="21"/>
      <c r="P447" s="21"/>
      <c r="Q447" s="21"/>
    </row>
    <row r="448" spans="1:17" ht="12" customHeight="1">
      <c r="A448" s="21"/>
      <c r="B448" s="21"/>
      <c r="C448" s="21"/>
      <c r="D448" s="21"/>
      <c r="E448" s="21"/>
      <c r="F448" s="21"/>
      <c r="G448" s="21"/>
      <c r="H448" s="21"/>
      <c r="I448" s="29"/>
      <c r="J448" s="21"/>
      <c r="K448" s="21"/>
      <c r="L448" s="21"/>
      <c r="M448" s="21"/>
      <c r="N448" s="21"/>
      <c r="O448" s="21"/>
      <c r="P448" s="21"/>
      <c r="Q448" s="21"/>
    </row>
    <row r="449" spans="1:17" ht="12" customHeight="1">
      <c r="A449" s="21"/>
      <c r="B449" s="21"/>
      <c r="C449" s="21"/>
      <c r="D449" s="21"/>
      <c r="E449" s="21"/>
      <c r="F449" s="21"/>
      <c r="G449" s="21"/>
      <c r="H449" s="21"/>
      <c r="I449" s="29"/>
      <c r="J449" s="21"/>
      <c r="K449" s="21"/>
      <c r="L449" s="21"/>
      <c r="M449" s="21"/>
      <c r="N449" s="21"/>
      <c r="O449" s="21"/>
      <c r="P449" s="21"/>
      <c r="Q449" s="21"/>
    </row>
    <row r="450" spans="1:17" ht="12" customHeight="1">
      <c r="A450" s="21"/>
      <c r="B450" s="21"/>
      <c r="C450" s="21"/>
      <c r="D450" s="21"/>
      <c r="E450" s="21"/>
      <c r="F450" s="21"/>
      <c r="G450" s="21"/>
      <c r="H450" s="21"/>
      <c r="I450" s="29"/>
      <c r="J450" s="21"/>
      <c r="K450" s="21"/>
      <c r="L450" s="21"/>
      <c r="M450" s="21"/>
      <c r="N450" s="21"/>
      <c r="O450" s="21"/>
      <c r="P450" s="21"/>
      <c r="Q450" s="21"/>
    </row>
    <row r="451" spans="1:17" ht="12" customHeight="1">
      <c r="A451" s="21"/>
      <c r="B451" s="21"/>
      <c r="C451" s="21"/>
      <c r="D451" s="21"/>
      <c r="E451" s="21"/>
      <c r="F451" s="21"/>
      <c r="G451" s="21"/>
      <c r="H451" s="21"/>
      <c r="I451" s="29"/>
      <c r="J451" s="21"/>
      <c r="K451" s="21"/>
      <c r="L451" s="21"/>
      <c r="M451" s="21"/>
      <c r="N451" s="21"/>
      <c r="O451" s="21"/>
      <c r="P451" s="21"/>
      <c r="Q451" s="21"/>
    </row>
    <row r="452" spans="1:17" ht="12" customHeight="1">
      <c r="A452" s="21"/>
      <c r="B452" s="21"/>
      <c r="C452" s="21"/>
      <c r="D452" s="21"/>
      <c r="E452" s="21"/>
      <c r="F452" s="21"/>
      <c r="G452" s="21"/>
      <c r="H452" s="21"/>
      <c r="I452" s="29"/>
      <c r="J452" s="21"/>
      <c r="K452" s="21"/>
      <c r="L452" s="21"/>
      <c r="M452" s="21"/>
      <c r="N452" s="21"/>
      <c r="O452" s="21"/>
      <c r="P452" s="21"/>
      <c r="Q452" s="21"/>
    </row>
    <row r="453" spans="1:17" ht="12" customHeight="1">
      <c r="A453" s="21"/>
      <c r="B453" s="21"/>
      <c r="C453" s="21"/>
      <c r="D453" s="21"/>
      <c r="E453" s="21"/>
      <c r="F453" s="21"/>
      <c r="G453" s="21"/>
      <c r="H453" s="21"/>
      <c r="I453" s="29"/>
      <c r="J453" s="21"/>
      <c r="K453" s="21"/>
      <c r="L453" s="21"/>
      <c r="M453" s="21"/>
      <c r="N453" s="21"/>
      <c r="O453" s="21"/>
      <c r="P453" s="21"/>
      <c r="Q453" s="21"/>
    </row>
    <row r="454" spans="1:17" ht="12" customHeight="1">
      <c r="A454" s="21"/>
      <c r="B454" s="21"/>
      <c r="C454" s="21"/>
      <c r="D454" s="21"/>
      <c r="E454" s="21"/>
      <c r="F454" s="21"/>
      <c r="G454" s="21"/>
      <c r="H454" s="21"/>
      <c r="I454" s="29"/>
      <c r="J454" s="21"/>
      <c r="K454" s="21"/>
      <c r="L454" s="21"/>
      <c r="M454" s="21"/>
      <c r="N454" s="21"/>
      <c r="O454" s="21"/>
      <c r="P454" s="21"/>
      <c r="Q454" s="21"/>
    </row>
    <row r="455" spans="1:17" ht="12" customHeight="1">
      <c r="A455" s="21"/>
      <c r="B455" s="21"/>
      <c r="C455" s="21"/>
      <c r="D455" s="21"/>
      <c r="E455" s="21"/>
      <c r="F455" s="21"/>
      <c r="G455" s="21"/>
      <c r="H455" s="21"/>
      <c r="I455" s="29"/>
      <c r="J455" s="21"/>
      <c r="K455" s="21"/>
      <c r="L455" s="21"/>
      <c r="M455" s="21"/>
      <c r="N455" s="21"/>
      <c r="O455" s="21"/>
      <c r="P455" s="21"/>
      <c r="Q455" s="21"/>
    </row>
    <row r="456" spans="1:17" ht="12" customHeight="1">
      <c r="A456" s="21"/>
      <c r="B456" s="21"/>
      <c r="C456" s="21"/>
      <c r="D456" s="21"/>
      <c r="E456" s="21"/>
      <c r="F456" s="21"/>
      <c r="G456" s="21"/>
      <c r="H456" s="21"/>
      <c r="I456" s="29"/>
      <c r="J456" s="21"/>
      <c r="K456" s="21"/>
      <c r="L456" s="21"/>
      <c r="M456" s="21"/>
      <c r="N456" s="21"/>
      <c r="O456" s="21"/>
      <c r="P456" s="21"/>
      <c r="Q456" s="21"/>
    </row>
    <row r="457" spans="1:17" ht="12" customHeight="1">
      <c r="A457" s="21"/>
      <c r="B457" s="21"/>
      <c r="C457" s="21"/>
      <c r="D457" s="21"/>
      <c r="E457" s="21"/>
      <c r="F457" s="21"/>
      <c r="G457" s="21"/>
      <c r="H457" s="21"/>
      <c r="I457" s="29"/>
      <c r="J457" s="21"/>
      <c r="K457" s="21"/>
      <c r="L457" s="21"/>
      <c r="M457" s="21"/>
      <c r="N457" s="21"/>
      <c r="O457" s="21"/>
      <c r="P457" s="21"/>
      <c r="Q457" s="21"/>
    </row>
    <row r="458" spans="1:17" ht="12" customHeight="1">
      <c r="A458" s="21"/>
      <c r="B458" s="21"/>
      <c r="C458" s="21"/>
      <c r="D458" s="21"/>
      <c r="E458" s="21"/>
      <c r="F458" s="21"/>
      <c r="G458" s="21"/>
      <c r="H458" s="21"/>
      <c r="I458" s="29"/>
      <c r="J458" s="21"/>
      <c r="K458" s="21"/>
      <c r="L458" s="21"/>
      <c r="M458" s="21"/>
      <c r="N458" s="21"/>
      <c r="O458" s="21"/>
      <c r="P458" s="21"/>
      <c r="Q458" s="21"/>
    </row>
    <row r="459" spans="1:17" ht="12" customHeight="1">
      <c r="A459" s="21"/>
      <c r="B459" s="21"/>
      <c r="C459" s="21"/>
      <c r="D459" s="21"/>
      <c r="E459" s="21"/>
      <c r="F459" s="21"/>
      <c r="G459" s="21"/>
      <c r="H459" s="21"/>
      <c r="I459" s="29"/>
      <c r="J459" s="21"/>
      <c r="K459" s="21"/>
      <c r="L459" s="21"/>
      <c r="M459" s="21"/>
      <c r="N459" s="21"/>
      <c r="O459" s="21"/>
      <c r="P459" s="21"/>
      <c r="Q459" s="21"/>
    </row>
    <row r="460" spans="1:17" ht="12" customHeight="1">
      <c r="A460" s="21"/>
      <c r="B460" s="21"/>
      <c r="C460" s="21"/>
      <c r="D460" s="21"/>
      <c r="E460" s="21"/>
      <c r="F460" s="21"/>
      <c r="G460" s="21"/>
      <c r="H460" s="21"/>
      <c r="I460" s="29"/>
      <c r="J460" s="21"/>
      <c r="K460" s="21"/>
      <c r="L460" s="21"/>
      <c r="M460" s="21"/>
      <c r="N460" s="21"/>
      <c r="O460" s="21"/>
      <c r="P460" s="21"/>
      <c r="Q460" s="21"/>
    </row>
    <row r="461" spans="1:17" ht="12" customHeight="1">
      <c r="A461" s="21"/>
      <c r="B461" s="21"/>
      <c r="C461" s="21"/>
      <c r="D461" s="21"/>
      <c r="E461" s="21"/>
      <c r="F461" s="21"/>
      <c r="G461" s="21"/>
      <c r="H461" s="21"/>
      <c r="I461" s="29"/>
      <c r="J461" s="21"/>
      <c r="K461" s="21"/>
      <c r="L461" s="21"/>
      <c r="M461" s="21"/>
      <c r="N461" s="21"/>
      <c r="O461" s="21"/>
      <c r="P461" s="21"/>
      <c r="Q461" s="21"/>
    </row>
    <row r="462" spans="1:17" ht="12" customHeight="1">
      <c r="A462" s="21"/>
      <c r="B462" s="21"/>
      <c r="C462" s="21"/>
      <c r="D462" s="21"/>
      <c r="E462" s="21"/>
      <c r="F462" s="21"/>
      <c r="G462" s="21"/>
      <c r="H462" s="21"/>
      <c r="I462" s="29"/>
      <c r="J462" s="21"/>
      <c r="K462" s="21"/>
      <c r="L462" s="21"/>
      <c r="M462" s="21"/>
      <c r="N462" s="21"/>
      <c r="O462" s="21"/>
      <c r="P462" s="21"/>
      <c r="Q462" s="21"/>
    </row>
    <row r="463" spans="1:17" ht="12" customHeight="1">
      <c r="A463" s="21"/>
      <c r="B463" s="21"/>
      <c r="C463" s="21"/>
      <c r="D463" s="21"/>
      <c r="E463" s="21"/>
      <c r="F463" s="21"/>
      <c r="G463" s="21"/>
      <c r="H463" s="21"/>
      <c r="I463" s="29"/>
      <c r="J463" s="21"/>
      <c r="K463" s="21"/>
      <c r="L463" s="21"/>
      <c r="M463" s="21"/>
      <c r="N463" s="21"/>
      <c r="O463" s="21"/>
      <c r="P463" s="21"/>
      <c r="Q463" s="21"/>
    </row>
    <row r="464" spans="1:17" ht="12" customHeight="1">
      <c r="A464" s="21"/>
      <c r="B464" s="21"/>
      <c r="C464" s="21"/>
      <c r="D464" s="21"/>
      <c r="E464" s="21"/>
      <c r="F464" s="21"/>
      <c r="G464" s="21"/>
      <c r="H464" s="21"/>
      <c r="I464" s="29"/>
      <c r="J464" s="21"/>
      <c r="K464" s="21"/>
      <c r="L464" s="21"/>
      <c r="M464" s="21"/>
      <c r="N464" s="21"/>
      <c r="O464" s="21"/>
      <c r="P464" s="21"/>
      <c r="Q464" s="21"/>
    </row>
    <row r="465" spans="1:17" ht="12" customHeight="1">
      <c r="A465" s="21"/>
      <c r="B465" s="21"/>
      <c r="C465" s="21"/>
      <c r="D465" s="21"/>
      <c r="E465" s="21"/>
      <c r="F465" s="21"/>
      <c r="G465" s="21"/>
      <c r="H465" s="21"/>
      <c r="I465" s="29"/>
      <c r="J465" s="21"/>
      <c r="K465" s="21"/>
      <c r="L465" s="21"/>
      <c r="M465" s="21"/>
      <c r="N465" s="21"/>
      <c r="O465" s="21"/>
      <c r="P465" s="21"/>
      <c r="Q465" s="21"/>
    </row>
    <row r="466" spans="1:17" ht="12" customHeight="1">
      <c r="A466" s="21"/>
      <c r="B466" s="21"/>
      <c r="C466" s="21"/>
      <c r="D466" s="21"/>
      <c r="E466" s="21"/>
      <c r="F466" s="21"/>
      <c r="G466" s="21"/>
      <c r="H466" s="21"/>
      <c r="I466" s="29"/>
      <c r="J466" s="21"/>
      <c r="K466" s="21"/>
      <c r="L466" s="21"/>
      <c r="M466" s="21"/>
      <c r="N466" s="21"/>
      <c r="O466" s="21"/>
      <c r="P466" s="21"/>
      <c r="Q466" s="21"/>
    </row>
    <row r="467" spans="1:17" ht="12" customHeight="1">
      <c r="A467" s="21"/>
      <c r="B467" s="21"/>
      <c r="C467" s="21"/>
      <c r="D467" s="21"/>
      <c r="E467" s="21"/>
      <c r="F467" s="21"/>
      <c r="G467" s="21"/>
      <c r="H467" s="21"/>
      <c r="I467" s="29"/>
      <c r="J467" s="21"/>
      <c r="K467" s="21"/>
      <c r="L467" s="21"/>
      <c r="M467" s="21"/>
      <c r="N467" s="21"/>
      <c r="O467" s="21"/>
      <c r="P467" s="21"/>
      <c r="Q467" s="21"/>
    </row>
    <row r="468" spans="1:17" ht="12" customHeight="1">
      <c r="A468" s="21"/>
      <c r="B468" s="21"/>
      <c r="C468" s="21"/>
      <c r="D468" s="21"/>
      <c r="E468" s="21"/>
      <c r="F468" s="21"/>
      <c r="G468" s="21"/>
      <c r="H468" s="21"/>
      <c r="I468" s="29"/>
      <c r="J468" s="21"/>
      <c r="K468" s="21"/>
      <c r="L468" s="21"/>
      <c r="M468" s="21"/>
      <c r="N468" s="21"/>
      <c r="O468" s="21"/>
      <c r="P468" s="21"/>
      <c r="Q468" s="21"/>
    </row>
    <row r="469" spans="1:17" ht="12" customHeight="1">
      <c r="A469" s="21"/>
      <c r="B469" s="21"/>
      <c r="C469" s="21"/>
      <c r="D469" s="21"/>
      <c r="E469" s="21"/>
      <c r="F469" s="21"/>
      <c r="G469" s="21"/>
      <c r="H469" s="21"/>
      <c r="I469" s="29"/>
      <c r="J469" s="21"/>
      <c r="K469" s="21"/>
      <c r="L469" s="21"/>
      <c r="M469" s="21"/>
      <c r="N469" s="21"/>
      <c r="O469" s="21"/>
      <c r="P469" s="21"/>
      <c r="Q469" s="21"/>
    </row>
    <row r="470" spans="1:17" ht="12" customHeight="1">
      <c r="A470" s="21"/>
      <c r="B470" s="21"/>
      <c r="C470" s="21"/>
      <c r="D470" s="21"/>
      <c r="E470" s="21"/>
      <c r="F470" s="21"/>
      <c r="G470" s="21"/>
      <c r="H470" s="21"/>
      <c r="I470" s="29"/>
      <c r="J470" s="21"/>
      <c r="K470" s="21"/>
      <c r="L470" s="21"/>
      <c r="M470" s="21"/>
      <c r="N470" s="21"/>
      <c r="O470" s="21"/>
      <c r="P470" s="21"/>
      <c r="Q470" s="21"/>
    </row>
    <row r="471" spans="1:17" ht="12" customHeight="1">
      <c r="A471" s="21"/>
      <c r="B471" s="21"/>
      <c r="C471" s="21"/>
      <c r="D471" s="21"/>
      <c r="E471" s="21"/>
      <c r="F471" s="21"/>
      <c r="G471" s="21"/>
      <c r="H471" s="21"/>
      <c r="I471" s="29"/>
      <c r="J471" s="21"/>
      <c r="K471" s="21"/>
      <c r="L471" s="21"/>
      <c r="M471" s="21"/>
      <c r="N471" s="21"/>
      <c r="O471" s="21"/>
      <c r="P471" s="21"/>
      <c r="Q471" s="21"/>
    </row>
    <row r="472" spans="1:17" ht="12" customHeight="1">
      <c r="A472" s="21"/>
      <c r="B472" s="21"/>
      <c r="C472" s="21"/>
      <c r="D472" s="21"/>
      <c r="E472" s="21"/>
      <c r="F472" s="21"/>
      <c r="G472" s="21"/>
      <c r="H472" s="21"/>
      <c r="I472" s="29"/>
      <c r="J472" s="21"/>
      <c r="K472" s="21"/>
      <c r="L472" s="21"/>
      <c r="M472" s="21"/>
      <c r="N472" s="21"/>
      <c r="O472" s="21"/>
      <c r="P472" s="21"/>
      <c r="Q472" s="21"/>
    </row>
    <row r="473" spans="1:17" ht="12" customHeight="1">
      <c r="A473" s="21"/>
      <c r="B473" s="21"/>
      <c r="C473" s="21"/>
      <c r="D473" s="21"/>
      <c r="E473" s="21"/>
      <c r="F473" s="21"/>
      <c r="G473" s="21"/>
      <c r="H473" s="21"/>
      <c r="I473" s="29"/>
      <c r="J473" s="21"/>
      <c r="K473" s="21"/>
      <c r="L473" s="21"/>
      <c r="M473" s="21"/>
      <c r="N473" s="21"/>
      <c r="O473" s="21"/>
      <c r="P473" s="21"/>
      <c r="Q473" s="21"/>
    </row>
    <row r="474" spans="1:17" ht="12" customHeight="1">
      <c r="A474" s="21"/>
      <c r="B474" s="21"/>
      <c r="C474" s="21"/>
      <c r="D474" s="21"/>
      <c r="E474" s="21"/>
      <c r="F474" s="21"/>
      <c r="G474" s="21"/>
      <c r="H474" s="21"/>
      <c r="I474" s="29"/>
      <c r="J474" s="21"/>
      <c r="K474" s="21"/>
      <c r="L474" s="21"/>
      <c r="M474" s="21"/>
      <c r="N474" s="21"/>
      <c r="O474" s="21"/>
      <c r="P474" s="21"/>
      <c r="Q474" s="21"/>
    </row>
    <row r="475" spans="1:17" ht="12" customHeight="1">
      <c r="A475" s="21"/>
      <c r="B475" s="21"/>
      <c r="C475" s="21"/>
      <c r="D475" s="21"/>
      <c r="E475" s="21"/>
      <c r="F475" s="21"/>
      <c r="G475" s="21"/>
      <c r="H475" s="21"/>
      <c r="I475" s="29"/>
      <c r="J475" s="21"/>
      <c r="K475" s="21"/>
      <c r="L475" s="21"/>
      <c r="M475" s="21"/>
      <c r="N475" s="21"/>
      <c r="O475" s="21"/>
      <c r="P475" s="21"/>
      <c r="Q475" s="21"/>
    </row>
    <row r="476" spans="1:17" ht="12" customHeight="1">
      <c r="A476" s="21"/>
      <c r="B476" s="21"/>
      <c r="C476" s="21"/>
      <c r="D476" s="21"/>
      <c r="E476" s="21"/>
      <c r="F476" s="21"/>
      <c r="G476" s="21"/>
      <c r="H476" s="21"/>
      <c r="I476" s="29"/>
      <c r="J476" s="21"/>
      <c r="K476" s="21"/>
      <c r="L476" s="21"/>
      <c r="M476" s="21"/>
      <c r="N476" s="21"/>
      <c r="O476" s="21"/>
      <c r="P476" s="21"/>
      <c r="Q476" s="21"/>
    </row>
    <row r="477" spans="1:17" ht="12" customHeight="1">
      <c r="A477" s="21"/>
      <c r="B477" s="21"/>
      <c r="C477" s="21"/>
      <c r="D477" s="21"/>
      <c r="E477" s="21"/>
      <c r="F477" s="21"/>
      <c r="G477" s="21"/>
      <c r="H477" s="21"/>
      <c r="I477" s="29"/>
      <c r="J477" s="21"/>
      <c r="K477" s="21"/>
      <c r="L477" s="21"/>
      <c r="M477" s="21"/>
      <c r="N477" s="21"/>
      <c r="O477" s="21"/>
      <c r="P477" s="21"/>
      <c r="Q477" s="21"/>
    </row>
    <row r="478" spans="1:17" ht="12" customHeight="1">
      <c r="A478" s="21"/>
      <c r="B478" s="21"/>
      <c r="C478" s="21"/>
      <c r="D478" s="21"/>
      <c r="E478" s="21"/>
      <c r="F478" s="21"/>
      <c r="G478" s="21"/>
      <c r="H478" s="21"/>
      <c r="I478" s="29"/>
      <c r="J478" s="21"/>
      <c r="K478" s="21"/>
      <c r="L478" s="21"/>
      <c r="M478" s="21"/>
      <c r="N478" s="21"/>
      <c r="O478" s="21"/>
      <c r="P478" s="21"/>
      <c r="Q478" s="21"/>
    </row>
    <row r="479" spans="1:17" ht="12" customHeight="1">
      <c r="A479" s="21"/>
      <c r="B479" s="21"/>
      <c r="C479" s="21"/>
      <c r="D479" s="21"/>
      <c r="E479" s="21"/>
      <c r="F479" s="21"/>
      <c r="G479" s="21"/>
      <c r="H479" s="21"/>
      <c r="I479" s="29"/>
      <c r="J479" s="21"/>
      <c r="K479" s="21"/>
      <c r="L479" s="21"/>
      <c r="M479" s="21"/>
      <c r="N479" s="21"/>
      <c r="O479" s="21"/>
      <c r="P479" s="21"/>
      <c r="Q479" s="21"/>
    </row>
    <row r="480" spans="1:17" ht="12" customHeight="1">
      <c r="A480" s="21"/>
      <c r="B480" s="21"/>
      <c r="C480" s="21"/>
      <c r="D480" s="21"/>
      <c r="E480" s="21"/>
      <c r="F480" s="21"/>
      <c r="G480" s="21"/>
      <c r="H480" s="21"/>
      <c r="I480" s="29"/>
      <c r="J480" s="21"/>
      <c r="K480" s="21"/>
      <c r="L480" s="21"/>
      <c r="M480" s="21"/>
      <c r="N480" s="21"/>
      <c r="O480" s="21"/>
      <c r="P480" s="21"/>
      <c r="Q480" s="21"/>
    </row>
    <row r="481" spans="1:17" ht="12" customHeight="1">
      <c r="A481" s="21"/>
      <c r="B481" s="21"/>
      <c r="C481" s="21"/>
      <c r="D481" s="21"/>
      <c r="E481" s="21"/>
      <c r="F481" s="21"/>
      <c r="G481" s="21"/>
      <c r="H481" s="21"/>
      <c r="I481" s="29"/>
      <c r="J481" s="21"/>
      <c r="K481" s="21"/>
      <c r="L481" s="21"/>
      <c r="M481" s="21"/>
      <c r="N481" s="21"/>
      <c r="O481" s="21"/>
      <c r="P481" s="21"/>
      <c r="Q481" s="21"/>
    </row>
    <row r="482" spans="1:17" ht="12" customHeight="1">
      <c r="A482" s="21"/>
      <c r="B482" s="21"/>
      <c r="C482" s="21"/>
      <c r="D482" s="21"/>
      <c r="E482" s="21"/>
      <c r="F482" s="21"/>
      <c r="G482" s="21"/>
      <c r="H482" s="21"/>
      <c r="I482" s="29"/>
      <c r="J482" s="21"/>
      <c r="K482" s="21"/>
      <c r="L482" s="21"/>
      <c r="M482" s="21"/>
      <c r="N482" s="21"/>
      <c r="O482" s="21"/>
      <c r="P482" s="21"/>
      <c r="Q482" s="21"/>
    </row>
    <row r="483" spans="1:17" ht="12" customHeight="1">
      <c r="A483" s="21"/>
      <c r="B483" s="21"/>
      <c r="C483" s="21"/>
      <c r="D483" s="21"/>
      <c r="E483" s="21"/>
      <c r="F483" s="21"/>
      <c r="G483" s="21"/>
      <c r="H483" s="21"/>
      <c r="I483" s="29"/>
      <c r="J483" s="21"/>
      <c r="K483" s="21"/>
      <c r="L483" s="21"/>
      <c r="M483" s="21"/>
      <c r="N483" s="21"/>
      <c r="O483" s="21"/>
      <c r="P483" s="21"/>
      <c r="Q483" s="21"/>
    </row>
    <row r="484" spans="1:17" ht="12" customHeight="1">
      <c r="A484" s="21"/>
      <c r="B484" s="21"/>
      <c r="C484" s="21"/>
      <c r="D484" s="21"/>
      <c r="E484" s="21"/>
      <c r="F484" s="21"/>
      <c r="G484" s="21"/>
      <c r="H484" s="21"/>
      <c r="I484" s="29"/>
      <c r="J484" s="21"/>
      <c r="K484" s="21"/>
      <c r="L484" s="21"/>
      <c r="M484" s="21"/>
      <c r="N484" s="21"/>
      <c r="O484" s="21"/>
      <c r="P484" s="21"/>
      <c r="Q484" s="21"/>
    </row>
    <row r="485" spans="1:17" ht="12" customHeight="1">
      <c r="A485" s="21"/>
      <c r="B485" s="21"/>
      <c r="C485" s="21"/>
      <c r="D485" s="21"/>
      <c r="E485" s="21"/>
      <c r="F485" s="21"/>
      <c r="G485" s="21"/>
      <c r="H485" s="21"/>
      <c r="I485" s="29"/>
      <c r="J485" s="21"/>
      <c r="K485" s="21"/>
      <c r="L485" s="21"/>
      <c r="M485" s="21"/>
      <c r="N485" s="21"/>
      <c r="O485" s="21"/>
      <c r="P485" s="21"/>
      <c r="Q485" s="21"/>
    </row>
    <row r="486" spans="1:17" ht="12" customHeight="1">
      <c r="A486" s="21"/>
      <c r="B486" s="21"/>
      <c r="C486" s="21"/>
      <c r="D486" s="21"/>
      <c r="E486" s="21"/>
      <c r="F486" s="21"/>
      <c r="G486" s="21"/>
      <c r="H486" s="21"/>
      <c r="I486" s="29"/>
      <c r="J486" s="21"/>
      <c r="K486" s="21"/>
      <c r="L486" s="21"/>
      <c r="M486" s="21"/>
      <c r="N486" s="21"/>
      <c r="O486" s="21"/>
      <c r="P486" s="21"/>
      <c r="Q486" s="21"/>
    </row>
    <row r="487" spans="1:17" ht="12" customHeight="1">
      <c r="A487" s="21"/>
      <c r="B487" s="21"/>
      <c r="C487" s="21"/>
      <c r="D487" s="21"/>
      <c r="E487" s="21"/>
      <c r="F487" s="21"/>
      <c r="G487" s="21"/>
      <c r="H487" s="21"/>
      <c r="I487" s="29"/>
      <c r="J487" s="21"/>
      <c r="K487" s="21"/>
      <c r="L487" s="21"/>
      <c r="M487" s="21"/>
      <c r="N487" s="21"/>
      <c r="O487" s="21"/>
      <c r="P487" s="21"/>
      <c r="Q487" s="21"/>
    </row>
    <row r="488" spans="1:17" ht="12" customHeight="1">
      <c r="A488" s="21"/>
      <c r="B488" s="21"/>
      <c r="C488" s="21"/>
      <c r="D488" s="21"/>
      <c r="E488" s="21"/>
      <c r="F488" s="21"/>
      <c r="G488" s="21"/>
      <c r="H488" s="21"/>
      <c r="I488" s="29"/>
      <c r="J488" s="21"/>
      <c r="K488" s="21"/>
      <c r="L488" s="21"/>
      <c r="M488" s="21"/>
      <c r="N488" s="21"/>
      <c r="O488" s="21"/>
      <c r="P488" s="21"/>
      <c r="Q488" s="21"/>
    </row>
    <row r="489" spans="1:17" ht="12" customHeight="1">
      <c r="A489" s="21"/>
      <c r="B489" s="21"/>
      <c r="C489" s="21"/>
      <c r="D489" s="21"/>
      <c r="E489" s="21"/>
      <c r="F489" s="21"/>
      <c r="G489" s="21"/>
      <c r="H489" s="21"/>
      <c r="I489" s="29"/>
      <c r="J489" s="21"/>
      <c r="K489" s="21"/>
      <c r="L489" s="21"/>
      <c r="M489" s="21"/>
      <c r="N489" s="21"/>
      <c r="O489" s="21"/>
      <c r="P489" s="21"/>
      <c r="Q489" s="21"/>
    </row>
    <row r="490" spans="1:17" ht="12" customHeight="1">
      <c r="A490" s="21"/>
      <c r="B490" s="21"/>
      <c r="C490" s="21"/>
      <c r="D490" s="21"/>
      <c r="E490" s="21"/>
      <c r="F490" s="21"/>
      <c r="G490" s="21"/>
      <c r="H490" s="21"/>
      <c r="I490" s="29"/>
      <c r="J490" s="21"/>
      <c r="K490" s="21"/>
      <c r="L490" s="21"/>
      <c r="M490" s="21"/>
      <c r="N490" s="21"/>
      <c r="O490" s="21"/>
      <c r="P490" s="21"/>
      <c r="Q490" s="21"/>
    </row>
    <row r="491" spans="1:17" ht="12" customHeight="1">
      <c r="A491" s="21"/>
      <c r="B491" s="21"/>
      <c r="C491" s="21"/>
      <c r="D491" s="21"/>
      <c r="E491" s="21"/>
      <c r="F491" s="21"/>
      <c r="G491" s="21"/>
      <c r="H491" s="21"/>
      <c r="I491" s="29"/>
      <c r="J491" s="21"/>
      <c r="K491" s="21"/>
      <c r="L491" s="21"/>
      <c r="M491" s="21"/>
      <c r="N491" s="21"/>
      <c r="O491" s="21"/>
      <c r="P491" s="21"/>
      <c r="Q491" s="21"/>
    </row>
    <row r="492" spans="1:17" ht="12" customHeight="1">
      <c r="A492" s="21"/>
      <c r="B492" s="21"/>
      <c r="C492" s="21"/>
      <c r="D492" s="21"/>
      <c r="E492" s="21"/>
      <c r="F492" s="21"/>
      <c r="G492" s="21"/>
      <c r="H492" s="21"/>
      <c r="I492" s="29"/>
      <c r="J492" s="21"/>
      <c r="K492" s="21"/>
      <c r="L492" s="21"/>
      <c r="M492" s="21"/>
      <c r="N492" s="21"/>
      <c r="O492" s="21"/>
      <c r="P492" s="21"/>
      <c r="Q492" s="21"/>
    </row>
    <row r="493" spans="1:17" ht="12" customHeight="1">
      <c r="A493" s="21"/>
      <c r="B493" s="21"/>
      <c r="C493" s="21"/>
      <c r="D493" s="21"/>
      <c r="E493" s="21"/>
      <c r="F493" s="21"/>
      <c r="G493" s="21"/>
      <c r="H493" s="21"/>
      <c r="I493" s="29"/>
      <c r="J493" s="21"/>
      <c r="K493" s="21"/>
      <c r="L493" s="21"/>
      <c r="M493" s="21"/>
      <c r="N493" s="21"/>
      <c r="O493" s="21"/>
      <c r="P493" s="21"/>
      <c r="Q493" s="21"/>
    </row>
    <row r="494" spans="1:17" ht="12" customHeight="1">
      <c r="A494" s="21"/>
      <c r="B494" s="21"/>
      <c r="C494" s="21"/>
      <c r="D494" s="21"/>
      <c r="E494" s="21"/>
      <c r="F494" s="21"/>
      <c r="G494" s="21"/>
      <c r="H494" s="21"/>
      <c r="I494" s="29"/>
      <c r="J494" s="21"/>
      <c r="K494" s="21"/>
      <c r="L494" s="21"/>
      <c r="M494" s="21"/>
      <c r="N494" s="21"/>
      <c r="O494" s="21"/>
      <c r="P494" s="21"/>
      <c r="Q494" s="21"/>
    </row>
    <row r="495" spans="1:17" ht="12" customHeight="1">
      <c r="A495" s="21"/>
      <c r="B495" s="21"/>
      <c r="C495" s="21"/>
      <c r="D495" s="21"/>
      <c r="E495" s="21"/>
      <c r="F495" s="21"/>
      <c r="G495" s="21"/>
      <c r="H495" s="21"/>
      <c r="I495" s="29"/>
      <c r="J495" s="21"/>
      <c r="K495" s="21"/>
      <c r="L495" s="21"/>
      <c r="M495" s="21"/>
      <c r="N495" s="21"/>
      <c r="O495" s="21"/>
      <c r="P495" s="21"/>
      <c r="Q495" s="21"/>
    </row>
    <row r="496" spans="1:17" ht="12" customHeight="1">
      <c r="A496" s="21"/>
      <c r="B496" s="21"/>
      <c r="C496" s="21"/>
      <c r="D496" s="21"/>
      <c r="E496" s="21"/>
      <c r="F496" s="21"/>
      <c r="G496" s="21"/>
      <c r="H496" s="21"/>
      <c r="I496" s="29"/>
      <c r="J496" s="21"/>
      <c r="K496" s="21"/>
      <c r="L496" s="21"/>
      <c r="M496" s="21"/>
      <c r="N496" s="21"/>
      <c r="O496" s="21"/>
      <c r="P496" s="21"/>
      <c r="Q496" s="21"/>
    </row>
    <row r="497" spans="1:17" ht="12" customHeight="1">
      <c r="A497" s="21"/>
      <c r="B497" s="21"/>
      <c r="C497" s="21"/>
      <c r="D497" s="21"/>
      <c r="E497" s="21"/>
      <c r="F497" s="21"/>
      <c r="G497" s="21"/>
      <c r="H497" s="21"/>
      <c r="I497" s="29"/>
      <c r="J497" s="21"/>
      <c r="K497" s="21"/>
      <c r="L497" s="21"/>
      <c r="M497" s="21"/>
      <c r="N497" s="21"/>
      <c r="O497" s="21"/>
      <c r="P497" s="21"/>
      <c r="Q497" s="21"/>
    </row>
    <row r="498" spans="1:17" ht="12" customHeight="1">
      <c r="A498" s="21"/>
      <c r="B498" s="21"/>
      <c r="C498" s="21"/>
      <c r="D498" s="21"/>
      <c r="E498" s="21"/>
      <c r="F498" s="21"/>
      <c r="G498" s="21"/>
      <c r="H498" s="21"/>
      <c r="I498" s="29"/>
      <c r="J498" s="21"/>
      <c r="K498" s="21"/>
      <c r="L498" s="21"/>
      <c r="M498" s="21"/>
      <c r="N498" s="21"/>
      <c r="O498" s="21"/>
      <c r="P498" s="21"/>
      <c r="Q498" s="21"/>
    </row>
    <row r="499" spans="1:17" ht="12" customHeight="1">
      <c r="A499" s="21"/>
      <c r="B499" s="21"/>
      <c r="C499" s="21"/>
      <c r="D499" s="21"/>
      <c r="E499" s="21"/>
      <c r="F499" s="21"/>
      <c r="G499" s="21"/>
      <c r="H499" s="21"/>
      <c r="I499" s="29"/>
      <c r="J499" s="21"/>
      <c r="K499" s="21"/>
      <c r="L499" s="21"/>
      <c r="M499" s="21"/>
      <c r="N499" s="21"/>
      <c r="O499" s="21"/>
      <c r="P499" s="21"/>
      <c r="Q499" s="21"/>
    </row>
    <row r="500" spans="1:17" ht="12" customHeight="1">
      <c r="A500" s="21"/>
      <c r="B500" s="21"/>
      <c r="C500" s="21"/>
      <c r="D500" s="21"/>
      <c r="E500" s="21"/>
      <c r="F500" s="21"/>
      <c r="G500" s="21"/>
      <c r="H500" s="21"/>
      <c r="I500" s="29"/>
      <c r="J500" s="21"/>
      <c r="K500" s="21"/>
      <c r="L500" s="21"/>
      <c r="M500" s="21"/>
      <c r="N500" s="21"/>
      <c r="O500" s="21"/>
      <c r="P500" s="21"/>
      <c r="Q500" s="21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ColWidth="17.33203125" defaultRowHeight="15" customHeight="1"/>
  <cols>
    <col min="1" max="1" width="63.44140625" customWidth="1"/>
    <col min="2" max="2" width="1.6640625" customWidth="1"/>
    <col min="3" max="13" width="8.6640625" customWidth="1"/>
  </cols>
  <sheetData>
    <row r="1" spans="1:2" ht="12.75" customHeight="1">
      <c r="A1">
        <v>2</v>
      </c>
      <c r="B1" s="175"/>
    </row>
    <row r="2" spans="1:2" ht="12.75" customHeight="1">
      <c r="A2">
        <v>6</v>
      </c>
      <c r="B2" s="175"/>
    </row>
    <row r="3" spans="1:2" ht="12.75" customHeight="1">
      <c r="A3">
        <v>999</v>
      </c>
      <c r="B3" s="175"/>
    </row>
    <row r="4" spans="1:2" ht="12.75" customHeight="1">
      <c r="A4">
        <v>2016</v>
      </c>
      <c r="B4" s="175"/>
    </row>
    <row r="5" spans="1:2" ht="12.75" customHeight="1">
      <c r="A5">
        <v>2</v>
      </c>
      <c r="B5" s="175"/>
    </row>
    <row r="6" spans="1:2" ht="12.75" customHeight="1">
      <c r="A6" t="s">
        <v>304</v>
      </c>
      <c r="B6" s="175"/>
    </row>
    <row r="7" spans="1:2" ht="12.75" customHeight="1">
      <c r="A7">
        <v>0</v>
      </c>
      <c r="B7" s="175"/>
    </row>
    <row r="8" spans="1:2" ht="12.75" customHeight="1">
      <c r="A8">
        <v>0</v>
      </c>
      <c r="B8" s="175"/>
    </row>
    <row r="9" spans="1:2" ht="12.75" customHeight="1">
      <c r="A9">
        <v>0</v>
      </c>
      <c r="B9" s="175"/>
    </row>
    <row r="10" spans="1:2" ht="12.75" customHeight="1">
      <c r="A10">
        <v>0</v>
      </c>
      <c r="B10" s="175"/>
    </row>
    <row r="11" spans="1:2" ht="12.75" customHeight="1">
      <c r="A11">
        <v>61</v>
      </c>
      <c r="B11" s="175"/>
    </row>
    <row r="12" spans="1:2" ht="12.75" customHeight="1">
      <c r="A12">
        <v>36</v>
      </c>
      <c r="B12" s="175"/>
    </row>
    <row r="13" spans="1:2" ht="12.75" customHeight="1">
      <c r="A13">
        <v>42</v>
      </c>
      <c r="B13" s="175"/>
    </row>
    <row r="14" spans="1:2" ht="12.75" customHeight="1">
      <c r="A14">
        <v>28</v>
      </c>
      <c r="B14" s="175"/>
    </row>
    <row r="15" spans="1:2" ht="12.75" customHeight="1">
      <c r="A15">
        <v>16</v>
      </c>
      <c r="B15" s="175"/>
    </row>
    <row r="16" spans="1:2" ht="12.75" customHeight="1">
      <c r="A16">
        <v>25</v>
      </c>
      <c r="B16" s="175"/>
    </row>
    <row r="17" spans="1:2" ht="12.75" customHeight="1">
      <c r="A17">
        <v>19</v>
      </c>
      <c r="B17" s="175"/>
    </row>
    <row r="18" spans="1:2" ht="12.75" customHeight="1">
      <c r="A18">
        <v>11</v>
      </c>
      <c r="B18" s="175"/>
    </row>
    <row r="19" spans="1:2" ht="12.75" customHeight="1">
      <c r="A19">
        <v>20</v>
      </c>
      <c r="B19" s="175"/>
    </row>
    <row r="20" spans="1:2" ht="12.75" customHeight="1">
      <c r="A20">
        <v>0</v>
      </c>
      <c r="B20" s="175"/>
    </row>
    <row r="21" spans="1:2" ht="12.75" customHeight="1">
      <c r="A21">
        <v>298</v>
      </c>
      <c r="B21" s="175"/>
    </row>
    <row r="22" spans="1:2" ht="12.75" customHeight="1">
      <c r="A22">
        <v>292</v>
      </c>
      <c r="B22" s="175"/>
    </row>
    <row r="23" spans="1:2" ht="12.75" customHeight="1">
      <c r="A23">
        <v>293</v>
      </c>
      <c r="B23" s="175"/>
    </row>
    <row r="24" spans="1:2" ht="12.75" customHeight="1">
      <c r="A24">
        <v>550</v>
      </c>
      <c r="B24" s="175"/>
    </row>
    <row r="25" spans="1:2" ht="12.75" customHeight="1">
      <c r="A25">
        <v>530</v>
      </c>
      <c r="B25" s="175"/>
    </row>
    <row r="26" spans="1:2" ht="12.75" customHeight="1">
      <c r="A26">
        <v>500</v>
      </c>
      <c r="B26" s="175"/>
    </row>
    <row r="27" spans="1:2" ht="12.75" customHeight="1">
      <c r="A27">
        <v>860</v>
      </c>
      <c r="B27" s="175"/>
    </row>
    <row r="28" spans="1:2" ht="12.75" customHeight="1">
      <c r="A28">
        <v>790</v>
      </c>
      <c r="B28" s="175"/>
    </row>
    <row r="29" spans="1:2" ht="12.75" customHeight="1">
      <c r="A29">
        <v>730</v>
      </c>
      <c r="B29" s="175"/>
    </row>
    <row r="30" spans="1:2" ht="12.75" customHeight="1">
      <c r="A30">
        <v>0</v>
      </c>
      <c r="B30" s="175"/>
    </row>
    <row r="31" spans="1:2" ht="12.75" customHeight="1">
      <c r="A31">
        <v>3525</v>
      </c>
      <c r="B31" s="175"/>
    </row>
    <row r="32" spans="1:2" ht="12.75" customHeight="1">
      <c r="A32">
        <v>2149</v>
      </c>
      <c r="B32" s="175"/>
    </row>
    <row r="33" spans="1:2" ht="12.75" customHeight="1">
      <c r="A33">
        <v>2532</v>
      </c>
      <c r="B33" s="175"/>
    </row>
    <row r="34" spans="1:2" ht="12.75" customHeight="1">
      <c r="A34">
        <v>1048</v>
      </c>
      <c r="B34" s="175"/>
    </row>
    <row r="35" spans="1:2" ht="12.75" customHeight="1">
      <c r="A35">
        <v>601</v>
      </c>
      <c r="B35" s="175"/>
    </row>
    <row r="36" spans="1:2" ht="12.75" customHeight="1">
      <c r="A36">
        <v>1022</v>
      </c>
      <c r="B36" s="175"/>
    </row>
    <row r="37" spans="1:2" ht="12.75" customHeight="1">
      <c r="A37">
        <v>447</v>
      </c>
      <c r="B37" s="175"/>
    </row>
    <row r="38" spans="1:2" ht="12.75" customHeight="1">
      <c r="A38">
        <v>284</v>
      </c>
      <c r="B38" s="175"/>
    </row>
    <row r="39" spans="1:2" ht="12.75" customHeight="1">
      <c r="A39">
        <v>554</v>
      </c>
      <c r="B39" s="175"/>
    </row>
    <row r="40" spans="1:2" ht="12.75" customHeight="1">
      <c r="A40">
        <v>0</v>
      </c>
      <c r="B40" s="175"/>
    </row>
    <row r="41" spans="1:2" ht="12.75" customHeight="1">
      <c r="A41">
        <v>0</v>
      </c>
      <c r="B41" s="175"/>
    </row>
    <row r="42" spans="1:2" ht="12.75" customHeight="1">
      <c r="A42">
        <v>1</v>
      </c>
      <c r="B42" s="175"/>
    </row>
    <row r="43" spans="1:2" ht="12.75" customHeight="1">
      <c r="A43">
        <v>1</v>
      </c>
      <c r="B43" s="175"/>
    </row>
    <row r="44" spans="1:2" ht="12.75" customHeight="1">
      <c r="A44">
        <v>10</v>
      </c>
      <c r="B44" s="175"/>
    </row>
    <row r="45" spans="1:2" ht="12.75" customHeight="1">
      <c r="A45">
        <v>25</v>
      </c>
      <c r="B45" s="175"/>
    </row>
    <row r="46" spans="1:2" ht="12.75" customHeight="1">
      <c r="A46">
        <v>15</v>
      </c>
      <c r="B46" s="175"/>
    </row>
    <row r="47" spans="1:2" ht="12.75" customHeight="1">
      <c r="A47">
        <v>120</v>
      </c>
      <c r="B47" s="175"/>
    </row>
    <row r="48" spans="1:2" ht="12.75" customHeight="1">
      <c r="A48">
        <v>170</v>
      </c>
      <c r="B48" s="175"/>
    </row>
    <row r="49" spans="1:2" ht="12.75" customHeight="1">
      <c r="A49">
        <v>335</v>
      </c>
      <c r="B49" s="175"/>
    </row>
    <row r="50" spans="1:2" ht="12.75" customHeight="1">
      <c r="A50">
        <v>0</v>
      </c>
      <c r="B50" s="175"/>
    </row>
    <row r="51" spans="1:2" ht="12.75" customHeight="1">
      <c r="A51">
        <v>10</v>
      </c>
      <c r="B51" s="175"/>
    </row>
    <row r="52" spans="1:2" ht="12.75" customHeight="1">
      <c r="A52">
        <v>10</v>
      </c>
      <c r="B52" s="175"/>
    </row>
    <row r="53" spans="1:2" ht="12.75" customHeight="1">
      <c r="A53">
        <v>10</v>
      </c>
      <c r="B53" s="175"/>
    </row>
    <row r="54" spans="1:2" ht="12.75" customHeight="1">
      <c r="A54">
        <v>0</v>
      </c>
      <c r="B54" s="175"/>
    </row>
    <row r="55" spans="1:2" ht="12.75" customHeight="1">
      <c r="A55">
        <v>0</v>
      </c>
      <c r="B55" s="175"/>
    </row>
    <row r="56" spans="1:2" ht="12.75" customHeight="1">
      <c r="A56">
        <v>0</v>
      </c>
      <c r="B56" s="175"/>
    </row>
    <row r="57" spans="1:2" ht="12.75" customHeight="1">
      <c r="A57">
        <v>0</v>
      </c>
      <c r="B57" s="175"/>
    </row>
    <row r="58" spans="1:2" ht="12.75" customHeight="1">
      <c r="A58">
        <v>0</v>
      </c>
      <c r="B58" s="175"/>
    </row>
    <row r="59" spans="1:2" ht="12.75" customHeight="1">
      <c r="A59">
        <v>0</v>
      </c>
      <c r="B59" s="175"/>
    </row>
    <row r="60" spans="1:2" ht="12.75" customHeight="1">
      <c r="A60">
        <v>0</v>
      </c>
      <c r="B60" s="175"/>
    </row>
    <row r="61" spans="1:2" ht="12.75" customHeight="1">
      <c r="A61">
        <v>8</v>
      </c>
      <c r="B61" s="175" t="s">
        <v>305</v>
      </c>
    </row>
    <row r="62" spans="1:2" ht="12.75" customHeight="1">
      <c r="A62">
        <v>8</v>
      </c>
      <c r="B62" s="175"/>
    </row>
    <row r="63" spans="1:2" ht="12.75" customHeight="1">
      <c r="A63">
        <v>15</v>
      </c>
      <c r="B63" s="175"/>
    </row>
    <row r="64" spans="1:2" ht="12.75" customHeight="1">
      <c r="A64">
        <v>9</v>
      </c>
      <c r="B64" s="175" t="s">
        <v>305</v>
      </c>
    </row>
    <row r="65" spans="1:2" ht="12.75" customHeight="1">
      <c r="A65">
        <v>6</v>
      </c>
      <c r="B65" s="175"/>
    </row>
    <row r="66" spans="1:2" ht="12.75" customHeight="1">
      <c r="A66">
        <v>14</v>
      </c>
      <c r="B66" s="175"/>
    </row>
    <row r="67" spans="1:2" ht="12.75" customHeight="1">
      <c r="A67">
        <v>0</v>
      </c>
      <c r="B67" s="175"/>
    </row>
    <row r="68" spans="1:2" ht="12.75" customHeight="1">
      <c r="A68">
        <v>20</v>
      </c>
      <c r="B68" s="175"/>
    </row>
    <row r="69" spans="1:2" ht="12.75" customHeight="1">
      <c r="A69">
        <v>5</v>
      </c>
      <c r="B69" s="175"/>
    </row>
    <row r="70" spans="1:2" ht="12.75" customHeight="1">
      <c r="A70">
        <v>0</v>
      </c>
      <c r="B70" s="175"/>
    </row>
    <row r="71" spans="1:2" ht="12.75" customHeight="1">
      <c r="A71">
        <v>0</v>
      </c>
      <c r="B71" s="175"/>
    </row>
    <row r="72" spans="1:2" ht="12.75" customHeight="1">
      <c r="A72">
        <v>0</v>
      </c>
      <c r="B72" s="175"/>
    </row>
    <row r="73" spans="1:2" ht="12.75" customHeight="1">
      <c r="A73">
        <v>0</v>
      </c>
      <c r="B73" s="175"/>
    </row>
    <row r="74" spans="1:2" ht="12.75" customHeight="1">
      <c r="A74">
        <v>0</v>
      </c>
      <c r="B74" s="175"/>
    </row>
    <row r="75" spans="1:2" ht="12.75" customHeight="1">
      <c r="A75">
        <v>0</v>
      </c>
      <c r="B75" s="175"/>
    </row>
    <row r="76" spans="1:2" ht="12.75" customHeight="1">
      <c r="A76">
        <v>1</v>
      </c>
      <c r="B76" s="175"/>
    </row>
    <row r="77" spans="1:2" ht="12.75" customHeight="1">
      <c r="A77">
        <v>30</v>
      </c>
      <c r="B77" s="175"/>
    </row>
    <row r="78" spans="1:2" ht="12.75" customHeight="1">
      <c r="A78">
        <v>20</v>
      </c>
      <c r="B78" s="175"/>
    </row>
    <row r="79" spans="1:2" ht="12.75" customHeight="1">
      <c r="A79">
        <v>0</v>
      </c>
      <c r="B79" s="175"/>
    </row>
    <row r="80" spans="1:2" ht="12.75" customHeight="1">
      <c r="A80">
        <v>0</v>
      </c>
      <c r="B80" s="175"/>
    </row>
    <row r="81" spans="1:2" ht="12.75" customHeight="1">
      <c r="A81">
        <v>0</v>
      </c>
      <c r="B81" s="175"/>
    </row>
    <row r="82" spans="1:2" ht="12.75" customHeight="1">
      <c r="A82">
        <v>0</v>
      </c>
      <c r="B82" s="175"/>
    </row>
    <row r="83" spans="1:2" ht="12.75" customHeight="1">
      <c r="A83">
        <v>1301</v>
      </c>
      <c r="B83" s="175"/>
    </row>
    <row r="84" spans="1:2" ht="12.75" customHeight="1">
      <c r="A84">
        <v>0</v>
      </c>
      <c r="B84" s="175"/>
    </row>
    <row r="85" spans="1:2" ht="12.75" customHeight="1">
      <c r="A85">
        <v>220</v>
      </c>
      <c r="B85" s="175"/>
    </row>
    <row r="86" spans="1:2" ht="12.75" customHeight="1">
      <c r="A86">
        <v>15</v>
      </c>
      <c r="B86" s="175"/>
    </row>
    <row r="87" spans="1:2" ht="12.75" customHeight="1">
      <c r="A87">
        <v>0</v>
      </c>
      <c r="B87" s="175"/>
    </row>
    <row r="88" spans="1:2" ht="12.75" customHeight="1">
      <c r="A88">
        <v>0</v>
      </c>
      <c r="B88" s="175"/>
    </row>
    <row r="89" spans="1:2" ht="12.75" customHeight="1">
      <c r="A89">
        <v>0</v>
      </c>
      <c r="B89" s="175"/>
    </row>
    <row r="90" spans="1:2" ht="12.75" customHeight="1">
      <c r="A90">
        <v>0</v>
      </c>
      <c r="B90" s="175"/>
    </row>
    <row r="91" spans="1:2" ht="12.75" customHeight="1">
      <c r="A91">
        <v>660</v>
      </c>
      <c r="B91" s="175"/>
    </row>
    <row r="92" spans="1:2" ht="12.75" customHeight="1">
      <c r="A92">
        <v>16</v>
      </c>
      <c r="B92" s="175"/>
    </row>
    <row r="93" spans="1:2" ht="12.75" customHeight="1">
      <c r="A93">
        <v>0</v>
      </c>
      <c r="B93" s="175"/>
    </row>
    <row r="94" spans="1:2" ht="12.75" customHeight="1">
      <c r="A94">
        <v>0</v>
      </c>
      <c r="B94" s="175"/>
    </row>
    <row r="95" spans="1:2" ht="12.75" customHeight="1">
      <c r="A95">
        <v>0</v>
      </c>
      <c r="B95" s="175"/>
    </row>
    <row r="96" spans="1:2" ht="12.75" customHeight="1">
      <c r="A96">
        <v>0</v>
      </c>
      <c r="B96" s="175"/>
    </row>
    <row r="97" spans="1:2" ht="12.75" customHeight="1">
      <c r="A97">
        <v>0</v>
      </c>
      <c r="B97" s="175"/>
    </row>
    <row r="98" spans="1:2" ht="12.75" customHeight="1">
      <c r="A98">
        <v>0</v>
      </c>
      <c r="B98" s="175"/>
    </row>
    <row r="99" spans="1:2" ht="12.75" customHeight="1">
      <c r="A99">
        <v>0</v>
      </c>
      <c r="B99" s="175"/>
    </row>
    <row r="100" spans="1:2" ht="12.75" customHeight="1">
      <c r="A100">
        <v>999</v>
      </c>
      <c r="B100" s="175"/>
    </row>
    <row r="101" spans="1:2" ht="12.75" customHeight="1">
      <c r="A101">
        <v>999</v>
      </c>
      <c r="B101" s="175"/>
    </row>
    <row r="102" spans="1:2" ht="12.75" customHeight="1">
      <c r="A102">
        <v>151</v>
      </c>
      <c r="B102" s="175"/>
    </row>
    <row r="103" spans="1:2" ht="12.75" customHeight="1">
      <c r="A103">
        <v>149</v>
      </c>
      <c r="B103" s="175"/>
    </row>
    <row r="104" spans="1:2" ht="12.75" customHeight="1">
      <c r="A104">
        <v>134</v>
      </c>
      <c r="B104" s="175"/>
    </row>
    <row r="105" spans="1:2" ht="12.75" customHeight="1">
      <c r="A105">
        <v>4.62</v>
      </c>
      <c r="B105" s="175"/>
    </row>
    <row r="106" spans="1:2" ht="12.75" customHeight="1">
      <c r="A106">
        <v>4.5</v>
      </c>
      <c r="B106" s="175"/>
    </row>
    <row r="107" spans="1:2" ht="12.75" customHeight="1">
      <c r="A107">
        <v>3.75</v>
      </c>
      <c r="B107" s="175"/>
    </row>
    <row r="108" spans="1:2" ht="12.75" customHeight="1">
      <c r="A108">
        <v>8206</v>
      </c>
      <c r="B108" s="175"/>
    </row>
    <row r="109" spans="1:2" ht="12.75" customHeight="1">
      <c r="A109">
        <v>2671</v>
      </c>
      <c r="B109" s="175"/>
    </row>
    <row r="110" spans="1:2" ht="12.75" customHeight="1">
      <c r="A110">
        <v>1285</v>
      </c>
      <c r="B110" s="175"/>
    </row>
    <row r="111" spans="1:2" ht="12.75" customHeight="1">
      <c r="A111">
        <v>8389</v>
      </c>
      <c r="B111" s="175"/>
    </row>
    <row r="112" spans="1:2" ht="12.75" customHeight="1">
      <c r="A112">
        <v>2734</v>
      </c>
      <c r="B112" s="175"/>
    </row>
    <row r="113" spans="1:2" ht="12.75" customHeight="1">
      <c r="A113">
        <v>1316</v>
      </c>
      <c r="B113" s="175"/>
    </row>
    <row r="114" spans="1:2" ht="12.75" customHeight="1">
      <c r="A114">
        <v>183</v>
      </c>
      <c r="B114" s="175"/>
    </row>
    <row r="115" spans="1:2" ht="12.75" customHeight="1">
      <c r="A115">
        <v>63</v>
      </c>
      <c r="B115" s="175"/>
    </row>
    <row r="116" spans="1:2" ht="12.75" customHeight="1">
      <c r="A116">
        <v>31</v>
      </c>
      <c r="B116" s="175"/>
    </row>
    <row r="117" spans="1:2" ht="12.75" customHeight="1">
      <c r="A117">
        <v>0</v>
      </c>
      <c r="B117" s="175"/>
    </row>
    <row r="118" spans="1:2" ht="12.75" customHeight="1">
      <c r="A118">
        <v>0</v>
      </c>
      <c r="B118" s="175"/>
    </row>
    <row r="119" spans="1:2" ht="12.75" customHeight="1">
      <c r="A119">
        <v>0</v>
      </c>
      <c r="B119" s="175"/>
    </row>
    <row r="120" spans="1:2" ht="12.75" customHeight="1">
      <c r="A120">
        <v>999</v>
      </c>
      <c r="B120" s="175"/>
    </row>
    <row r="121" spans="1:2" ht="12.75" customHeight="1">
      <c r="A121">
        <v>3525</v>
      </c>
      <c r="B121" s="175"/>
    </row>
    <row r="122" spans="1:2" ht="12.75" customHeight="1">
      <c r="A122">
        <v>2149</v>
      </c>
      <c r="B122" s="175"/>
    </row>
    <row r="123" spans="1:2" ht="12.75" customHeight="1">
      <c r="A123">
        <v>2532</v>
      </c>
      <c r="B123" s="175"/>
    </row>
    <row r="124" spans="1:2" ht="12.75" customHeight="1">
      <c r="A124">
        <v>1048</v>
      </c>
      <c r="B124" s="175"/>
    </row>
    <row r="125" spans="1:2" ht="12.75" customHeight="1">
      <c r="A125">
        <v>601</v>
      </c>
      <c r="B125" s="175"/>
    </row>
    <row r="126" spans="1:2" ht="12.75" customHeight="1">
      <c r="A126">
        <v>1022</v>
      </c>
      <c r="B126" s="175"/>
    </row>
    <row r="127" spans="1:2" ht="12.75" customHeight="1">
      <c r="A127">
        <v>447</v>
      </c>
      <c r="B127" s="175"/>
    </row>
    <row r="128" spans="1:2" ht="12.75" customHeight="1">
      <c r="A128">
        <v>284</v>
      </c>
      <c r="B128" s="175"/>
    </row>
    <row r="129" spans="1:2" ht="12.75" customHeight="1">
      <c r="A129">
        <v>554</v>
      </c>
      <c r="B129" s="175"/>
    </row>
    <row r="130" spans="1:2" ht="12.75" customHeight="1">
      <c r="A130">
        <v>999</v>
      </c>
      <c r="B130" s="175"/>
    </row>
    <row r="131" spans="1:2" ht="12.75" customHeight="1">
      <c r="A131">
        <v>4314</v>
      </c>
      <c r="B131" s="175"/>
    </row>
    <row r="132" spans="1:2" ht="12.75" customHeight="1">
      <c r="A132">
        <v>2426</v>
      </c>
      <c r="B132" s="175"/>
    </row>
    <row r="133" spans="1:2" ht="12.75" customHeight="1">
      <c r="A133">
        <v>3009</v>
      </c>
      <c r="B133" s="175"/>
    </row>
    <row r="134" spans="1:2" ht="12.75" customHeight="1">
      <c r="A134">
        <v>1003</v>
      </c>
      <c r="B134" s="175"/>
    </row>
    <row r="135" spans="1:2" ht="12.75" customHeight="1">
      <c r="A135">
        <v>555</v>
      </c>
      <c r="B135" s="175"/>
    </row>
    <row r="136" spans="1:2" ht="12.75" customHeight="1">
      <c r="A136">
        <v>1025</v>
      </c>
      <c r="B136" s="175"/>
    </row>
    <row r="137" spans="1:2" ht="12.75" customHeight="1">
      <c r="A137">
        <v>480</v>
      </c>
      <c r="B137" s="175"/>
    </row>
    <row r="138" spans="1:2" ht="12.75" customHeight="1">
      <c r="A138">
        <v>353</v>
      </c>
      <c r="B138" s="175"/>
    </row>
    <row r="139" spans="1:2" ht="12.75" customHeight="1">
      <c r="A139">
        <v>553</v>
      </c>
      <c r="B139" s="175"/>
    </row>
    <row r="140" spans="1:2" ht="12.75" customHeight="1">
      <c r="A140">
        <v>999</v>
      </c>
      <c r="B140" s="175"/>
    </row>
    <row r="141" spans="1:2" ht="12.75" customHeight="1">
      <c r="A141">
        <v>4059</v>
      </c>
      <c r="B141" s="175"/>
    </row>
    <row r="142" spans="1:2" ht="12.75" customHeight="1">
      <c r="A142">
        <v>2426</v>
      </c>
      <c r="B142" s="175"/>
    </row>
    <row r="143" spans="1:2" ht="12.75" customHeight="1">
      <c r="A143">
        <v>2839</v>
      </c>
      <c r="B143" s="175"/>
    </row>
    <row r="144" spans="1:2" ht="12.75" customHeight="1">
      <c r="A144">
        <v>1003</v>
      </c>
      <c r="B144" s="175"/>
    </row>
    <row r="145" spans="1:2" ht="12.75" customHeight="1">
      <c r="A145">
        <v>555</v>
      </c>
      <c r="B145" s="175"/>
    </row>
    <row r="146" spans="1:2" ht="12.75" customHeight="1">
      <c r="A146">
        <v>1022</v>
      </c>
      <c r="B146" s="175"/>
    </row>
    <row r="147" spans="1:2" ht="12.75" customHeight="1">
      <c r="A147">
        <v>447</v>
      </c>
      <c r="B147" s="175"/>
    </row>
    <row r="148" spans="1:2" ht="12.75" customHeight="1">
      <c r="A148">
        <v>284</v>
      </c>
      <c r="B148" s="175"/>
    </row>
    <row r="149" spans="1:2" ht="12.75" customHeight="1">
      <c r="A149">
        <v>553</v>
      </c>
      <c r="B149" s="175"/>
    </row>
    <row r="150" spans="1:2" ht="12.75" customHeight="1">
      <c r="A150">
        <v>999</v>
      </c>
      <c r="B150" s="175"/>
    </row>
    <row r="151" spans="1:2" ht="12.75" customHeight="1">
      <c r="A151">
        <v>127</v>
      </c>
      <c r="B151" s="175"/>
    </row>
    <row r="152" spans="1:2" ht="12.75" customHeight="1">
      <c r="A152">
        <v>0</v>
      </c>
      <c r="B152" s="175"/>
    </row>
    <row r="153" spans="1:2" ht="12.75" customHeight="1">
      <c r="A153">
        <v>0</v>
      </c>
      <c r="B153" s="175"/>
    </row>
    <row r="154" spans="1:2" ht="12.75" customHeight="1">
      <c r="A154">
        <v>0</v>
      </c>
      <c r="B154" s="175"/>
    </row>
    <row r="155" spans="1:2" ht="12.75" customHeight="1">
      <c r="A155">
        <v>0</v>
      </c>
      <c r="B155" s="175"/>
    </row>
    <row r="156" spans="1:2" ht="12.75" customHeight="1">
      <c r="A156">
        <v>0</v>
      </c>
      <c r="B156" s="175"/>
    </row>
    <row r="157" spans="1:2" ht="12.75" customHeight="1">
      <c r="A157">
        <v>16</v>
      </c>
      <c r="B157" s="175"/>
    </row>
    <row r="158" spans="1:2" ht="12.75" customHeight="1">
      <c r="A158">
        <v>34</v>
      </c>
      <c r="B158" s="175"/>
    </row>
    <row r="159" spans="1:2" ht="12.75" customHeight="1">
      <c r="A159">
        <v>0</v>
      </c>
      <c r="B159" s="175"/>
    </row>
    <row r="160" spans="1:2" ht="12.75" customHeight="1">
      <c r="A160">
        <v>999</v>
      </c>
      <c r="B160" s="175"/>
    </row>
    <row r="161" spans="1:2" ht="12.75" customHeight="1">
      <c r="A161">
        <v>0</v>
      </c>
      <c r="B161" s="175"/>
    </row>
    <row r="162" spans="1:2" ht="12.75" customHeight="1">
      <c r="A162">
        <v>68</v>
      </c>
      <c r="B162" s="175"/>
    </row>
    <row r="163" spans="1:2" ht="12.75" customHeight="1">
      <c r="A163">
        <v>0</v>
      </c>
      <c r="B163" s="175"/>
    </row>
    <row r="164" spans="1:2" ht="12.75" customHeight="1">
      <c r="A164">
        <v>45</v>
      </c>
      <c r="B164" s="175"/>
    </row>
    <row r="165" spans="1:2" ht="12.75" customHeight="1">
      <c r="A165">
        <v>46</v>
      </c>
      <c r="B165" s="175"/>
    </row>
    <row r="166" spans="1:2" ht="12.75" customHeight="1">
      <c r="A166">
        <v>0</v>
      </c>
      <c r="B166" s="175"/>
    </row>
    <row r="167" spans="1:2" ht="12.75" customHeight="1">
      <c r="A167">
        <v>0</v>
      </c>
      <c r="B167" s="175"/>
    </row>
    <row r="168" spans="1:2" ht="12.75" customHeight="1">
      <c r="A168">
        <v>0</v>
      </c>
      <c r="B168" s="175"/>
    </row>
    <row r="169" spans="1:2" ht="12.75" customHeight="1">
      <c r="A169">
        <v>1</v>
      </c>
      <c r="B169" s="175"/>
    </row>
    <row r="170" spans="1:2" ht="12.75" customHeight="1">
      <c r="A170">
        <v>999</v>
      </c>
      <c r="B170" s="175"/>
    </row>
    <row r="171" spans="1:2" ht="12.75" customHeight="1">
      <c r="A171">
        <v>185</v>
      </c>
      <c r="B171" s="175"/>
    </row>
    <row r="172" spans="1:2" ht="12.75" customHeight="1">
      <c r="A172">
        <v>78</v>
      </c>
      <c r="B172" s="175"/>
    </row>
    <row r="173" spans="1:2" ht="12.75" customHeight="1">
      <c r="A173">
        <v>28</v>
      </c>
      <c r="B173" s="175"/>
    </row>
    <row r="174" spans="1:2" ht="12.75" customHeight="1">
      <c r="A174">
        <v>999</v>
      </c>
      <c r="B174" s="175"/>
    </row>
    <row r="175" spans="1:2" ht="12.75" customHeight="1">
      <c r="A175">
        <v>999</v>
      </c>
      <c r="B175" s="175"/>
    </row>
    <row r="176" spans="1:2" ht="12.75" customHeight="1">
      <c r="A176">
        <v>999</v>
      </c>
      <c r="B176" s="175"/>
    </row>
    <row r="177" spans="1:2" ht="12.75" customHeight="1">
      <c r="A177" t="s">
        <v>306</v>
      </c>
      <c r="B177" s="175"/>
    </row>
    <row r="178" spans="1:2" ht="12.75" customHeight="1">
      <c r="A178" t="s">
        <v>306</v>
      </c>
      <c r="B178" s="175"/>
    </row>
    <row r="179" spans="1:2" ht="12.75" customHeight="1">
      <c r="A179" t="s">
        <v>307</v>
      </c>
      <c r="B179" s="175"/>
    </row>
    <row r="180" spans="1:2" ht="12.75" customHeight="1">
      <c r="A180">
        <v>999</v>
      </c>
      <c r="B180" s="175"/>
    </row>
    <row r="181" spans="1:2" ht="12.75" customHeight="1">
      <c r="A181">
        <v>8389</v>
      </c>
      <c r="B181" s="175"/>
    </row>
    <row r="182" spans="1:2" ht="12.75" customHeight="1">
      <c r="A182">
        <v>2734</v>
      </c>
      <c r="B182" s="175"/>
    </row>
    <row r="183" spans="1:2" ht="12.75" customHeight="1">
      <c r="A183">
        <v>1316</v>
      </c>
      <c r="B183" s="175"/>
    </row>
    <row r="184" spans="1:2" ht="12.75" customHeight="1">
      <c r="A184">
        <v>25</v>
      </c>
      <c r="B184" s="175"/>
    </row>
    <row r="185" spans="1:2" ht="12.75" customHeight="1">
      <c r="A185">
        <v>70</v>
      </c>
      <c r="B185" s="175"/>
    </row>
    <row r="186" spans="1:2" ht="12.75" customHeight="1">
      <c r="A186">
        <v>70</v>
      </c>
      <c r="B186" s="175"/>
    </row>
    <row r="187" spans="1:2" ht="12.75" customHeight="1">
      <c r="A187">
        <v>25</v>
      </c>
      <c r="B187" s="175"/>
    </row>
    <row r="188" spans="1:2" ht="12.75" customHeight="1">
      <c r="A188">
        <v>70</v>
      </c>
      <c r="B188" s="175"/>
    </row>
    <row r="189" spans="1:2" ht="12.75" customHeight="1">
      <c r="A189">
        <v>70</v>
      </c>
      <c r="B189" s="175"/>
    </row>
    <row r="190" spans="1:2" ht="12.75" customHeight="1">
      <c r="A190">
        <v>999</v>
      </c>
      <c r="B190" s="175"/>
    </row>
    <row r="191" spans="1:2" ht="12.75" customHeight="1">
      <c r="A191">
        <v>58</v>
      </c>
      <c r="B191" s="175"/>
    </row>
    <row r="192" spans="1:2" ht="12.75" customHeight="1">
      <c r="A192">
        <v>2</v>
      </c>
      <c r="B192" s="175"/>
    </row>
    <row r="193" spans="1:2" ht="12.75" customHeight="1">
      <c r="A193">
        <v>0</v>
      </c>
      <c r="B193" s="175"/>
    </row>
    <row r="194" spans="1:2" ht="12.75" customHeight="1">
      <c r="A194">
        <v>0</v>
      </c>
      <c r="B194" s="175"/>
    </row>
    <row r="195" spans="1:2" ht="12.75" customHeight="1">
      <c r="A195">
        <v>0</v>
      </c>
      <c r="B195" s="175"/>
    </row>
    <row r="196" spans="1:2" ht="12.75" customHeight="1">
      <c r="A196">
        <v>1</v>
      </c>
      <c r="B196" s="175"/>
    </row>
    <row r="197" spans="1:2" ht="12.75" customHeight="1">
      <c r="A197">
        <v>58</v>
      </c>
      <c r="B197" s="175"/>
    </row>
    <row r="198" spans="1:2" ht="12.75" customHeight="1">
      <c r="A198">
        <v>0</v>
      </c>
      <c r="B198" s="175"/>
    </row>
    <row r="199" spans="1:2" ht="12.75" customHeight="1">
      <c r="A199">
        <v>999</v>
      </c>
      <c r="B199" s="175"/>
    </row>
    <row r="200" spans="1:2" ht="12.75" customHeight="1">
      <c r="A200">
        <v>999</v>
      </c>
      <c r="B200" s="175"/>
    </row>
    <row r="201" spans="1:2" ht="12.75" customHeight="1">
      <c r="A201">
        <v>258000</v>
      </c>
      <c r="B201" s="175"/>
    </row>
    <row r="202" spans="1:2" ht="12.75" customHeight="1">
      <c r="A202">
        <v>107325</v>
      </c>
      <c r="B202" s="175"/>
    </row>
    <row r="203" spans="1:2" ht="12.75" customHeight="1">
      <c r="A203">
        <v>69394</v>
      </c>
      <c r="B203" s="175"/>
    </row>
    <row r="204" spans="1:2" ht="12.75" customHeight="1">
      <c r="A204">
        <v>632767</v>
      </c>
      <c r="B204" s="175"/>
    </row>
    <row r="205" spans="1:2" ht="12.75" customHeight="1">
      <c r="A205">
        <v>53292</v>
      </c>
      <c r="B205" s="175"/>
    </row>
    <row r="206" spans="1:2" ht="12.75" customHeight="1">
      <c r="A206">
        <v>29800</v>
      </c>
      <c r="B206" s="175"/>
    </row>
    <row r="207" spans="1:2" ht="12.75" customHeight="1">
      <c r="A207">
        <v>50000</v>
      </c>
      <c r="B207" s="175"/>
    </row>
    <row r="208" spans="1:2" ht="12.75" customHeight="1">
      <c r="A208">
        <v>20000</v>
      </c>
      <c r="B208" s="175"/>
    </row>
    <row r="209" spans="1:2" ht="12.75" customHeight="1">
      <c r="A209">
        <v>17000</v>
      </c>
      <c r="B209" s="175"/>
    </row>
    <row r="210" spans="1:2" ht="12.75" customHeight="1">
      <c r="A210">
        <v>0</v>
      </c>
      <c r="B210" s="175"/>
    </row>
    <row r="211" spans="1:2" ht="12.75" customHeight="1">
      <c r="A211">
        <v>14099</v>
      </c>
      <c r="B211" s="175"/>
    </row>
    <row r="212" spans="1:2" ht="12.75" customHeight="1">
      <c r="A212">
        <v>0</v>
      </c>
      <c r="B212" s="175"/>
    </row>
    <row r="213" spans="1:2" ht="12.75" customHeight="1">
      <c r="A213">
        <v>13188</v>
      </c>
      <c r="B213" s="175"/>
    </row>
    <row r="214" spans="1:2" ht="12.75" customHeight="1">
      <c r="A214">
        <v>0</v>
      </c>
      <c r="B214" s="175"/>
    </row>
    <row r="215" spans="1:2" ht="12.75" customHeight="1">
      <c r="A215">
        <v>220000</v>
      </c>
      <c r="B215" s="175"/>
    </row>
    <row r="216" spans="1:2" ht="12.75" customHeight="1">
      <c r="A216">
        <v>16966</v>
      </c>
      <c r="B216" s="175"/>
    </row>
    <row r="217" spans="1:2" ht="12.75" customHeight="1">
      <c r="A217">
        <v>1501831</v>
      </c>
      <c r="B217" s="175"/>
    </row>
    <row r="218" spans="1:2" ht="12.75" customHeight="1">
      <c r="A218">
        <v>5037156</v>
      </c>
      <c r="B218" s="175"/>
    </row>
    <row r="219" spans="1:2" ht="12.75" customHeight="1">
      <c r="A219">
        <v>0</v>
      </c>
      <c r="B219" s="175"/>
    </row>
    <row r="220" spans="1:2" ht="12.75" customHeight="1">
      <c r="A220">
        <v>2342582</v>
      </c>
      <c r="B220" s="175"/>
    </row>
    <row r="221" spans="1:2" ht="12.75" customHeight="1">
      <c r="A221">
        <v>5037156</v>
      </c>
      <c r="B221" s="175"/>
    </row>
    <row r="222" spans="1:2" ht="12.75" customHeight="1">
      <c r="A222">
        <v>0</v>
      </c>
      <c r="B222" s="175"/>
    </row>
    <row r="223" spans="1:2" ht="12.75" customHeight="1">
      <c r="A223">
        <v>2940228</v>
      </c>
      <c r="B223" s="175"/>
    </row>
    <row r="224" spans="1:2" ht="12.75" customHeight="1">
      <c r="A224">
        <v>253609</v>
      </c>
      <c r="B224" s="175"/>
    </row>
    <row r="225" spans="1:2" ht="12.75" customHeight="1">
      <c r="A225">
        <v>0</v>
      </c>
      <c r="B225" s="175"/>
    </row>
    <row r="226" spans="1:2" ht="12.75" customHeight="1">
      <c r="A226">
        <v>0</v>
      </c>
      <c r="B226" s="175"/>
    </row>
    <row r="227" spans="1:2" ht="12.75" customHeight="1">
      <c r="A227">
        <v>0</v>
      </c>
      <c r="B227" s="175"/>
    </row>
    <row r="228" spans="1:2" ht="12.75" customHeight="1">
      <c r="A228">
        <v>1041678</v>
      </c>
      <c r="B228" s="175"/>
    </row>
    <row r="229" spans="1:2" ht="12.75" customHeight="1">
      <c r="A229">
        <v>0</v>
      </c>
      <c r="B229" s="175"/>
    </row>
    <row r="230" spans="1:2" ht="12.75" customHeight="1">
      <c r="A230">
        <v>475200</v>
      </c>
      <c r="B230" s="175"/>
    </row>
    <row r="231" spans="1:2" ht="12.75" customHeight="1">
      <c r="A231">
        <v>0</v>
      </c>
      <c r="B231" s="175"/>
    </row>
    <row r="232" spans="1:2" ht="12.75" customHeight="1">
      <c r="A232">
        <v>0</v>
      </c>
      <c r="B232" s="175"/>
    </row>
    <row r="233" spans="1:2" ht="12.75" customHeight="1">
      <c r="A233">
        <v>2409797</v>
      </c>
      <c r="B233" s="175"/>
    </row>
    <row r="234" spans="1:2" ht="12.75" customHeight="1">
      <c r="A234">
        <v>663292</v>
      </c>
      <c r="B234" s="175"/>
    </row>
    <row r="235" spans="1:2" ht="12.75" customHeight="1">
      <c r="A235">
        <v>999</v>
      </c>
      <c r="B235" s="175"/>
    </row>
    <row r="236" spans="1:2" ht="12.75" customHeight="1">
      <c r="A236">
        <v>999</v>
      </c>
      <c r="B236" s="175"/>
    </row>
    <row r="237" spans="1:2" ht="12.75" customHeight="1">
      <c r="A237">
        <v>999</v>
      </c>
      <c r="B237" s="175"/>
    </row>
    <row r="238" spans="1:2" ht="12.75" customHeight="1">
      <c r="A238">
        <v>2298000</v>
      </c>
      <c r="B238" s="175"/>
    </row>
    <row r="239" spans="1:2" ht="12.75" customHeight="1">
      <c r="A239">
        <v>1009000</v>
      </c>
      <c r="B239" s="175"/>
    </row>
    <row r="240" spans="1:2" ht="12.75" customHeight="1">
      <c r="A240">
        <v>955975</v>
      </c>
      <c r="B240" s="175"/>
    </row>
    <row r="241" spans="1:2" ht="12.75" customHeight="1">
      <c r="A241">
        <v>5215458</v>
      </c>
      <c r="B241" s="175"/>
    </row>
    <row r="242" spans="1:2" ht="12.75" customHeight="1">
      <c r="A242">
        <v>1892582</v>
      </c>
      <c r="B242" s="175"/>
    </row>
    <row r="243" spans="1:2" ht="12.75" customHeight="1">
      <c r="A243">
        <v>0</v>
      </c>
      <c r="B243" s="175"/>
    </row>
    <row r="244" spans="1:2" ht="12.75" customHeight="1">
      <c r="A244">
        <v>0</v>
      </c>
      <c r="B244" s="175"/>
    </row>
    <row r="245" spans="1:2" ht="12.75" customHeight="1">
      <c r="A245">
        <v>12162</v>
      </c>
      <c r="B245" s="175"/>
    </row>
    <row r="246" spans="1:2" ht="12.75" customHeight="1">
      <c r="A246">
        <v>3044</v>
      </c>
      <c r="B246" s="175"/>
    </row>
    <row r="247" spans="1:2" ht="12.75" customHeight="1">
      <c r="A247">
        <v>480667</v>
      </c>
      <c r="B247" s="175"/>
    </row>
    <row r="248" spans="1:2" ht="12.75" customHeight="1">
      <c r="A248">
        <v>12439</v>
      </c>
      <c r="B248" s="175"/>
    </row>
    <row r="249" spans="1:2" ht="12.75" customHeight="1">
      <c r="A249">
        <v>131800</v>
      </c>
      <c r="B249" s="175"/>
    </row>
    <row r="250" spans="1:2" ht="12.75" customHeight="1">
      <c r="A250">
        <v>66947</v>
      </c>
      <c r="B250" s="175"/>
    </row>
    <row r="251" spans="1:2" ht="12.75" customHeight="1">
      <c r="A251">
        <v>2465747</v>
      </c>
      <c r="B251" s="175"/>
    </row>
    <row r="252" spans="1:2" ht="12.75" customHeight="1">
      <c r="A252">
        <v>2749711</v>
      </c>
      <c r="B252" s="175"/>
    </row>
    <row r="253" spans="1:2" ht="12.75" customHeight="1">
      <c r="A253">
        <v>0</v>
      </c>
      <c r="B253" s="175"/>
    </row>
    <row r="254" spans="1:2" ht="12.75" customHeight="1">
      <c r="A254">
        <v>0</v>
      </c>
      <c r="B254" s="175"/>
    </row>
    <row r="255" spans="1:2" ht="12.75" customHeight="1">
      <c r="A255">
        <v>0</v>
      </c>
      <c r="B255" s="175"/>
    </row>
    <row r="256" spans="1:2" ht="12.75" customHeight="1">
      <c r="A256">
        <v>1247880</v>
      </c>
      <c r="B256" s="175"/>
    </row>
    <row r="257" spans="1:2" ht="12.75" customHeight="1">
      <c r="A257">
        <v>2203855</v>
      </c>
      <c r="B257" s="175"/>
    </row>
    <row r="258" spans="1:2" ht="12.75" customHeight="1">
      <c r="A258">
        <v>999</v>
      </c>
      <c r="B258" s="175"/>
    </row>
    <row r="259" spans="1:2" ht="12.75" customHeight="1">
      <c r="A259">
        <v>999</v>
      </c>
      <c r="B259" s="175"/>
    </row>
    <row r="260" spans="1:2" ht="12.75" customHeight="1">
      <c r="A260">
        <v>1121898</v>
      </c>
      <c r="B260" s="175"/>
    </row>
    <row r="261" spans="1:2" ht="12.75" customHeight="1">
      <c r="A261">
        <v>50000</v>
      </c>
      <c r="B261" s="175"/>
    </row>
    <row r="262" spans="1:2" ht="12.75" customHeight="1">
      <c r="A262">
        <v>400000</v>
      </c>
      <c r="B262" s="175"/>
    </row>
    <row r="263" spans="1:2" ht="12.75" customHeight="1">
      <c r="A263">
        <v>0</v>
      </c>
      <c r="B263" s="175"/>
    </row>
    <row r="264" spans="1:2" ht="12.75" customHeight="1">
      <c r="A264">
        <v>0</v>
      </c>
      <c r="B264" s="175"/>
    </row>
    <row r="265" spans="1:2" ht="12.75" customHeight="1">
      <c r="A265">
        <v>23759</v>
      </c>
      <c r="B265" s="175"/>
    </row>
    <row r="266" spans="1:2" ht="12.75" customHeight="1">
      <c r="A266">
        <v>31345</v>
      </c>
      <c r="B266" s="175"/>
    </row>
    <row r="267" spans="1:2" ht="12.75" customHeight="1">
      <c r="A267">
        <v>11843</v>
      </c>
      <c r="B267" s="175"/>
    </row>
    <row r="268" spans="1:2" ht="12.75" customHeight="1">
      <c r="A268">
        <v>2762419</v>
      </c>
      <c r="B268" s="175"/>
    </row>
    <row r="269" spans="1:2" ht="12.75" customHeight="1">
      <c r="A269">
        <v>3073089</v>
      </c>
      <c r="B269" s="175"/>
    </row>
    <row r="270" spans="1:2" ht="12.75" customHeight="1">
      <c r="A270">
        <v>0</v>
      </c>
      <c r="B270" s="175"/>
    </row>
    <row r="271" spans="1:2" ht="12.75" customHeight="1">
      <c r="A271">
        <v>0</v>
      </c>
      <c r="B271" s="175"/>
    </row>
    <row r="272" spans="1:2" ht="12.75" customHeight="1">
      <c r="A272">
        <v>446199</v>
      </c>
      <c r="B272" s="175"/>
    </row>
    <row r="273" spans="1:2" ht="12.75" customHeight="1">
      <c r="A273">
        <v>0</v>
      </c>
      <c r="B273" s="175"/>
    </row>
    <row r="274" spans="1:2" ht="12.75" customHeight="1">
      <c r="A274">
        <v>0</v>
      </c>
      <c r="B274" s="175"/>
    </row>
    <row r="275" spans="1:2" ht="12.75" customHeight="1">
      <c r="A275">
        <v>3630000</v>
      </c>
      <c r="B275" s="175"/>
    </row>
    <row r="276" spans="1:2" ht="12.75" customHeight="1">
      <c r="A276">
        <v>381678</v>
      </c>
      <c r="B276" s="175"/>
    </row>
    <row r="277" spans="1:2" ht="12.75" customHeight="1">
      <c r="A277">
        <v>5906256</v>
      </c>
      <c r="B277" s="175"/>
    </row>
    <row r="278" spans="1:2" ht="12.75" customHeight="1">
      <c r="A278">
        <v>999</v>
      </c>
      <c r="B278" s="175"/>
    </row>
    <row r="279" spans="1:2" ht="12.75" customHeight="1">
      <c r="A279">
        <v>999</v>
      </c>
      <c r="B279" s="175"/>
    </row>
    <row r="280" spans="1:2" ht="12.75" customHeight="1">
      <c r="A280">
        <v>999</v>
      </c>
      <c r="B280" s="175"/>
    </row>
    <row r="281" spans="1:2" ht="12.75" customHeight="1">
      <c r="A281">
        <v>1000</v>
      </c>
      <c r="B281" s="175"/>
    </row>
    <row r="282" spans="1:2" ht="12.75" customHeight="1">
      <c r="A282">
        <v>999</v>
      </c>
      <c r="B282" s="175"/>
    </row>
    <row r="283" spans="1:2" ht="12.75" customHeight="1">
      <c r="A283">
        <v>999</v>
      </c>
      <c r="B283" s="175"/>
    </row>
    <row r="284" spans="1:2" ht="12.75" customHeight="1">
      <c r="A284">
        <v>800</v>
      </c>
      <c r="B284" s="175"/>
    </row>
    <row r="285" spans="1:2" ht="12.75" customHeight="1">
      <c r="A285">
        <v>0</v>
      </c>
      <c r="B285" s="175"/>
    </row>
    <row r="286" spans="1:2" ht="12.75" customHeight="1">
      <c r="A286">
        <v>580</v>
      </c>
      <c r="B286" s="175"/>
    </row>
    <row r="287" spans="1:2" ht="12.75" customHeight="1">
      <c r="A287">
        <v>112</v>
      </c>
      <c r="B287" s="175"/>
    </row>
    <row r="288" spans="1:2" ht="12.75" customHeight="1">
      <c r="A288">
        <v>999</v>
      </c>
      <c r="B288" s="175"/>
    </row>
    <row r="289" spans="1:2" ht="12.75" customHeight="1">
      <c r="A289">
        <v>999</v>
      </c>
      <c r="B289" s="175"/>
    </row>
    <row r="290" spans="1:2" ht="12.75" customHeight="1">
      <c r="A290">
        <v>999</v>
      </c>
      <c r="B290" s="175"/>
    </row>
    <row r="291" spans="1:2" ht="12.75" customHeight="1">
      <c r="A291">
        <v>0</v>
      </c>
      <c r="B291" s="175"/>
    </row>
    <row r="292" spans="1:2" ht="12.75" customHeight="1">
      <c r="A292">
        <v>0</v>
      </c>
      <c r="B292" s="175"/>
    </row>
    <row r="293" spans="1:2" ht="12.75" customHeight="1">
      <c r="A293">
        <v>0</v>
      </c>
      <c r="B293" s="175"/>
    </row>
    <row r="294" spans="1:2" ht="12.75" customHeight="1">
      <c r="A294">
        <v>0</v>
      </c>
      <c r="B294" s="175"/>
    </row>
    <row r="295" spans="1:2" ht="12.75" customHeight="1">
      <c r="A295">
        <v>1321</v>
      </c>
      <c r="B295" s="175"/>
    </row>
    <row r="296" spans="1:2" ht="12.75" customHeight="1">
      <c r="A296">
        <v>15</v>
      </c>
      <c r="B296" s="175"/>
    </row>
    <row r="297" spans="1:2" ht="12.75" customHeight="1">
      <c r="A297">
        <v>500</v>
      </c>
      <c r="B297" s="175"/>
    </row>
    <row r="298" spans="1:2" ht="12.75" customHeight="1">
      <c r="A298">
        <v>9</v>
      </c>
      <c r="B298" s="175"/>
    </row>
    <row r="299" spans="1:2" ht="12.75" customHeight="1">
      <c r="A299">
        <v>300</v>
      </c>
      <c r="B299" s="175"/>
    </row>
    <row r="300" spans="1:2" ht="12.75" customHeight="1">
      <c r="A300">
        <v>14</v>
      </c>
      <c r="B300" s="175"/>
    </row>
    <row r="301" spans="1:2" ht="12.75" customHeight="1">
      <c r="A301">
        <v>0</v>
      </c>
      <c r="B301" s="175"/>
    </row>
    <row r="302" spans="1:2" ht="12.75" customHeight="1">
      <c r="A302">
        <v>0</v>
      </c>
      <c r="B302" s="175"/>
    </row>
    <row r="303" spans="1:2" ht="12.75" customHeight="1">
      <c r="A303">
        <v>0</v>
      </c>
      <c r="B303" s="175"/>
    </row>
    <row r="304" spans="1:2" ht="12.75" customHeight="1">
      <c r="A304">
        <v>100</v>
      </c>
      <c r="B304" s="175"/>
    </row>
    <row r="305" spans="1:2" ht="12.75" customHeight="1">
      <c r="A305">
        <v>33408</v>
      </c>
      <c r="B305" s="175"/>
    </row>
    <row r="306" spans="1:2" ht="12.75" customHeight="1">
      <c r="A306">
        <v>705</v>
      </c>
      <c r="B306" s="175"/>
    </row>
    <row r="307" spans="1:2" ht="12.75" customHeight="1">
      <c r="A307">
        <v>31871</v>
      </c>
      <c r="B307" s="175"/>
    </row>
    <row r="308" spans="1:2" ht="12.75" customHeight="1">
      <c r="A308">
        <v>0</v>
      </c>
      <c r="B308" s="175"/>
    </row>
    <row r="309" spans="1:2" ht="12.75" customHeight="1">
      <c r="A309">
        <v>999</v>
      </c>
      <c r="B309" s="175"/>
    </row>
    <row r="310" spans="1:2" ht="12.75" customHeight="1">
      <c r="A310">
        <v>999</v>
      </c>
      <c r="B310" s="175"/>
    </row>
    <row r="311" spans="1:2" ht="12.75" customHeight="1">
      <c r="A311">
        <v>337</v>
      </c>
      <c r="B311" s="175"/>
    </row>
    <row r="312" spans="1:2" ht="12.75" customHeight="1">
      <c r="A312">
        <v>0</v>
      </c>
      <c r="B312" s="175"/>
    </row>
    <row r="313" spans="1:2" ht="12.75" customHeight="1">
      <c r="A313">
        <v>0</v>
      </c>
      <c r="B313" s="175"/>
    </row>
    <row r="314" spans="1:2" ht="12.75" customHeight="1">
      <c r="A314">
        <v>0</v>
      </c>
      <c r="B314" s="175"/>
    </row>
    <row r="315" spans="1:2" ht="12.75" customHeight="1">
      <c r="A315">
        <v>0</v>
      </c>
      <c r="B315" s="175"/>
    </row>
    <row r="316" spans="1:2" ht="12.75" customHeight="1">
      <c r="A316">
        <v>337</v>
      </c>
      <c r="B316" s="175"/>
    </row>
    <row r="317" spans="1:2" ht="12.75" customHeight="1">
      <c r="A317">
        <v>0</v>
      </c>
      <c r="B317" s="175"/>
    </row>
    <row r="318" spans="1:2" ht="12.75" customHeight="1">
      <c r="A318">
        <v>30</v>
      </c>
      <c r="B318" s="175"/>
    </row>
    <row r="319" spans="1:2" ht="12.75" customHeight="1">
      <c r="A319">
        <v>77691</v>
      </c>
      <c r="B319" s="175"/>
    </row>
    <row r="320" spans="1:2" ht="12.75" customHeight="1">
      <c r="A320">
        <v>1000</v>
      </c>
      <c r="B320" s="175"/>
    </row>
    <row r="321" spans="1:2" ht="12.75" customHeight="1">
      <c r="A321">
        <v>7</v>
      </c>
      <c r="B321" s="175"/>
    </row>
    <row r="322" spans="1:2" ht="12.75" customHeight="1">
      <c r="A322">
        <v>5</v>
      </c>
      <c r="B322" s="175"/>
    </row>
    <row r="323" spans="1:2" ht="12.75" customHeight="1">
      <c r="A323">
        <v>1</v>
      </c>
      <c r="B323" s="175"/>
    </row>
    <row r="324" spans="1:2" ht="12.75" customHeight="1">
      <c r="A324">
        <v>1</v>
      </c>
      <c r="B324" s="175"/>
    </row>
    <row r="325" spans="1:2" ht="12.75" customHeight="1">
      <c r="A325">
        <v>7</v>
      </c>
      <c r="B325" s="175"/>
    </row>
    <row r="326" spans="1:2" ht="12.75" customHeight="1">
      <c r="A326">
        <v>7</v>
      </c>
      <c r="B326" s="175"/>
    </row>
    <row r="327" spans="1:2" ht="12.75" customHeight="1">
      <c r="A327">
        <v>17</v>
      </c>
      <c r="B327" s="175"/>
    </row>
    <row r="328" spans="1:2" ht="12.75" customHeight="1">
      <c r="A328">
        <v>30</v>
      </c>
      <c r="B328" s="175"/>
    </row>
    <row r="329" spans="1:2" ht="12.75" customHeight="1">
      <c r="A329">
        <v>279</v>
      </c>
      <c r="B329" s="175"/>
    </row>
    <row r="330" spans="1:2" ht="12.75" customHeight="1">
      <c r="A330" s="175" t="s">
        <v>308</v>
      </c>
      <c r="B330" s="175"/>
    </row>
    <row r="331" spans="1:2" ht="12.75" customHeight="1">
      <c r="A331" t="s">
        <v>60</v>
      </c>
      <c r="B331" s="175"/>
    </row>
    <row r="332" spans="1:2" ht="12.75" customHeight="1">
      <c r="A332" t="s">
        <v>60</v>
      </c>
      <c r="B332" s="175"/>
    </row>
    <row r="333" spans="1:2" ht="12.75" customHeight="1">
      <c r="A333" t="s">
        <v>60</v>
      </c>
      <c r="B333" s="175"/>
    </row>
    <row r="334" spans="1:2" ht="12.75" customHeight="1">
      <c r="A334" t="s">
        <v>60</v>
      </c>
      <c r="B334" s="175"/>
    </row>
    <row r="335" spans="1:2" ht="12.75" customHeight="1">
      <c r="A335" t="s">
        <v>60</v>
      </c>
      <c r="B335" s="175"/>
    </row>
    <row r="336" spans="1:2" ht="12.75" customHeight="1">
      <c r="A336" t="s">
        <v>60</v>
      </c>
      <c r="B336" s="175"/>
    </row>
    <row r="337" spans="1:2" ht="12.75" customHeight="1">
      <c r="A337" t="s">
        <v>60</v>
      </c>
      <c r="B337" s="175"/>
    </row>
    <row r="338" spans="1:2" ht="12.75" customHeight="1">
      <c r="A338" t="s">
        <v>60</v>
      </c>
      <c r="B338" s="175"/>
    </row>
    <row r="339" spans="1:2" ht="12.75" customHeight="1">
      <c r="A339" t="s">
        <v>60</v>
      </c>
      <c r="B339" s="175"/>
    </row>
    <row r="340" spans="1:2" ht="12.75" customHeight="1">
      <c r="A340" t="s">
        <v>60</v>
      </c>
      <c r="B340" s="175"/>
    </row>
    <row r="341" spans="1:2" ht="12.75" customHeight="1">
      <c r="A341" t="s">
        <v>60</v>
      </c>
      <c r="B341" s="175"/>
    </row>
    <row r="342" spans="1:2" ht="12.75" customHeight="1">
      <c r="A342" t="s">
        <v>60</v>
      </c>
      <c r="B342" s="175"/>
    </row>
    <row r="343" spans="1:2" ht="12.75" customHeight="1">
      <c r="A343" t="s">
        <v>60</v>
      </c>
      <c r="B343" s="175"/>
    </row>
    <row r="344" spans="1:2" ht="12.75" customHeight="1">
      <c r="A344" t="s">
        <v>60</v>
      </c>
      <c r="B344" s="175"/>
    </row>
    <row r="345" spans="1:2" ht="12.75" customHeight="1">
      <c r="A345" t="s">
        <v>60</v>
      </c>
      <c r="B345" s="175"/>
    </row>
    <row r="346" spans="1:2" ht="12.75" customHeight="1">
      <c r="A346" t="s">
        <v>60</v>
      </c>
      <c r="B346" s="175"/>
    </row>
    <row r="347" spans="1:2" ht="12.75" customHeight="1">
      <c r="A347" t="s">
        <v>60</v>
      </c>
      <c r="B347" s="175"/>
    </row>
    <row r="348" spans="1:2" ht="12.75" customHeight="1">
      <c r="A348" t="s">
        <v>60</v>
      </c>
      <c r="B348" s="175"/>
    </row>
    <row r="349" spans="1:2" ht="12.75" customHeight="1">
      <c r="A349" t="s">
        <v>60</v>
      </c>
      <c r="B349" s="175"/>
    </row>
    <row r="350" spans="1:2" ht="12.75" customHeight="1">
      <c r="A350" t="s">
        <v>60</v>
      </c>
      <c r="B350" s="175"/>
    </row>
    <row r="351" spans="1:2" ht="12.75" customHeight="1">
      <c r="A351" t="s">
        <v>60</v>
      </c>
      <c r="B351" s="175"/>
    </row>
    <row r="352" spans="1:2" ht="12.75" customHeight="1">
      <c r="A352" t="s">
        <v>60</v>
      </c>
      <c r="B352" s="175"/>
    </row>
    <row r="353" spans="1:2" ht="12.75" customHeight="1">
      <c r="A353" t="s">
        <v>60</v>
      </c>
      <c r="B353" s="175"/>
    </row>
    <row r="354" spans="1:2" ht="12.75" customHeight="1">
      <c r="A354" t="s">
        <v>60</v>
      </c>
      <c r="B354" s="175"/>
    </row>
    <row r="355" spans="1:2" ht="12.75" customHeight="1">
      <c r="A355" t="s">
        <v>60</v>
      </c>
      <c r="B355" s="175"/>
    </row>
    <row r="356" spans="1:2" ht="12.75" customHeight="1">
      <c r="A356" t="s">
        <v>60</v>
      </c>
      <c r="B356" s="175"/>
    </row>
    <row r="357" spans="1:2" ht="12.75" customHeight="1">
      <c r="A357" t="s">
        <v>60</v>
      </c>
      <c r="B357" s="175"/>
    </row>
    <row r="358" spans="1:2" ht="12.75" customHeight="1">
      <c r="A358" t="s">
        <v>60</v>
      </c>
      <c r="B358" s="175"/>
    </row>
    <row r="359" spans="1:2" ht="12.75" customHeight="1">
      <c r="A359" t="s">
        <v>60</v>
      </c>
      <c r="B359" s="175"/>
    </row>
    <row r="360" spans="1:2" ht="12.75" customHeight="1">
      <c r="A360" t="s">
        <v>60</v>
      </c>
      <c r="B360" s="175"/>
    </row>
    <row r="361" spans="1:2" ht="12.75" customHeight="1">
      <c r="A361" t="s">
        <v>60</v>
      </c>
      <c r="B361" s="175"/>
    </row>
    <row r="362" spans="1:2" ht="12.75" customHeight="1">
      <c r="A362" t="s">
        <v>60</v>
      </c>
      <c r="B362" s="175"/>
    </row>
    <row r="363" spans="1:2" ht="12.75" customHeight="1">
      <c r="A363" t="s">
        <v>60</v>
      </c>
      <c r="B363" s="175"/>
    </row>
    <row r="364" spans="1:2" ht="12.75" customHeight="1">
      <c r="A364" t="s">
        <v>60</v>
      </c>
      <c r="B364" s="175"/>
    </row>
    <row r="365" spans="1:2" ht="12.75" customHeight="1">
      <c r="A365" t="s">
        <v>60</v>
      </c>
      <c r="B365" s="175"/>
    </row>
    <row r="366" spans="1:2" ht="12.75" customHeight="1">
      <c r="A366" t="s">
        <v>60</v>
      </c>
      <c r="B366" s="175"/>
    </row>
    <row r="367" spans="1:2" ht="12.75" customHeight="1">
      <c r="A367" t="s">
        <v>60</v>
      </c>
      <c r="B367" s="175"/>
    </row>
    <row r="368" spans="1:2" ht="12.75" customHeight="1">
      <c r="A368" t="s">
        <v>60</v>
      </c>
      <c r="B368" s="175"/>
    </row>
    <row r="369" spans="1:2" ht="12.75" customHeight="1">
      <c r="A369" t="s">
        <v>60</v>
      </c>
      <c r="B369" s="175"/>
    </row>
    <row r="370" spans="1:2" ht="12.75" customHeight="1">
      <c r="A370" t="s">
        <v>60</v>
      </c>
      <c r="B370" s="175"/>
    </row>
    <row r="371" spans="1:2" ht="12.75" customHeight="1">
      <c r="A371" t="s">
        <v>60</v>
      </c>
      <c r="B371" s="175"/>
    </row>
    <row r="372" spans="1:2" ht="12.75" customHeight="1">
      <c r="A372" t="s">
        <v>60</v>
      </c>
      <c r="B372" s="175"/>
    </row>
    <row r="373" spans="1:2" ht="12.75" customHeight="1">
      <c r="A373" t="s">
        <v>60</v>
      </c>
      <c r="B373" s="175"/>
    </row>
    <row r="374" spans="1:2" ht="12.75" customHeight="1">
      <c r="A374" t="s">
        <v>60</v>
      </c>
      <c r="B374" s="175"/>
    </row>
    <row r="375" spans="1:2" ht="12.75" customHeight="1">
      <c r="A375" t="s">
        <v>60</v>
      </c>
      <c r="B375" s="175"/>
    </row>
    <row r="376" spans="1:2" ht="12.75" customHeight="1">
      <c r="A376" t="s">
        <v>60</v>
      </c>
      <c r="B376" s="175"/>
    </row>
    <row r="377" spans="1:2" ht="12.75" customHeight="1">
      <c r="A377" t="s">
        <v>60</v>
      </c>
      <c r="B377" s="175"/>
    </row>
    <row r="378" spans="1:2" ht="12.75" customHeight="1">
      <c r="A378" t="s">
        <v>60</v>
      </c>
      <c r="B378" s="175"/>
    </row>
    <row r="379" spans="1:2" ht="12.75" customHeight="1">
      <c r="A379" t="s">
        <v>60</v>
      </c>
      <c r="B379" s="175"/>
    </row>
    <row r="380" spans="1:2" ht="12.75" customHeight="1">
      <c r="A380" t="s">
        <v>60</v>
      </c>
      <c r="B380" s="175"/>
    </row>
    <row r="381" spans="1:2" ht="12.75" customHeight="1">
      <c r="A381" t="s">
        <v>60</v>
      </c>
      <c r="B381" s="175"/>
    </row>
    <row r="382" spans="1:2" ht="12.75" customHeight="1">
      <c r="A382" t="s">
        <v>60</v>
      </c>
      <c r="B382" s="175"/>
    </row>
    <row r="383" spans="1:2" ht="12.75" customHeight="1">
      <c r="A383" t="s">
        <v>60</v>
      </c>
      <c r="B383" s="175"/>
    </row>
    <row r="384" spans="1:2" ht="12.75" customHeight="1">
      <c r="A384" t="s">
        <v>60</v>
      </c>
      <c r="B384" s="175"/>
    </row>
    <row r="385" spans="1:2" ht="12.75" customHeight="1">
      <c r="A385" t="s">
        <v>60</v>
      </c>
      <c r="B385" s="175"/>
    </row>
    <row r="386" spans="1:2" ht="12.75" customHeight="1">
      <c r="A386" t="s">
        <v>60</v>
      </c>
      <c r="B386" s="175"/>
    </row>
    <row r="387" spans="1:2" ht="12.75" customHeight="1">
      <c r="A387" t="s">
        <v>60</v>
      </c>
      <c r="B387" s="175"/>
    </row>
    <row r="388" spans="1:2" ht="12.75" customHeight="1">
      <c r="A388" t="s">
        <v>60</v>
      </c>
      <c r="B388" s="175"/>
    </row>
    <row r="389" spans="1:2" ht="12.75" customHeight="1">
      <c r="A389" t="s">
        <v>60</v>
      </c>
      <c r="B389" s="175"/>
    </row>
    <row r="390" spans="1:2" ht="12.75" customHeight="1">
      <c r="A390" t="s">
        <v>60</v>
      </c>
      <c r="B390" s="175"/>
    </row>
    <row r="391" spans="1:2" ht="12.75" customHeight="1">
      <c r="A391" t="s">
        <v>60</v>
      </c>
      <c r="B391" s="175"/>
    </row>
    <row r="392" spans="1:2" ht="12.75" customHeight="1">
      <c r="A392" t="s">
        <v>60</v>
      </c>
      <c r="B392" s="175"/>
    </row>
    <row r="393" spans="1:2" ht="12.75" customHeight="1">
      <c r="A393" t="s">
        <v>60</v>
      </c>
      <c r="B393" s="175"/>
    </row>
    <row r="394" spans="1:2" ht="12.75" customHeight="1">
      <c r="A394" t="s">
        <v>60</v>
      </c>
      <c r="B394" s="175"/>
    </row>
    <row r="395" spans="1:2" ht="12.75" customHeight="1">
      <c r="A395" t="s">
        <v>60</v>
      </c>
      <c r="B395" s="175"/>
    </row>
    <row r="396" spans="1:2" ht="12.75" customHeight="1">
      <c r="A396" t="s">
        <v>60</v>
      </c>
      <c r="B396" s="175"/>
    </row>
    <row r="397" spans="1:2" ht="12.75" customHeight="1">
      <c r="A397" t="s">
        <v>60</v>
      </c>
      <c r="B397" s="175"/>
    </row>
    <row r="398" spans="1:2" ht="12.75" customHeight="1">
      <c r="A398" t="s">
        <v>60</v>
      </c>
      <c r="B398" s="175"/>
    </row>
    <row r="399" spans="1:2" ht="12.75" customHeight="1">
      <c r="A399" t="s">
        <v>60</v>
      </c>
      <c r="B399" s="175"/>
    </row>
    <row r="400" spans="1:2" ht="12.75" customHeight="1">
      <c r="A400" t="s">
        <v>60</v>
      </c>
      <c r="B400" s="175"/>
    </row>
    <row r="401" spans="1:2" ht="12.75" customHeight="1">
      <c r="A401" t="s">
        <v>60</v>
      </c>
      <c r="B401" s="175"/>
    </row>
    <row r="402" spans="1:2" ht="12.75" customHeight="1">
      <c r="A402" t="s">
        <v>60</v>
      </c>
      <c r="B402" s="175"/>
    </row>
    <row r="403" spans="1:2" ht="12.75" customHeight="1">
      <c r="A403" t="s">
        <v>60</v>
      </c>
      <c r="B403" s="175"/>
    </row>
    <row r="404" spans="1:2" ht="12.75" customHeight="1">
      <c r="A404" t="s">
        <v>60</v>
      </c>
      <c r="B404" s="175"/>
    </row>
    <row r="405" spans="1:2" ht="12.75" customHeight="1">
      <c r="A405" t="s">
        <v>60</v>
      </c>
      <c r="B405" s="175"/>
    </row>
    <row r="406" spans="1:2" ht="12.75" customHeight="1">
      <c r="A406" t="s">
        <v>60</v>
      </c>
      <c r="B406" s="175"/>
    </row>
    <row r="407" spans="1:2" ht="12.75" customHeight="1">
      <c r="A407" t="s">
        <v>60</v>
      </c>
      <c r="B407" s="175"/>
    </row>
    <row r="408" spans="1:2" ht="12.75" customHeight="1">
      <c r="A408" t="s">
        <v>60</v>
      </c>
      <c r="B408" s="175"/>
    </row>
    <row r="409" spans="1:2" ht="12.75" customHeight="1">
      <c r="A409" t="s">
        <v>60</v>
      </c>
      <c r="B409" s="175"/>
    </row>
    <row r="410" spans="1:2" ht="12.75" customHeight="1">
      <c r="A410" t="s">
        <v>60</v>
      </c>
      <c r="B410" s="175"/>
    </row>
    <row r="411" spans="1:2" ht="12.75" customHeight="1">
      <c r="A411">
        <v>999</v>
      </c>
      <c r="B411" s="175"/>
    </row>
    <row r="412" spans="1:2" ht="12.75" customHeight="1">
      <c r="A412">
        <v>999</v>
      </c>
      <c r="B412" s="175"/>
    </row>
    <row r="413" spans="1:2" ht="12.75" customHeight="1">
      <c r="A413">
        <v>999</v>
      </c>
      <c r="B413" s="175"/>
    </row>
    <row r="414" spans="1:2" ht="12.75" customHeight="1">
      <c r="A414">
        <v>999</v>
      </c>
      <c r="B414" s="175"/>
    </row>
    <row r="415" spans="1:2" ht="12.75" customHeight="1">
      <c r="A415">
        <v>999</v>
      </c>
      <c r="B415" s="175"/>
    </row>
    <row r="416" spans="1:2" ht="12.75" customHeight="1">
      <c r="A416">
        <v>999</v>
      </c>
      <c r="B416" s="175"/>
    </row>
    <row r="417" spans="1:2" ht="12.75" customHeight="1">
      <c r="A417">
        <v>999</v>
      </c>
      <c r="B417" s="175"/>
    </row>
    <row r="418" spans="1:2" ht="12.75" customHeight="1">
      <c r="A418">
        <v>999</v>
      </c>
      <c r="B418" s="175"/>
    </row>
    <row r="419" spans="1:2" ht="12.75" customHeight="1">
      <c r="A419">
        <v>999</v>
      </c>
      <c r="B419" s="175"/>
    </row>
    <row r="420" spans="1:2" ht="12.75" customHeight="1">
      <c r="A420" t="s">
        <v>308</v>
      </c>
      <c r="B420" s="175"/>
    </row>
    <row r="421" spans="1:2" ht="12.75" customHeight="1">
      <c r="A421" t="s">
        <v>60</v>
      </c>
      <c r="B421" s="175"/>
    </row>
    <row r="422" spans="1:2" ht="12.75" customHeight="1">
      <c r="A422" t="s">
        <v>60</v>
      </c>
      <c r="B422" s="175"/>
    </row>
    <row r="423" spans="1:2" ht="12.75" customHeight="1">
      <c r="A423" t="s">
        <v>60</v>
      </c>
      <c r="B423" s="175"/>
    </row>
    <row r="424" spans="1:2" ht="12.75" customHeight="1">
      <c r="A424" s="94" t="s">
        <v>60</v>
      </c>
      <c r="B424" s="175"/>
    </row>
    <row r="425" spans="1:2" ht="12.75" customHeight="1">
      <c r="A425" s="94" t="s">
        <v>60</v>
      </c>
      <c r="B425" s="175"/>
    </row>
    <row r="426" spans="1:2" ht="12.75" customHeight="1">
      <c r="A426" s="94" t="s">
        <v>60</v>
      </c>
      <c r="B426" s="175"/>
    </row>
    <row r="427" spans="1:2" ht="12.75" customHeight="1">
      <c r="A427" s="94" t="s">
        <v>60</v>
      </c>
      <c r="B427" s="175"/>
    </row>
    <row r="428" spans="1:2" ht="12.75" customHeight="1">
      <c r="A428" t="s">
        <v>60</v>
      </c>
      <c r="B428" s="175"/>
    </row>
    <row r="429" spans="1:2" ht="12.75" customHeight="1">
      <c r="A429" t="s">
        <v>60</v>
      </c>
      <c r="B429" s="175"/>
    </row>
    <row r="430" spans="1:2" ht="12.75" customHeight="1">
      <c r="A430" t="s">
        <v>60</v>
      </c>
      <c r="B430" s="175"/>
    </row>
    <row r="431" spans="1:2" ht="12.75" customHeight="1">
      <c r="A431" s="94" t="s">
        <v>60</v>
      </c>
      <c r="B431" s="175"/>
    </row>
    <row r="432" spans="1:2" ht="12.75" customHeight="1">
      <c r="A432" s="94" t="s">
        <v>60</v>
      </c>
      <c r="B432" s="175"/>
    </row>
    <row r="433" spans="1:2" ht="12.75" customHeight="1">
      <c r="A433" s="94" t="s">
        <v>60</v>
      </c>
      <c r="B433" s="175"/>
    </row>
    <row r="434" spans="1:2" ht="12.75" customHeight="1">
      <c r="A434" s="94" t="s">
        <v>60</v>
      </c>
      <c r="B434" s="175"/>
    </row>
    <row r="435" spans="1:2" ht="12.75" customHeight="1">
      <c r="A435" t="s">
        <v>60</v>
      </c>
      <c r="B435" s="175"/>
    </row>
    <row r="436" spans="1:2" ht="12.75" customHeight="1">
      <c r="A436" t="s">
        <v>60</v>
      </c>
      <c r="B436" s="175"/>
    </row>
    <row r="437" spans="1:2" ht="12.75" customHeight="1">
      <c r="A437" t="s">
        <v>60</v>
      </c>
      <c r="B437" s="175"/>
    </row>
    <row r="438" spans="1:2" ht="12.75" customHeight="1">
      <c r="A438" s="94" t="s">
        <v>60</v>
      </c>
      <c r="B438" s="175"/>
    </row>
    <row r="439" spans="1:2" ht="12.75" customHeight="1">
      <c r="A439" s="94" t="s">
        <v>60</v>
      </c>
      <c r="B439" s="175"/>
    </row>
    <row r="440" spans="1:2" ht="12.75" customHeight="1">
      <c r="A440" s="94" t="s">
        <v>60</v>
      </c>
      <c r="B440" s="175"/>
    </row>
    <row r="441" spans="1:2" ht="12.75" customHeight="1">
      <c r="A441" s="94" t="s">
        <v>60</v>
      </c>
      <c r="B441" s="175"/>
    </row>
    <row r="442" spans="1:2" ht="12.75" customHeight="1">
      <c r="A442" t="s">
        <v>60</v>
      </c>
      <c r="B442" s="175"/>
    </row>
    <row r="443" spans="1:2" ht="12.75" customHeight="1">
      <c r="A443" t="s">
        <v>60</v>
      </c>
      <c r="B443" s="175"/>
    </row>
    <row r="444" spans="1:2" ht="12.75" customHeight="1">
      <c r="A444" t="s">
        <v>60</v>
      </c>
      <c r="B444" s="175"/>
    </row>
    <row r="445" spans="1:2" ht="12.75" customHeight="1">
      <c r="A445" s="94" t="s">
        <v>60</v>
      </c>
      <c r="B445" s="175"/>
    </row>
    <row r="446" spans="1:2" ht="12.75" customHeight="1">
      <c r="A446" s="94" t="s">
        <v>60</v>
      </c>
      <c r="B446" s="175"/>
    </row>
    <row r="447" spans="1:2" ht="12.75" customHeight="1">
      <c r="A447" s="94" t="s">
        <v>60</v>
      </c>
      <c r="B447" s="175"/>
    </row>
    <row r="448" spans="1:2" ht="12.75" customHeight="1">
      <c r="A448" s="94" t="s">
        <v>60</v>
      </c>
      <c r="B448" s="175"/>
    </row>
    <row r="449" spans="1:2" ht="12.75" customHeight="1">
      <c r="A449" t="s">
        <v>60</v>
      </c>
      <c r="B449" s="175"/>
    </row>
    <row r="450" spans="1:2" ht="12.75" customHeight="1">
      <c r="A450" t="s">
        <v>60</v>
      </c>
      <c r="B450" s="175"/>
    </row>
    <row r="451" spans="1:2" ht="12.75" customHeight="1">
      <c r="A451" t="s">
        <v>60</v>
      </c>
      <c r="B451" s="175"/>
    </row>
    <row r="452" spans="1:2" ht="12.75" customHeight="1">
      <c r="A452" s="94" t="s">
        <v>60</v>
      </c>
      <c r="B452" s="175"/>
    </row>
    <row r="453" spans="1:2" ht="12.75" customHeight="1">
      <c r="A453" s="94" t="s">
        <v>60</v>
      </c>
      <c r="B453" s="175"/>
    </row>
    <row r="454" spans="1:2" ht="12.75" customHeight="1">
      <c r="A454" s="94" t="s">
        <v>60</v>
      </c>
      <c r="B454" s="175"/>
    </row>
    <row r="455" spans="1:2" ht="12.75" customHeight="1">
      <c r="A455" s="94" t="s">
        <v>60</v>
      </c>
      <c r="B455" s="175"/>
    </row>
    <row r="456" spans="1:2" ht="12.75" customHeight="1">
      <c r="A456" t="s">
        <v>60</v>
      </c>
      <c r="B456" s="175"/>
    </row>
    <row r="457" spans="1:2" ht="12.75" customHeight="1">
      <c r="A457" t="s">
        <v>60</v>
      </c>
      <c r="B457" s="175"/>
    </row>
    <row r="458" spans="1:2" ht="12.75" customHeight="1">
      <c r="A458" t="s">
        <v>60</v>
      </c>
      <c r="B458" s="175"/>
    </row>
    <row r="459" spans="1:2" ht="12.75" customHeight="1">
      <c r="A459" s="94" t="s">
        <v>60</v>
      </c>
      <c r="B459" s="175"/>
    </row>
    <row r="460" spans="1:2" ht="12.75" customHeight="1">
      <c r="A460" s="94" t="s">
        <v>60</v>
      </c>
      <c r="B460" s="175"/>
    </row>
    <row r="461" spans="1:2" ht="12.75" customHeight="1">
      <c r="A461" s="94" t="s">
        <v>60</v>
      </c>
      <c r="B461" s="175"/>
    </row>
    <row r="462" spans="1:2" ht="12.75" customHeight="1">
      <c r="A462" s="94" t="s">
        <v>60</v>
      </c>
      <c r="B462" s="175"/>
    </row>
    <row r="463" spans="1:2" ht="12.75" customHeight="1">
      <c r="A463" t="s">
        <v>60</v>
      </c>
      <c r="B463" s="175"/>
    </row>
    <row r="464" spans="1:2" ht="12.75" customHeight="1">
      <c r="A464" t="s">
        <v>60</v>
      </c>
      <c r="B464" s="175"/>
    </row>
    <row r="465" spans="1:2" ht="12.75" customHeight="1">
      <c r="A465" t="s">
        <v>60</v>
      </c>
      <c r="B465" s="175"/>
    </row>
    <row r="466" spans="1:2" ht="12.75" customHeight="1">
      <c r="A466" s="94" t="s">
        <v>60</v>
      </c>
      <c r="B466" s="175"/>
    </row>
    <row r="467" spans="1:2" ht="12.75" customHeight="1">
      <c r="A467" s="94" t="s">
        <v>60</v>
      </c>
      <c r="B467" s="175"/>
    </row>
    <row r="468" spans="1:2" ht="12.75" customHeight="1">
      <c r="A468" s="94" t="s">
        <v>60</v>
      </c>
      <c r="B468" s="175"/>
    </row>
    <row r="469" spans="1:2" ht="12.75" customHeight="1">
      <c r="A469" s="94" t="s">
        <v>60</v>
      </c>
      <c r="B469" s="175"/>
    </row>
    <row r="470" spans="1:2" ht="12.75" customHeight="1">
      <c r="A470" t="s">
        <v>60</v>
      </c>
      <c r="B470" s="175"/>
    </row>
    <row r="471" spans="1:2" ht="12.75" customHeight="1">
      <c r="A471" t="s">
        <v>60</v>
      </c>
      <c r="B471" s="175"/>
    </row>
    <row r="472" spans="1:2" ht="12.75" customHeight="1">
      <c r="A472" t="s">
        <v>60</v>
      </c>
      <c r="B472" s="175"/>
    </row>
    <row r="473" spans="1:2" ht="12.75" customHeight="1">
      <c r="A473" s="94" t="s">
        <v>60</v>
      </c>
      <c r="B473" s="175"/>
    </row>
    <row r="474" spans="1:2" ht="12.75" customHeight="1">
      <c r="A474" s="94" t="s">
        <v>60</v>
      </c>
      <c r="B474" s="175"/>
    </row>
    <row r="475" spans="1:2" ht="12.75" customHeight="1">
      <c r="A475" s="94" t="s">
        <v>60</v>
      </c>
      <c r="B475" s="175"/>
    </row>
    <row r="476" spans="1:2" ht="12.75" customHeight="1">
      <c r="A476" s="94" t="s">
        <v>60</v>
      </c>
      <c r="B476" s="175"/>
    </row>
    <row r="477" spans="1:2" ht="12.75" customHeight="1">
      <c r="A477">
        <v>999</v>
      </c>
      <c r="B477" s="175"/>
    </row>
    <row r="478" spans="1:2" ht="12.75" customHeight="1">
      <c r="A478">
        <v>999</v>
      </c>
      <c r="B478" s="175"/>
    </row>
    <row r="479" spans="1:2" ht="12.75" customHeight="1">
      <c r="A479">
        <v>999</v>
      </c>
      <c r="B479" s="175"/>
    </row>
    <row r="480" spans="1:2" ht="12.75" customHeight="1">
      <c r="A480">
        <v>999</v>
      </c>
      <c r="B480" s="175"/>
    </row>
    <row r="481" spans="1:2" ht="12.75" customHeight="1">
      <c r="A481">
        <v>999</v>
      </c>
      <c r="B481" s="175"/>
    </row>
    <row r="482" spans="1:2" ht="12.75" customHeight="1">
      <c r="A482">
        <v>999</v>
      </c>
      <c r="B482" s="175"/>
    </row>
    <row r="483" spans="1:2" ht="12.75" customHeight="1">
      <c r="A483">
        <v>999</v>
      </c>
      <c r="B483" s="175"/>
    </row>
    <row r="484" spans="1:2" ht="12.75" customHeight="1">
      <c r="A484">
        <v>999</v>
      </c>
      <c r="B484" s="175"/>
    </row>
    <row r="485" spans="1:2" ht="12.75" customHeight="1">
      <c r="A485">
        <v>999</v>
      </c>
      <c r="B485" s="175"/>
    </row>
    <row r="486" spans="1:2" ht="12.75" customHeight="1">
      <c r="A486">
        <v>999</v>
      </c>
      <c r="B486" s="175"/>
    </row>
    <row r="487" spans="1:2" ht="12.75" customHeight="1">
      <c r="A487">
        <v>999</v>
      </c>
      <c r="B487" s="175"/>
    </row>
    <row r="488" spans="1:2" ht="12.75" customHeight="1">
      <c r="A488">
        <v>999</v>
      </c>
      <c r="B488" s="175"/>
    </row>
    <row r="489" spans="1:2" ht="12.75" customHeight="1">
      <c r="A489">
        <v>999</v>
      </c>
      <c r="B489" s="175"/>
    </row>
    <row r="490" spans="1:2" ht="12.75" customHeight="1">
      <c r="A490">
        <v>999</v>
      </c>
      <c r="B490" s="175"/>
    </row>
    <row r="491" spans="1:2" ht="12.75" customHeight="1">
      <c r="A491">
        <v>999</v>
      </c>
      <c r="B491" s="175"/>
    </row>
    <row r="492" spans="1:2" ht="12.75" customHeight="1">
      <c r="A492">
        <v>999</v>
      </c>
      <c r="B492" s="175"/>
    </row>
    <row r="493" spans="1:2" ht="12.75" customHeight="1">
      <c r="A493">
        <v>999</v>
      </c>
      <c r="B493" s="175"/>
    </row>
    <row r="494" spans="1:2" ht="12.75" customHeight="1">
      <c r="A494">
        <v>999</v>
      </c>
      <c r="B494" s="175"/>
    </row>
    <row r="495" spans="1:2" ht="12.75" customHeight="1">
      <c r="A495">
        <v>999</v>
      </c>
      <c r="B495" s="175"/>
    </row>
    <row r="496" spans="1:2" ht="12.75" customHeight="1">
      <c r="A496">
        <v>999</v>
      </c>
      <c r="B496" s="175"/>
    </row>
    <row r="497" spans="1:2" ht="12.75" customHeight="1">
      <c r="A497">
        <v>999</v>
      </c>
      <c r="B497" s="175"/>
    </row>
    <row r="498" spans="1:2" ht="12.75" customHeight="1">
      <c r="A498">
        <v>999</v>
      </c>
      <c r="B498" s="175"/>
    </row>
    <row r="499" spans="1:2" ht="12.75" customHeight="1">
      <c r="A499">
        <v>999</v>
      </c>
      <c r="B499" s="175"/>
    </row>
    <row r="500" spans="1:2" ht="12.75" customHeight="1">
      <c r="A500" t="s">
        <v>309</v>
      </c>
      <c r="B500" s="175"/>
    </row>
    <row r="501" spans="1:2" ht="12.75" customHeight="1">
      <c r="A501">
        <v>15</v>
      </c>
      <c r="B501" s="175"/>
    </row>
    <row r="502" spans="1:2" ht="12.75" customHeight="1">
      <c r="A502">
        <v>5</v>
      </c>
      <c r="B502" s="175"/>
    </row>
    <row r="503" spans="1:2" ht="12.75" customHeight="1">
      <c r="A503">
        <v>0</v>
      </c>
      <c r="B503" s="175"/>
    </row>
    <row r="504" spans="1:2" ht="12.75" customHeight="1">
      <c r="A504">
        <v>59</v>
      </c>
      <c r="B504" s="175"/>
    </row>
    <row r="505" spans="1:2" ht="12.75" customHeight="1">
      <c r="A505">
        <v>4074</v>
      </c>
      <c r="B505" s="175"/>
    </row>
    <row r="506" spans="1:2" ht="12.75" customHeight="1">
      <c r="A506">
        <v>4277</v>
      </c>
      <c r="B506" s="175"/>
    </row>
    <row r="507" spans="1:2" ht="12.75" customHeight="1">
      <c r="A507">
        <v>71</v>
      </c>
      <c r="B507" s="175"/>
    </row>
    <row r="508" spans="1:2" ht="12.75" customHeight="1">
      <c r="A508">
        <v>51</v>
      </c>
      <c r="B508" s="175"/>
    </row>
    <row r="509" spans="1:2" ht="12.75" customHeight="1">
      <c r="A509">
        <v>1767</v>
      </c>
      <c r="B509" s="175"/>
    </row>
    <row r="510" spans="1:2" ht="12.75" customHeight="1">
      <c r="A510">
        <v>1840</v>
      </c>
      <c r="B510" s="175"/>
    </row>
    <row r="511" spans="1:2" ht="12.75" customHeight="1">
      <c r="A511">
        <v>85</v>
      </c>
      <c r="B511" s="175"/>
    </row>
    <row r="512" spans="1:2" ht="12.75" customHeight="1">
      <c r="A512">
        <v>999</v>
      </c>
      <c r="B512" s="175"/>
    </row>
    <row r="513" spans="1:2" ht="12.75" customHeight="1">
      <c r="A513">
        <v>999</v>
      </c>
      <c r="B513" s="175"/>
    </row>
    <row r="514" spans="1:2" ht="12.75" customHeight="1">
      <c r="A514">
        <v>40577</v>
      </c>
      <c r="B514" s="175"/>
    </row>
    <row r="515" spans="1:2" ht="12.75" customHeight="1">
      <c r="A515">
        <v>47738</v>
      </c>
      <c r="B515" s="175"/>
    </row>
    <row r="516" spans="1:2" ht="12.75" customHeight="1">
      <c r="A516">
        <v>47285</v>
      </c>
      <c r="B516" s="175"/>
    </row>
    <row r="517" spans="1:2" ht="12.75" customHeight="1">
      <c r="A517">
        <v>45938</v>
      </c>
      <c r="B517" s="175"/>
    </row>
    <row r="518" spans="1:2" ht="12.75" customHeight="1">
      <c r="A518">
        <v>500</v>
      </c>
      <c r="B518" s="175"/>
    </row>
    <row r="519" spans="1:2" ht="12.75" customHeight="1">
      <c r="A519">
        <v>999</v>
      </c>
      <c r="B519" s="175"/>
    </row>
    <row r="520" spans="1:2" ht="12.75" customHeight="1">
      <c r="A520">
        <v>999</v>
      </c>
      <c r="B520" s="175"/>
    </row>
    <row r="521" spans="1:2" ht="12.75" customHeight="1">
      <c r="A521">
        <v>1</v>
      </c>
      <c r="B521" s="175"/>
    </row>
    <row r="522" spans="1:2" ht="12.75" customHeight="1">
      <c r="A522">
        <v>10607</v>
      </c>
      <c r="B522" s="175"/>
    </row>
    <row r="523" spans="1:2" ht="12.75" customHeight="1">
      <c r="A523">
        <v>3841855</v>
      </c>
      <c r="B523" s="175"/>
    </row>
    <row r="524" spans="1:2" ht="12.75" customHeight="1">
      <c r="A524">
        <v>0</v>
      </c>
      <c r="B524" s="175"/>
    </row>
    <row r="525" spans="1:2" ht="12.75" customHeight="1">
      <c r="A525">
        <v>3291322</v>
      </c>
      <c r="B525" s="175"/>
    </row>
    <row r="526" spans="1:2" ht="12.75" customHeight="1">
      <c r="A526">
        <v>340</v>
      </c>
      <c r="B526" s="175"/>
    </row>
    <row r="527" spans="1:2" ht="12.75" customHeight="1">
      <c r="A527">
        <v>295</v>
      </c>
      <c r="B527" s="175"/>
    </row>
    <row r="528" spans="1:2" ht="12.75" customHeight="1">
      <c r="A528">
        <v>379</v>
      </c>
      <c r="B528" s="175"/>
    </row>
    <row r="529" spans="1:2" ht="12.75" customHeight="1">
      <c r="A529">
        <v>505</v>
      </c>
      <c r="B529" s="175"/>
    </row>
    <row r="530" spans="1:2" ht="12.75" customHeight="1">
      <c r="A530">
        <v>440</v>
      </c>
      <c r="B530" s="175"/>
    </row>
    <row r="531" spans="1:2" ht="12.75" customHeight="1">
      <c r="A531">
        <v>449</v>
      </c>
      <c r="B531" s="175"/>
    </row>
    <row r="532" spans="1:2" ht="12.75" customHeight="1">
      <c r="A532">
        <v>751</v>
      </c>
      <c r="B532" s="175"/>
    </row>
    <row r="533" spans="1:2" ht="12.75" customHeight="1">
      <c r="A533">
        <v>755</v>
      </c>
      <c r="B533" s="175"/>
    </row>
    <row r="534" spans="1:2" ht="12.75" customHeight="1">
      <c r="A534">
        <v>869</v>
      </c>
      <c r="B534" s="175"/>
    </row>
    <row r="535" spans="1:2" ht="12.75" customHeight="1">
      <c r="A535">
        <v>94</v>
      </c>
      <c r="B535" s="175"/>
    </row>
    <row r="536" spans="1:2" ht="12.75" customHeight="1">
      <c r="A536">
        <v>1371</v>
      </c>
      <c r="B536" s="175"/>
    </row>
    <row r="537" spans="1:2" ht="12.75" customHeight="1">
      <c r="A537">
        <v>8</v>
      </c>
      <c r="B537" s="175"/>
    </row>
    <row r="538" spans="1:2" ht="12.75" customHeight="1">
      <c r="A538">
        <v>999</v>
      </c>
      <c r="B538" s="175"/>
    </row>
    <row r="539" spans="1:2" ht="12.75" customHeight="1">
      <c r="A539">
        <v>999</v>
      </c>
      <c r="B539" s="175"/>
    </row>
    <row r="540" spans="1:2" ht="12.75" customHeight="1">
      <c r="A540">
        <v>999</v>
      </c>
      <c r="B540" s="175"/>
    </row>
    <row r="541" spans="1:2" ht="12.75" customHeight="1">
      <c r="A541">
        <v>2</v>
      </c>
      <c r="B541" s="175"/>
    </row>
    <row r="542" spans="1:2" ht="12.75" customHeight="1">
      <c r="A542">
        <v>9635</v>
      </c>
      <c r="B542" s="175"/>
    </row>
    <row r="543" spans="1:2" ht="12.75" customHeight="1">
      <c r="A543">
        <v>2890500</v>
      </c>
      <c r="B543" s="175"/>
    </row>
    <row r="544" spans="1:2" ht="12.75" customHeight="1">
      <c r="A544">
        <v>0</v>
      </c>
      <c r="B544" s="175"/>
    </row>
    <row r="545" spans="1:2" ht="12.75" customHeight="1">
      <c r="A545">
        <v>2981893</v>
      </c>
      <c r="B545" s="175"/>
    </row>
    <row r="546" spans="1:2" ht="12.75" customHeight="1">
      <c r="A546">
        <v>324</v>
      </c>
      <c r="B546" s="175"/>
    </row>
    <row r="547" spans="1:2" ht="12.75" customHeight="1">
      <c r="A547">
        <v>0</v>
      </c>
      <c r="B547" s="175"/>
    </row>
    <row r="548" spans="1:2" ht="12.75" customHeight="1">
      <c r="A548">
        <v>324</v>
      </c>
      <c r="B548" s="175"/>
    </row>
    <row r="549" spans="1:2" ht="12.75" customHeight="1">
      <c r="A549">
        <v>489</v>
      </c>
      <c r="B549" s="175"/>
    </row>
    <row r="550" spans="1:2" ht="12.75" customHeight="1">
      <c r="A550">
        <v>0</v>
      </c>
      <c r="B550" s="175"/>
    </row>
    <row r="551" spans="1:2" ht="12.75" customHeight="1">
      <c r="A551">
        <v>489</v>
      </c>
      <c r="B551" s="175"/>
    </row>
    <row r="552" spans="1:2" ht="12.75" customHeight="1">
      <c r="A552">
        <v>689</v>
      </c>
      <c r="B552" s="175"/>
    </row>
    <row r="553" spans="1:2" ht="12.75" customHeight="1">
      <c r="A553">
        <v>0</v>
      </c>
    </row>
    <row r="554" spans="1:2" ht="12.75" customHeight="1">
      <c r="A554">
        <v>689</v>
      </c>
    </row>
    <row r="555" spans="1:2" ht="12.75" customHeight="1">
      <c r="A555">
        <v>74</v>
      </c>
    </row>
    <row r="556" spans="1:2" ht="12.75" customHeight="1">
      <c r="A556">
        <v>1430</v>
      </c>
    </row>
    <row r="557" spans="1:2" ht="12.75" customHeight="1">
      <c r="A557">
        <v>3</v>
      </c>
    </row>
    <row r="558" spans="1:2" ht="12.75" customHeight="1">
      <c r="A558">
        <v>999</v>
      </c>
      <c r="B558" s="175"/>
    </row>
    <row r="559" spans="1:2" ht="12.75" customHeight="1">
      <c r="A559">
        <v>999</v>
      </c>
      <c r="B559" s="175"/>
    </row>
    <row r="560" spans="1:2" ht="12.75" customHeight="1">
      <c r="A560">
        <v>999</v>
      </c>
      <c r="B560" s="175"/>
    </row>
    <row r="561" spans="1:2" ht="12.75" customHeight="1">
      <c r="A561">
        <v>3</v>
      </c>
      <c r="B561" s="175"/>
    </row>
    <row r="562" spans="1:2" ht="12.75" customHeight="1">
      <c r="A562">
        <v>10352</v>
      </c>
      <c r="B562" s="175"/>
    </row>
    <row r="563" spans="1:2" ht="12.75" customHeight="1">
      <c r="A563">
        <v>2515536</v>
      </c>
      <c r="B563" s="175"/>
    </row>
    <row r="564" spans="1:2" ht="12.75" customHeight="1">
      <c r="A564">
        <v>7</v>
      </c>
      <c r="B564" s="175"/>
    </row>
    <row r="565" spans="1:2" ht="12.75" customHeight="1">
      <c r="A565">
        <v>3379767</v>
      </c>
      <c r="B565" s="175"/>
    </row>
    <row r="566" spans="1:2" ht="12.75" customHeight="1">
      <c r="A566">
        <v>305</v>
      </c>
      <c r="B566" s="175"/>
    </row>
    <row r="567" spans="1:2" ht="12.75" customHeight="1">
      <c r="A567">
        <v>0</v>
      </c>
      <c r="B567" s="175"/>
    </row>
    <row r="568" spans="1:2" ht="12.75" customHeight="1">
      <c r="A568">
        <v>299</v>
      </c>
      <c r="B568" s="175"/>
    </row>
    <row r="569" spans="1:2" ht="12.75" customHeight="1">
      <c r="A569">
        <v>509</v>
      </c>
      <c r="B569" s="175"/>
    </row>
    <row r="570" spans="1:2" ht="12.75" customHeight="1">
      <c r="A570">
        <v>0</v>
      </c>
      <c r="B570" s="175"/>
    </row>
    <row r="571" spans="1:2" ht="12.75" customHeight="1">
      <c r="A571">
        <v>435</v>
      </c>
      <c r="B571" s="175"/>
    </row>
    <row r="572" spans="1:2" ht="12.75" customHeight="1">
      <c r="A572">
        <v>759</v>
      </c>
      <c r="B572" s="175"/>
    </row>
    <row r="573" spans="1:2" ht="12.75" customHeight="1">
      <c r="A573">
        <v>0</v>
      </c>
      <c r="B573" s="175"/>
    </row>
    <row r="574" spans="1:2" ht="12.75" customHeight="1">
      <c r="A574">
        <v>810</v>
      </c>
      <c r="B574" s="175"/>
    </row>
    <row r="575" spans="1:2" ht="12.75" customHeight="1">
      <c r="A575">
        <v>64</v>
      </c>
      <c r="B575" s="175"/>
    </row>
    <row r="576" spans="1:2" ht="12.75" customHeight="1">
      <c r="A576">
        <v>1380</v>
      </c>
      <c r="B576" s="175"/>
    </row>
    <row r="577" spans="1:2" ht="12.75" customHeight="1">
      <c r="A577">
        <v>5</v>
      </c>
      <c r="B577" s="175"/>
    </row>
    <row r="578" spans="1:2" ht="12.75" customHeight="1">
      <c r="A578">
        <v>999</v>
      </c>
      <c r="B578" s="175"/>
    </row>
    <row r="579" spans="1:2" ht="12.75" customHeight="1">
      <c r="A579">
        <v>999</v>
      </c>
      <c r="B579" s="175"/>
    </row>
    <row r="580" spans="1:2" ht="12.75" customHeight="1">
      <c r="A580">
        <v>999</v>
      </c>
      <c r="B580" s="175"/>
    </row>
    <row r="581" spans="1:2" ht="12.75" customHeight="1">
      <c r="A581">
        <v>4</v>
      </c>
      <c r="B581" s="175"/>
    </row>
    <row r="582" spans="1:2" ht="12.75" customHeight="1">
      <c r="A582">
        <v>1835</v>
      </c>
      <c r="B582" s="175"/>
    </row>
    <row r="583" spans="1:2" ht="12.75" customHeight="1">
      <c r="A583">
        <v>605550</v>
      </c>
      <c r="B583" s="175"/>
    </row>
    <row r="584" spans="1:2" ht="12.75" customHeight="1">
      <c r="A584">
        <v>0</v>
      </c>
      <c r="B584" s="175"/>
    </row>
    <row r="585" spans="1:2" ht="12.75" customHeight="1">
      <c r="A585">
        <v>295466</v>
      </c>
      <c r="B585" s="175"/>
    </row>
    <row r="586" spans="1:2" ht="12.75" customHeight="1">
      <c r="A586">
        <v>0</v>
      </c>
      <c r="B586" s="175"/>
    </row>
    <row r="587" spans="1:2" ht="12.75" customHeight="1">
      <c r="A587">
        <v>0</v>
      </c>
      <c r="B587" s="175"/>
    </row>
    <row r="588" spans="1:2" ht="12.75" customHeight="1">
      <c r="A588">
        <v>0</v>
      </c>
      <c r="B588" s="175"/>
    </row>
    <row r="589" spans="1:2" ht="12.75" customHeight="1">
      <c r="A589">
        <v>550</v>
      </c>
      <c r="B589" s="175"/>
    </row>
    <row r="590" spans="1:2" ht="12.75" customHeight="1">
      <c r="A590">
        <v>533</v>
      </c>
      <c r="B590" s="175"/>
    </row>
    <row r="591" spans="1:2" ht="12.75" customHeight="1">
      <c r="A591">
        <v>492</v>
      </c>
      <c r="B591" s="175"/>
    </row>
    <row r="592" spans="1:2" ht="12.75" customHeight="1">
      <c r="A592">
        <v>985</v>
      </c>
      <c r="B592" s="175"/>
    </row>
    <row r="593" spans="1:2" ht="12.75" customHeight="1">
      <c r="A593">
        <v>913</v>
      </c>
      <c r="B593" s="175"/>
    </row>
    <row r="594" spans="1:2" ht="12.75" customHeight="1">
      <c r="A594">
        <v>999</v>
      </c>
      <c r="B594" s="175"/>
    </row>
    <row r="595" spans="1:2" ht="12.75" customHeight="1">
      <c r="A595">
        <v>86</v>
      </c>
      <c r="B595" s="175"/>
    </row>
    <row r="596" spans="1:2" ht="12.75" customHeight="1">
      <c r="A596">
        <v>1370</v>
      </c>
      <c r="B596" s="175"/>
    </row>
    <row r="597" spans="1:2" ht="12.75" customHeight="1">
      <c r="A597">
        <v>12</v>
      </c>
      <c r="B597" s="175"/>
    </row>
    <row r="598" spans="1:2" ht="12.75" customHeight="1">
      <c r="A598">
        <v>999</v>
      </c>
      <c r="B598" s="175"/>
    </row>
    <row r="599" spans="1:2" ht="12.75" customHeight="1">
      <c r="A599">
        <v>999</v>
      </c>
      <c r="B599" s="175"/>
    </row>
    <row r="600" spans="1:2" ht="12.75" customHeight="1">
      <c r="A600">
        <v>999</v>
      </c>
      <c r="B600" s="175"/>
    </row>
    <row r="601" spans="1:2" ht="12.75" customHeight="1">
      <c r="A601">
        <v>5</v>
      </c>
      <c r="B601" s="175"/>
    </row>
    <row r="602" spans="1:2" ht="12.75" customHeight="1">
      <c r="A602">
        <v>6361</v>
      </c>
      <c r="B602" s="175"/>
    </row>
    <row r="603" spans="1:2" ht="12.75" customHeight="1">
      <c r="A603">
        <v>2099130</v>
      </c>
      <c r="B603" s="175"/>
    </row>
    <row r="604" spans="1:2" ht="12.75" customHeight="1">
      <c r="A604">
        <v>0</v>
      </c>
      <c r="B604" s="175"/>
    </row>
    <row r="605" spans="1:2" ht="12.75" customHeight="1">
      <c r="A605">
        <v>1789046</v>
      </c>
      <c r="B605" s="175"/>
    </row>
    <row r="606" spans="1:2" ht="12.75" customHeight="1">
      <c r="A606">
        <v>0</v>
      </c>
      <c r="B606" s="175"/>
    </row>
    <row r="607" spans="1:2" ht="12.75" customHeight="1">
      <c r="A607">
        <v>0</v>
      </c>
      <c r="B607" s="175"/>
    </row>
    <row r="608" spans="1:2" ht="12.75" customHeight="1">
      <c r="A608">
        <v>0</v>
      </c>
      <c r="B608" s="175"/>
    </row>
    <row r="609" spans="1:2" ht="12.75" customHeight="1">
      <c r="A609">
        <v>480</v>
      </c>
      <c r="B609" s="175"/>
    </row>
    <row r="610" spans="1:2" ht="12.75" customHeight="1">
      <c r="A610">
        <v>460</v>
      </c>
      <c r="B610" s="175"/>
    </row>
    <row r="611" spans="1:2" ht="12.75" customHeight="1">
      <c r="A611">
        <v>455</v>
      </c>
      <c r="B611" s="175"/>
    </row>
    <row r="612" spans="1:2" ht="12.75" customHeight="1">
      <c r="A612">
        <v>780</v>
      </c>
      <c r="B612" s="175"/>
    </row>
    <row r="613" spans="1:2" ht="12.75" customHeight="1">
      <c r="A613">
        <v>725</v>
      </c>
      <c r="B613" s="175"/>
    </row>
    <row r="614" spans="1:2" ht="12.75" customHeight="1">
      <c r="A614">
        <v>780</v>
      </c>
      <c r="B614" s="175"/>
    </row>
    <row r="615" spans="1:2" ht="12.75" customHeight="1">
      <c r="A615">
        <v>49</v>
      </c>
      <c r="B615" s="175"/>
    </row>
    <row r="616" spans="1:2" ht="12.75" customHeight="1">
      <c r="A616">
        <v>1379</v>
      </c>
      <c r="B616" s="175"/>
    </row>
    <row r="617" spans="1:2" ht="12.75" customHeight="1">
      <c r="A617">
        <v>12</v>
      </c>
      <c r="B617" s="175"/>
    </row>
    <row r="618" spans="1:2" ht="12.75" customHeight="1">
      <c r="A618">
        <v>999</v>
      </c>
      <c r="B618" s="175"/>
    </row>
    <row r="619" spans="1:2" ht="12.75" customHeight="1">
      <c r="A619">
        <v>999</v>
      </c>
      <c r="B619" s="175"/>
    </row>
    <row r="620" spans="1:2" ht="12.75" customHeight="1">
      <c r="A620">
        <v>999</v>
      </c>
      <c r="B620" s="175"/>
    </row>
    <row r="621" spans="1:2" ht="12.75" customHeight="1">
      <c r="A621">
        <v>6</v>
      </c>
      <c r="B621" s="175"/>
    </row>
    <row r="622" spans="1:2" ht="12.75" customHeight="1">
      <c r="A622">
        <v>18219</v>
      </c>
      <c r="B622" s="175"/>
    </row>
    <row r="623" spans="1:2" ht="12.75" customHeight="1">
      <c r="A623">
        <v>6613497</v>
      </c>
      <c r="B623" s="175"/>
    </row>
    <row r="624" spans="1:2" ht="12.75" customHeight="1">
      <c r="A624">
        <v>16</v>
      </c>
      <c r="B624" s="175"/>
    </row>
    <row r="625" spans="1:2" ht="12.75" customHeight="1">
      <c r="A625">
        <v>6500935</v>
      </c>
      <c r="B625" s="175"/>
    </row>
    <row r="626" spans="1:2" ht="12.75" customHeight="1">
      <c r="A626">
        <v>298</v>
      </c>
      <c r="B626" s="175"/>
    </row>
    <row r="627" spans="1:2" ht="12.75" customHeight="1">
      <c r="A627">
        <v>292</v>
      </c>
      <c r="B627" s="175"/>
    </row>
    <row r="628" spans="1:2" ht="12.75" customHeight="1">
      <c r="A628">
        <v>293</v>
      </c>
      <c r="B628" s="175"/>
    </row>
    <row r="629" spans="1:2" ht="12.75" customHeight="1">
      <c r="A629">
        <v>550</v>
      </c>
      <c r="B629" s="175"/>
    </row>
    <row r="630" spans="1:2" ht="12.75" customHeight="1">
      <c r="A630">
        <v>530</v>
      </c>
      <c r="B630" s="175"/>
    </row>
    <row r="631" spans="1:2" ht="12.75" customHeight="1">
      <c r="A631">
        <v>500</v>
      </c>
      <c r="B631" s="175"/>
    </row>
    <row r="632" spans="1:2" ht="12.75" customHeight="1">
      <c r="A632">
        <v>860</v>
      </c>
      <c r="B632" s="175"/>
    </row>
    <row r="633" spans="1:2" ht="12.75" customHeight="1">
      <c r="A633">
        <v>790</v>
      </c>
      <c r="B633" s="175"/>
    </row>
    <row r="634" spans="1:2" ht="12.75" customHeight="1">
      <c r="A634">
        <v>730</v>
      </c>
      <c r="B634" s="175"/>
    </row>
    <row r="635" spans="1:2" ht="12.75" customHeight="1">
      <c r="A635">
        <v>59</v>
      </c>
      <c r="B635" s="175"/>
    </row>
    <row r="636" spans="1:2" ht="12.75" customHeight="1">
      <c r="A636">
        <v>1301</v>
      </c>
      <c r="B636" s="175"/>
    </row>
    <row r="637" spans="1:2" ht="12.75" customHeight="1">
      <c r="A637">
        <v>12</v>
      </c>
      <c r="B637" s="175"/>
    </row>
    <row r="638" spans="1:2" ht="12.75" customHeight="1">
      <c r="A638">
        <v>999</v>
      </c>
      <c r="B638" s="175"/>
    </row>
    <row r="639" spans="1:2" ht="12.75" customHeight="1">
      <c r="A639">
        <v>999</v>
      </c>
      <c r="B639" s="175"/>
    </row>
    <row r="640" spans="1:2" ht="12.75" customHeight="1">
      <c r="A640">
        <v>999</v>
      </c>
      <c r="B640" s="175"/>
    </row>
    <row r="641" spans="1:2" ht="12.75" customHeight="1">
      <c r="A641">
        <v>7</v>
      </c>
      <c r="B641" s="175"/>
    </row>
    <row r="642" spans="1:2" ht="12.75" customHeight="1">
      <c r="A642">
        <v>9760</v>
      </c>
      <c r="B642" s="175"/>
    </row>
    <row r="643" spans="1:2" ht="12.75" customHeight="1">
      <c r="A643">
        <v>2986560</v>
      </c>
      <c r="B643" s="175"/>
    </row>
    <row r="644" spans="1:2" ht="12.75" customHeight="1">
      <c r="A644">
        <v>0</v>
      </c>
      <c r="B644" s="175"/>
    </row>
    <row r="645" spans="1:2" ht="12.75" customHeight="1">
      <c r="A645">
        <v>2918425</v>
      </c>
      <c r="B645" s="175"/>
    </row>
    <row r="646" spans="1:2" ht="12.75" customHeight="1">
      <c r="A646">
        <v>328</v>
      </c>
      <c r="B646" s="175"/>
    </row>
    <row r="647" spans="1:2" ht="12.75" customHeight="1">
      <c r="A647">
        <v>314</v>
      </c>
      <c r="B647" s="175"/>
    </row>
    <row r="648" spans="1:2" ht="12.75" customHeight="1">
      <c r="A648">
        <v>314</v>
      </c>
      <c r="B648" s="175"/>
    </row>
    <row r="649" spans="1:2" ht="12.75" customHeight="1">
      <c r="A649">
        <v>494</v>
      </c>
      <c r="B649" s="175"/>
    </row>
    <row r="650" spans="1:2" ht="12.75" customHeight="1">
      <c r="A650">
        <v>474</v>
      </c>
      <c r="B650" s="175"/>
    </row>
    <row r="651" spans="1:2" ht="12.75" customHeight="1">
      <c r="A651">
        <v>459</v>
      </c>
      <c r="B651" s="175"/>
    </row>
    <row r="652" spans="1:2" ht="12.75" customHeight="1">
      <c r="A652">
        <v>779</v>
      </c>
      <c r="B652" s="175"/>
    </row>
    <row r="653" spans="1:2" ht="12.75" customHeight="1">
      <c r="A653">
        <v>774</v>
      </c>
      <c r="B653" s="175"/>
    </row>
    <row r="654" spans="1:2" ht="12.75" customHeight="1">
      <c r="A654">
        <v>779</v>
      </c>
      <c r="B654" s="175"/>
    </row>
    <row r="655" spans="1:2" ht="12.75" customHeight="1">
      <c r="A655">
        <v>87</v>
      </c>
      <c r="B655" s="175"/>
    </row>
    <row r="656" spans="1:2" ht="12.75" customHeight="1">
      <c r="A656">
        <v>1409</v>
      </c>
      <c r="B656" s="175"/>
    </row>
    <row r="657" spans="1:2" ht="12.75" customHeight="1">
      <c r="A657">
        <v>8</v>
      </c>
      <c r="B657" s="175"/>
    </row>
    <row r="658" spans="1:2" ht="12.75" customHeight="1">
      <c r="A658">
        <v>999</v>
      </c>
      <c r="B658" s="175"/>
    </row>
    <row r="659" spans="1:2" ht="12.75" customHeight="1">
      <c r="A659">
        <v>999</v>
      </c>
      <c r="B659" s="175"/>
    </row>
    <row r="660" spans="1:2" ht="12.75" customHeight="1">
      <c r="A660">
        <v>999</v>
      </c>
      <c r="B660" s="175"/>
    </row>
    <row r="661" spans="1:2" ht="12.75" customHeight="1">
      <c r="A661">
        <v>8</v>
      </c>
      <c r="B661" s="175"/>
    </row>
    <row r="662" spans="1:2" ht="12.75" customHeight="1">
      <c r="A662">
        <v>10189</v>
      </c>
      <c r="B662" s="175"/>
    </row>
    <row r="663" spans="1:2" ht="12.75" customHeight="1">
      <c r="A663">
        <v>3362370</v>
      </c>
      <c r="B663" s="175"/>
    </row>
    <row r="664" spans="1:2" ht="12.75" customHeight="1">
      <c r="A664">
        <v>0</v>
      </c>
      <c r="B664" s="175"/>
    </row>
    <row r="665" spans="1:2" ht="12.75" customHeight="1">
      <c r="A665">
        <v>3021681</v>
      </c>
      <c r="B665" s="175"/>
    </row>
    <row r="666" spans="1:2" ht="12.75" customHeight="1">
      <c r="A666">
        <v>350</v>
      </c>
      <c r="B666" s="175"/>
    </row>
    <row r="667" spans="1:2" ht="12.75" customHeight="1">
      <c r="A667">
        <v>300</v>
      </c>
      <c r="B667" s="175"/>
    </row>
    <row r="668" spans="1:2" ht="12.75" customHeight="1">
      <c r="A668">
        <v>310</v>
      </c>
      <c r="B668" s="175"/>
    </row>
    <row r="669" spans="1:2" ht="12.75" customHeight="1">
      <c r="A669">
        <v>445</v>
      </c>
      <c r="B669" s="175"/>
    </row>
    <row r="670" spans="1:2" ht="12.75" customHeight="1">
      <c r="A670">
        <v>440</v>
      </c>
      <c r="B670" s="175"/>
    </row>
    <row r="671" spans="1:2" ht="12.75" customHeight="1">
      <c r="A671">
        <v>425</v>
      </c>
      <c r="B671" s="175"/>
    </row>
    <row r="672" spans="1:2" ht="12.75" customHeight="1">
      <c r="A672">
        <v>775</v>
      </c>
      <c r="B672" s="175"/>
    </row>
    <row r="673" spans="1:2" ht="12.75" customHeight="1">
      <c r="A673">
        <v>775</v>
      </c>
      <c r="B673" s="175"/>
    </row>
    <row r="674" spans="1:2" ht="12.75" customHeight="1">
      <c r="A674">
        <v>755</v>
      </c>
      <c r="B674" s="175"/>
    </row>
    <row r="675" spans="1:2" ht="12.75" customHeight="1">
      <c r="A675">
        <v>82</v>
      </c>
      <c r="B675" s="175"/>
    </row>
    <row r="676" spans="1:2" ht="12.75" customHeight="1">
      <c r="A676">
        <v>1585</v>
      </c>
      <c r="B676" s="175"/>
    </row>
    <row r="677" spans="1:2" ht="12.75" customHeight="1">
      <c r="A677">
        <v>12</v>
      </c>
      <c r="B677" s="175"/>
    </row>
    <row r="678" spans="1:2" ht="12.75" customHeight="1">
      <c r="A678">
        <v>999</v>
      </c>
      <c r="B678" s="175"/>
    </row>
    <row r="679" spans="1:2" ht="12.75" customHeight="1">
      <c r="A679">
        <v>999</v>
      </c>
      <c r="B679" s="175"/>
    </row>
    <row r="680" spans="1:2" ht="12.75" customHeight="1">
      <c r="A680">
        <v>999</v>
      </c>
      <c r="B680" s="175"/>
    </row>
    <row r="681" spans="1:2" ht="12.75" customHeight="1">
      <c r="A681" t="s">
        <v>310</v>
      </c>
      <c r="B681" s="175"/>
    </row>
    <row r="682" spans="1:2" ht="12.75" customHeight="1">
      <c r="A682" t="s">
        <v>311</v>
      </c>
      <c r="B682" s="175"/>
    </row>
    <row r="683" spans="1:2" ht="12.75" customHeight="1">
      <c r="A683" t="s">
        <v>60</v>
      </c>
      <c r="B683" s="175"/>
    </row>
    <row r="684" spans="1:2" ht="12.75" customHeight="1">
      <c r="A684" t="s">
        <v>60</v>
      </c>
      <c r="B684" s="175"/>
    </row>
    <row r="685" spans="1:2" ht="12.75" customHeight="1">
      <c r="A685" t="s">
        <v>60</v>
      </c>
      <c r="B685" s="175"/>
    </row>
    <row r="686" spans="1:2" ht="12.75" customHeight="1">
      <c r="A686" t="s">
        <v>60</v>
      </c>
      <c r="B686" s="175"/>
    </row>
    <row r="687" spans="1:2" ht="12.75" customHeight="1">
      <c r="A687">
        <v>999</v>
      </c>
      <c r="B687" s="175"/>
    </row>
    <row r="688" spans="1:2" ht="12.75" customHeight="1">
      <c r="A688">
        <v>999</v>
      </c>
      <c r="B688" s="175"/>
    </row>
    <row r="689" spans="1:2" ht="12.75" customHeight="1">
      <c r="A689">
        <v>999</v>
      </c>
      <c r="B689" s="175"/>
    </row>
    <row r="690" spans="1:2" ht="12.75" customHeight="1">
      <c r="A690">
        <v>999</v>
      </c>
      <c r="B690" s="175"/>
    </row>
    <row r="691" spans="1:2" ht="12.75" customHeight="1">
      <c r="A691">
        <v>999</v>
      </c>
      <c r="B691" s="175"/>
    </row>
    <row r="692" spans="1:2" ht="12.75" customHeight="1">
      <c r="A692">
        <v>999</v>
      </c>
      <c r="B692" s="175"/>
    </row>
    <row r="693" spans="1:2" ht="12.75" customHeight="1">
      <c r="A693">
        <v>999</v>
      </c>
      <c r="B693" s="175"/>
    </row>
    <row r="694" spans="1:2" ht="12.75" customHeight="1">
      <c r="A694">
        <v>999</v>
      </c>
      <c r="B694" s="175"/>
    </row>
    <row r="695" spans="1:2" ht="12.75" customHeight="1">
      <c r="A695">
        <v>999</v>
      </c>
      <c r="B695" s="175"/>
    </row>
    <row r="696" spans="1:2" ht="12.75" customHeight="1">
      <c r="A696">
        <v>999</v>
      </c>
      <c r="B696" s="175"/>
    </row>
    <row r="697" spans="1:2" ht="12.75" customHeight="1">
      <c r="A697">
        <v>999</v>
      </c>
      <c r="B697" s="175"/>
    </row>
    <row r="698" spans="1:2" ht="12.75" customHeight="1">
      <c r="A698">
        <v>999</v>
      </c>
      <c r="B698" s="175"/>
    </row>
    <row r="699" spans="1:2" ht="12.75" customHeight="1">
      <c r="A699" t="s">
        <v>312</v>
      </c>
      <c r="B699" s="175"/>
    </row>
    <row r="700" spans="1:2" ht="12.75" customHeight="1">
      <c r="A700" t="s">
        <v>313</v>
      </c>
      <c r="B700" s="175"/>
    </row>
    <row r="701" spans="1:2" ht="12.75" customHeight="1">
      <c r="A701">
        <v>1</v>
      </c>
      <c r="B701" s="175"/>
    </row>
    <row r="702" spans="1:2" ht="12.75" customHeight="1">
      <c r="A702">
        <v>1572869</v>
      </c>
      <c r="B702" s="175"/>
    </row>
    <row r="703" spans="1:2" ht="12.75" customHeight="1">
      <c r="A703">
        <v>83745</v>
      </c>
      <c r="B703" s="175"/>
    </row>
    <row r="704" spans="1:2" ht="12.75" customHeight="1">
      <c r="A704">
        <v>1355419</v>
      </c>
      <c r="B704" s="175"/>
    </row>
    <row r="705" spans="1:2" ht="12.75" customHeight="1">
      <c r="A705">
        <v>1146567</v>
      </c>
      <c r="B705" s="175"/>
    </row>
    <row r="706" spans="1:2" ht="12.75" customHeight="1">
      <c r="A706">
        <v>999</v>
      </c>
      <c r="B706" s="175"/>
    </row>
    <row r="707" spans="1:2" ht="12.75" customHeight="1">
      <c r="A707">
        <v>999</v>
      </c>
      <c r="B707" s="175"/>
    </row>
    <row r="708" spans="1:2" ht="12.75" customHeight="1">
      <c r="A708">
        <v>0</v>
      </c>
      <c r="B708" s="175"/>
    </row>
    <row r="709" spans="1:2" ht="12.75" customHeight="1">
      <c r="A709">
        <v>606866</v>
      </c>
      <c r="B709" s="175"/>
    </row>
    <row r="710" spans="1:2" ht="12.75" customHeight="1">
      <c r="A710">
        <v>0</v>
      </c>
      <c r="B710" s="175"/>
    </row>
    <row r="711" spans="1:2" ht="12.75" customHeight="1">
      <c r="A711">
        <v>999</v>
      </c>
      <c r="B711" s="175"/>
    </row>
    <row r="712" spans="1:2" ht="12.75" customHeight="1">
      <c r="A712">
        <v>0</v>
      </c>
      <c r="B712" s="175"/>
    </row>
    <row r="713" spans="1:2" ht="12.75" customHeight="1">
      <c r="A713">
        <v>999</v>
      </c>
      <c r="B713" s="175"/>
    </row>
    <row r="714" spans="1:2" ht="12.75" customHeight="1">
      <c r="A714">
        <v>3622000</v>
      </c>
      <c r="B714" s="175"/>
    </row>
    <row r="715" spans="1:2" ht="12.75" customHeight="1">
      <c r="A715">
        <v>15278</v>
      </c>
      <c r="B715" s="175"/>
    </row>
    <row r="716" spans="1:2" ht="12.75" customHeight="1">
      <c r="A716">
        <v>-85544</v>
      </c>
      <c r="B716" s="175"/>
    </row>
    <row r="717" spans="1:2" ht="12.75" customHeight="1">
      <c r="A717">
        <v>3551734</v>
      </c>
      <c r="B717" s="175"/>
    </row>
    <row r="718" spans="1:2" ht="12.75" customHeight="1">
      <c r="A718">
        <v>999</v>
      </c>
      <c r="B718" s="175"/>
    </row>
    <row r="719" spans="1:2" ht="12.75" customHeight="1">
      <c r="A719">
        <v>999</v>
      </c>
      <c r="B719" s="175"/>
    </row>
    <row r="720" spans="1:2" ht="12.75" customHeight="1">
      <c r="A720">
        <v>999</v>
      </c>
      <c r="B720" s="175"/>
    </row>
    <row r="721" spans="1:2" ht="12.75" customHeight="1">
      <c r="A721">
        <v>2</v>
      </c>
      <c r="B721" s="175"/>
    </row>
    <row r="722" spans="1:2" ht="12.75" customHeight="1">
      <c r="A722">
        <v>1243540</v>
      </c>
      <c r="B722" s="175"/>
    </row>
    <row r="723" spans="1:2" ht="12.75" customHeight="1">
      <c r="A723">
        <v>206127</v>
      </c>
      <c r="B723" s="175"/>
    </row>
    <row r="724" spans="1:2" ht="12.75" customHeight="1">
      <c r="A724">
        <v>546357</v>
      </c>
      <c r="B724" s="175"/>
    </row>
    <row r="725" spans="1:2" ht="12.75" customHeight="1">
      <c r="A725">
        <v>1404429</v>
      </c>
      <c r="B725" s="175"/>
    </row>
    <row r="726" spans="1:2" ht="12.75" customHeight="1">
      <c r="A726">
        <v>999</v>
      </c>
      <c r="B726" s="175"/>
    </row>
    <row r="727" spans="1:2" ht="12.75" customHeight="1">
      <c r="A727">
        <v>999</v>
      </c>
      <c r="B727" s="175"/>
    </row>
    <row r="728" spans="1:2" ht="12.75" customHeight="1">
      <c r="A728">
        <v>0</v>
      </c>
      <c r="B728" s="175"/>
    </row>
    <row r="729" spans="1:2" ht="12.75" customHeight="1">
      <c r="A729">
        <v>409551</v>
      </c>
      <c r="B729" s="175"/>
    </row>
    <row r="730" spans="1:2" ht="12.75" customHeight="1">
      <c r="A730">
        <v>0</v>
      </c>
      <c r="B730" s="175"/>
    </row>
    <row r="731" spans="1:2" ht="12.75" customHeight="1">
      <c r="A731">
        <v>999</v>
      </c>
      <c r="B731" s="175"/>
    </row>
    <row r="732" spans="1:2" ht="12.75" customHeight="1">
      <c r="A732">
        <v>0</v>
      </c>
      <c r="B732" s="175"/>
    </row>
    <row r="733" spans="1:2" ht="12.75" customHeight="1">
      <c r="A733">
        <v>999</v>
      </c>
      <c r="B733" s="175"/>
    </row>
    <row r="734" spans="1:2" ht="12.75" customHeight="1">
      <c r="A734">
        <v>3000000</v>
      </c>
      <c r="B734" s="175"/>
    </row>
    <row r="735" spans="1:2" ht="12.75" customHeight="1">
      <c r="A735">
        <v>0</v>
      </c>
      <c r="B735" s="175"/>
    </row>
    <row r="736" spans="1:2" ht="12.75" customHeight="1">
      <c r="A736">
        <v>-9098</v>
      </c>
      <c r="B736" s="175"/>
    </row>
    <row r="737" spans="1:2" ht="12.75" customHeight="1">
      <c r="A737">
        <v>2990902</v>
      </c>
      <c r="B737" s="175"/>
    </row>
    <row r="738" spans="1:2" ht="12.75" customHeight="1">
      <c r="A738">
        <v>999</v>
      </c>
      <c r="B738" s="175"/>
    </row>
    <row r="739" spans="1:2" ht="12.75" customHeight="1">
      <c r="A739">
        <v>999</v>
      </c>
      <c r="B739" s="175"/>
    </row>
    <row r="740" spans="1:2" ht="12.75" customHeight="1">
      <c r="A740">
        <v>999</v>
      </c>
      <c r="B740" s="175"/>
    </row>
    <row r="741" spans="1:2" ht="12.75" customHeight="1">
      <c r="A741">
        <v>3</v>
      </c>
      <c r="B741" s="175"/>
    </row>
    <row r="742" spans="1:2" ht="12.75" customHeight="1">
      <c r="A742">
        <v>1532869</v>
      </c>
      <c r="B742" s="175"/>
    </row>
    <row r="743" spans="1:2" ht="12.75" customHeight="1">
      <c r="A743">
        <v>126177</v>
      </c>
      <c r="B743" s="175"/>
    </row>
    <row r="744" spans="1:2" ht="12.75" customHeight="1">
      <c r="A744">
        <v>632456</v>
      </c>
      <c r="B744" s="175"/>
    </row>
    <row r="745" spans="1:2" ht="12.75" customHeight="1">
      <c r="A745">
        <v>635920</v>
      </c>
      <c r="B745" s="175"/>
    </row>
    <row r="746" spans="1:2" ht="12.75" customHeight="1">
      <c r="A746">
        <v>999</v>
      </c>
      <c r="B746" s="175"/>
    </row>
    <row r="747" spans="1:2" ht="12.75" customHeight="1">
      <c r="A747">
        <v>999</v>
      </c>
      <c r="B747" s="175"/>
    </row>
    <row r="748" spans="1:2" ht="12.75" customHeight="1">
      <c r="A748">
        <v>0</v>
      </c>
      <c r="B748" s="175"/>
    </row>
    <row r="749" spans="1:2" ht="12.75" customHeight="1">
      <c r="A749">
        <v>252662</v>
      </c>
      <c r="B749" s="175"/>
    </row>
    <row r="750" spans="1:2" ht="12.75" customHeight="1">
      <c r="A750">
        <v>0</v>
      </c>
      <c r="B750" s="175"/>
    </row>
    <row r="751" spans="1:2" ht="12.75" customHeight="1">
      <c r="A751">
        <v>999</v>
      </c>
      <c r="B751" s="175"/>
    </row>
    <row r="752" spans="1:2" ht="12.75" customHeight="1">
      <c r="A752">
        <v>0</v>
      </c>
      <c r="B752" s="175"/>
    </row>
    <row r="753" spans="1:2" ht="12.75" customHeight="1">
      <c r="A753">
        <v>999</v>
      </c>
      <c r="B753" s="175"/>
    </row>
    <row r="754" spans="1:2" ht="12.75" customHeight="1">
      <c r="A754">
        <v>2430000</v>
      </c>
      <c r="B754" s="175"/>
    </row>
    <row r="755" spans="1:2" ht="12.75" customHeight="1">
      <c r="A755">
        <v>0</v>
      </c>
      <c r="B755" s="175"/>
    </row>
    <row r="756" spans="1:2" ht="12.75" customHeight="1">
      <c r="A756">
        <v>244760</v>
      </c>
      <c r="B756" s="175"/>
    </row>
    <row r="757" spans="1:2" ht="12.75" customHeight="1">
      <c r="A757">
        <v>2674760</v>
      </c>
      <c r="B757" s="175"/>
    </row>
    <row r="758" spans="1:2" ht="12.75" customHeight="1">
      <c r="A758">
        <v>999</v>
      </c>
      <c r="B758" s="175"/>
    </row>
    <row r="759" spans="1:2" ht="12.75" customHeight="1">
      <c r="A759">
        <v>999</v>
      </c>
      <c r="B759" s="175"/>
    </row>
    <row r="760" spans="1:2" ht="12.75" customHeight="1">
      <c r="A760">
        <v>999</v>
      </c>
      <c r="B760" s="175"/>
    </row>
    <row r="761" spans="1:2" ht="12.75" customHeight="1">
      <c r="A761">
        <v>4</v>
      </c>
      <c r="B761" s="175"/>
    </row>
    <row r="762" spans="1:2" ht="12.75" customHeight="1">
      <c r="A762">
        <v>1393540</v>
      </c>
      <c r="B762" s="175"/>
    </row>
    <row r="763" spans="1:2" ht="12.75" customHeight="1">
      <c r="A763">
        <v>2245270</v>
      </c>
      <c r="B763" s="175"/>
    </row>
    <row r="764" spans="1:2" ht="12.75" customHeight="1">
      <c r="A764">
        <v>718264</v>
      </c>
      <c r="B764" s="175"/>
    </row>
    <row r="765" spans="1:2" ht="12.75" customHeight="1">
      <c r="A765">
        <v>151000</v>
      </c>
      <c r="B765" s="175"/>
    </row>
    <row r="766" spans="1:2" ht="12.75" customHeight="1">
      <c r="A766">
        <v>999</v>
      </c>
      <c r="B766" s="175"/>
    </row>
    <row r="767" spans="1:2" ht="12.75" customHeight="1">
      <c r="A767">
        <v>999</v>
      </c>
      <c r="B767" s="175"/>
    </row>
    <row r="768" spans="1:2" ht="12.75" customHeight="1">
      <c r="A768">
        <v>0</v>
      </c>
      <c r="B768" s="175"/>
    </row>
    <row r="769" spans="1:2" ht="12.75" customHeight="1">
      <c r="A769">
        <v>448846</v>
      </c>
      <c r="B769" s="175"/>
    </row>
    <row r="770" spans="1:2" ht="12.75" customHeight="1">
      <c r="A770">
        <v>3306752</v>
      </c>
      <c r="B770" s="175"/>
    </row>
    <row r="771" spans="1:2" ht="12.75" customHeight="1">
      <c r="A771">
        <v>999</v>
      </c>
      <c r="B771" s="175"/>
    </row>
    <row r="772" spans="1:2" ht="12.75" customHeight="1">
      <c r="A772">
        <v>0</v>
      </c>
      <c r="B772" s="175"/>
    </row>
    <row r="773" spans="1:2" ht="12.75" customHeight="1">
      <c r="A773">
        <v>999</v>
      </c>
      <c r="B773" s="175"/>
    </row>
    <row r="774" spans="1:2" ht="12.75" customHeight="1">
      <c r="A774">
        <v>3300000</v>
      </c>
      <c r="B774" s="175"/>
    </row>
    <row r="775" spans="1:2" ht="12.75" customHeight="1">
      <c r="A775">
        <v>33959</v>
      </c>
      <c r="B775" s="175"/>
    </row>
    <row r="776" spans="1:2" ht="12.75" customHeight="1">
      <c r="A776">
        <v>-2581483</v>
      </c>
      <c r="B776" s="175"/>
    </row>
    <row r="777" spans="1:2" ht="12.75" customHeight="1">
      <c r="A777">
        <v>752476</v>
      </c>
      <c r="B777" s="175"/>
    </row>
    <row r="778" spans="1:2" ht="12.75" customHeight="1">
      <c r="A778">
        <v>999</v>
      </c>
      <c r="B778" s="175"/>
    </row>
    <row r="779" spans="1:2" ht="12.75" customHeight="1">
      <c r="A779">
        <v>999</v>
      </c>
      <c r="B779" s="175"/>
    </row>
    <row r="780" spans="1:2" ht="12.75" customHeight="1">
      <c r="A780">
        <v>999</v>
      </c>
      <c r="B780" s="175"/>
    </row>
    <row r="781" spans="1:2" ht="12.75" customHeight="1">
      <c r="A781">
        <v>5</v>
      </c>
      <c r="B781" s="175"/>
    </row>
    <row r="782" spans="1:2" ht="12.75" customHeight="1">
      <c r="A782">
        <v>450000</v>
      </c>
      <c r="B782" s="175"/>
    </row>
    <row r="783" spans="1:2" ht="12.75" customHeight="1">
      <c r="A783">
        <v>1015571</v>
      </c>
      <c r="B783" s="175"/>
    </row>
    <row r="784" spans="1:2" ht="12.75" customHeight="1">
      <c r="A784">
        <v>532520</v>
      </c>
      <c r="B784" s="175"/>
    </row>
    <row r="785" spans="1:2" ht="12.75" customHeight="1">
      <c r="A785">
        <v>629656</v>
      </c>
      <c r="B785" s="175"/>
    </row>
    <row r="786" spans="1:2" ht="12.75" customHeight="1">
      <c r="A786">
        <v>999</v>
      </c>
      <c r="B786" s="175"/>
    </row>
    <row r="787" spans="1:2" ht="12.75" customHeight="1">
      <c r="A787">
        <v>999</v>
      </c>
      <c r="B787" s="175"/>
    </row>
    <row r="788" spans="1:2" ht="12.75" customHeight="1">
      <c r="A788">
        <v>0</v>
      </c>
      <c r="B788" s="175"/>
    </row>
    <row r="789" spans="1:2" ht="12.75" customHeight="1">
      <c r="A789">
        <v>414979</v>
      </c>
      <c r="B789" s="175"/>
    </row>
    <row r="790" spans="1:2" ht="12.75" customHeight="1">
      <c r="A790">
        <v>0</v>
      </c>
      <c r="B790" s="175"/>
    </row>
    <row r="791" spans="1:2" ht="12.75" customHeight="1">
      <c r="A791">
        <v>999</v>
      </c>
      <c r="B791" s="175"/>
    </row>
    <row r="792" spans="1:2" ht="12.75" customHeight="1">
      <c r="A792">
        <v>0</v>
      </c>
      <c r="B792" s="175"/>
    </row>
    <row r="793" spans="1:2" ht="12.75" customHeight="1">
      <c r="A793">
        <v>999</v>
      </c>
      <c r="B793" s="175"/>
    </row>
    <row r="794" spans="1:2" ht="12.75" customHeight="1">
      <c r="A794">
        <v>3300000</v>
      </c>
      <c r="B794" s="175"/>
    </row>
    <row r="795" spans="1:2" ht="12.75" customHeight="1">
      <c r="A795">
        <v>33959</v>
      </c>
      <c r="B795" s="175"/>
    </row>
    <row r="796" spans="1:2" ht="12.75" customHeight="1">
      <c r="A796">
        <v>-1121191</v>
      </c>
      <c r="B796" s="175"/>
    </row>
    <row r="797" spans="1:2" ht="12.75" customHeight="1">
      <c r="A797">
        <v>2212768</v>
      </c>
      <c r="B797" s="175"/>
    </row>
    <row r="798" spans="1:2" ht="12.75" customHeight="1">
      <c r="A798">
        <v>999</v>
      </c>
      <c r="B798" s="175"/>
    </row>
    <row r="799" spans="1:2" ht="12.75" customHeight="1">
      <c r="A799">
        <v>999</v>
      </c>
      <c r="B799" s="175"/>
    </row>
    <row r="800" spans="1:2" ht="12.75" customHeight="1">
      <c r="A800">
        <v>999</v>
      </c>
      <c r="B800" s="175"/>
    </row>
    <row r="801" spans="1:2" ht="12.75" customHeight="1">
      <c r="A801">
        <v>6</v>
      </c>
      <c r="B801" s="175"/>
    </row>
    <row r="802" spans="1:2" ht="12.75" customHeight="1">
      <c r="A802">
        <v>450000</v>
      </c>
      <c r="B802" s="175"/>
    </row>
    <row r="803" spans="1:2" ht="12.75" customHeight="1">
      <c r="A803">
        <v>66947</v>
      </c>
      <c r="B803" s="175"/>
    </row>
    <row r="804" spans="1:2" ht="12.75" customHeight="1">
      <c r="A804">
        <v>2762419</v>
      </c>
      <c r="B804" s="175"/>
    </row>
    <row r="805" spans="1:2" ht="12.75" customHeight="1">
      <c r="A805">
        <v>3073089</v>
      </c>
      <c r="B805" s="175"/>
    </row>
    <row r="806" spans="1:2" ht="12.75" customHeight="1">
      <c r="A806">
        <v>999</v>
      </c>
      <c r="B806" s="175"/>
    </row>
    <row r="807" spans="1:2" ht="12.75" customHeight="1">
      <c r="A807">
        <v>999</v>
      </c>
      <c r="B807" s="175"/>
    </row>
    <row r="808" spans="1:2" ht="12.75" customHeight="1">
      <c r="A808">
        <v>0</v>
      </c>
      <c r="B808" s="175"/>
    </row>
    <row r="809" spans="1:2" ht="12.75" customHeight="1">
      <c r="A809">
        <v>446199</v>
      </c>
      <c r="B809" s="175"/>
    </row>
    <row r="810" spans="1:2" ht="12.75" customHeight="1">
      <c r="A810">
        <v>0</v>
      </c>
      <c r="B810" s="175"/>
    </row>
    <row r="811" spans="1:2" ht="12.75" customHeight="1">
      <c r="A811">
        <v>999</v>
      </c>
      <c r="B811" s="175"/>
    </row>
    <row r="812" spans="1:2" ht="12.75" customHeight="1">
      <c r="A812">
        <v>0</v>
      </c>
      <c r="B812" s="175"/>
    </row>
    <row r="813" spans="1:2" ht="12.75" customHeight="1">
      <c r="A813">
        <v>999</v>
      </c>
      <c r="B813" s="175"/>
    </row>
    <row r="814" spans="1:2" ht="12.75" customHeight="1">
      <c r="A814">
        <v>3630000</v>
      </c>
      <c r="B814" s="175"/>
    </row>
    <row r="815" spans="1:2" ht="12.75" customHeight="1">
      <c r="A815">
        <v>381678</v>
      </c>
      <c r="B815" s="175"/>
    </row>
    <row r="816" spans="1:2" ht="12.75" customHeight="1">
      <c r="A816">
        <v>1894578</v>
      </c>
      <c r="B816" s="175"/>
    </row>
    <row r="817" spans="1:2" ht="12.75" customHeight="1">
      <c r="A817">
        <v>5906256</v>
      </c>
      <c r="B817" s="175"/>
    </row>
    <row r="818" spans="1:2" ht="12.75" customHeight="1">
      <c r="A818">
        <v>999</v>
      </c>
      <c r="B818" s="175"/>
    </row>
    <row r="819" spans="1:2" ht="12.75" customHeight="1">
      <c r="A819">
        <v>999</v>
      </c>
      <c r="B819" s="175"/>
    </row>
    <row r="820" spans="1:2" ht="12.75" customHeight="1">
      <c r="A820">
        <v>999</v>
      </c>
      <c r="B820" s="175"/>
    </row>
    <row r="821" spans="1:2" ht="12.75" customHeight="1">
      <c r="A821">
        <v>7</v>
      </c>
      <c r="B821" s="175"/>
    </row>
    <row r="822" spans="1:2" ht="12.75" customHeight="1">
      <c r="A822">
        <v>1657869</v>
      </c>
      <c r="B822" s="175"/>
    </row>
    <row r="823" spans="1:2" ht="12.75" customHeight="1">
      <c r="A823">
        <v>61675</v>
      </c>
      <c r="B823" s="175"/>
    </row>
    <row r="824" spans="1:2" ht="12.75" customHeight="1">
      <c r="A824">
        <v>1425639</v>
      </c>
      <c r="B824" s="175"/>
    </row>
    <row r="825" spans="1:2" ht="12.75" customHeight="1">
      <c r="A825">
        <v>500000</v>
      </c>
      <c r="B825" s="175"/>
    </row>
    <row r="826" spans="1:2" ht="12.75" customHeight="1">
      <c r="A826">
        <v>999</v>
      </c>
      <c r="B826" s="175"/>
    </row>
    <row r="827" spans="1:2" ht="12.75" customHeight="1">
      <c r="A827">
        <v>999</v>
      </c>
      <c r="B827" s="175"/>
    </row>
    <row r="828" spans="1:2" ht="12.75" customHeight="1">
      <c r="A828">
        <v>0</v>
      </c>
      <c r="B828" s="175"/>
    </row>
    <row r="829" spans="1:2" ht="12.75" customHeight="1">
      <c r="A829">
        <v>549780</v>
      </c>
      <c r="B829" s="175"/>
    </row>
    <row r="830" spans="1:2" ht="12.75" customHeight="1">
      <c r="A830">
        <v>251828</v>
      </c>
      <c r="B830" s="175"/>
    </row>
    <row r="831" spans="1:2" ht="12.75" customHeight="1">
      <c r="A831">
        <v>999</v>
      </c>
      <c r="B831" s="175"/>
    </row>
    <row r="832" spans="1:2" ht="12.75" customHeight="1">
      <c r="A832">
        <v>0</v>
      </c>
      <c r="B832" s="175"/>
    </row>
    <row r="833" spans="1:2" ht="12.75" customHeight="1">
      <c r="A833">
        <v>999</v>
      </c>
      <c r="B833" s="175"/>
    </row>
    <row r="834" spans="1:2" ht="12.75" customHeight="1">
      <c r="A834">
        <v>3060000</v>
      </c>
      <c r="B834" s="175"/>
    </row>
    <row r="835" spans="1:2" ht="12.75" customHeight="1">
      <c r="A835">
        <v>6792</v>
      </c>
      <c r="B835" s="175"/>
    </row>
    <row r="836" spans="1:2" ht="12.75" customHeight="1">
      <c r="A836">
        <v>-223217</v>
      </c>
      <c r="B836" s="175"/>
    </row>
    <row r="837" spans="1:2" ht="12.75" customHeight="1">
      <c r="A837">
        <v>2843575</v>
      </c>
      <c r="B837" s="175"/>
    </row>
    <row r="838" spans="1:2" ht="12.75" customHeight="1">
      <c r="A838">
        <v>999</v>
      </c>
      <c r="B838" s="175"/>
    </row>
    <row r="839" spans="1:2" ht="12.75" customHeight="1">
      <c r="A839">
        <v>999</v>
      </c>
      <c r="B839" s="175"/>
    </row>
    <row r="840" spans="1:2" ht="12.75" customHeight="1">
      <c r="A840">
        <v>999</v>
      </c>
      <c r="B840" s="175"/>
    </row>
    <row r="841" spans="1:2" ht="12.75" customHeight="1">
      <c r="A841">
        <v>8</v>
      </c>
      <c r="B841" s="175"/>
    </row>
    <row r="842" spans="1:2" ht="12.75" customHeight="1">
      <c r="A842">
        <v>1393540</v>
      </c>
      <c r="B842" s="175"/>
    </row>
    <row r="843" spans="1:2" ht="12.75" customHeight="1">
      <c r="A843">
        <v>100980</v>
      </c>
      <c r="B843" s="175"/>
    </row>
    <row r="844" spans="1:2" ht="12.75" customHeight="1">
      <c r="A844">
        <v>1569589</v>
      </c>
      <c r="B844" s="175"/>
    </row>
    <row r="845" spans="1:2" ht="12.75" customHeight="1">
      <c r="A845">
        <v>801709</v>
      </c>
      <c r="B845" s="175"/>
    </row>
    <row r="846" spans="1:2" ht="12.75" customHeight="1">
      <c r="A846">
        <v>999</v>
      </c>
      <c r="B846" s="175"/>
    </row>
    <row r="847" spans="1:2" ht="12.75" customHeight="1">
      <c r="A847">
        <v>999</v>
      </c>
      <c r="B847" s="175"/>
    </row>
    <row r="848" spans="1:2" ht="12.75" customHeight="1">
      <c r="A848">
        <v>0</v>
      </c>
      <c r="B848" s="175"/>
    </row>
    <row r="849" spans="1:2" ht="12.75" customHeight="1">
      <c r="A849">
        <v>627399</v>
      </c>
      <c r="B849" s="175"/>
    </row>
    <row r="850" spans="1:2" ht="12.75" customHeight="1">
      <c r="A850">
        <v>0</v>
      </c>
      <c r="B850" s="175"/>
    </row>
    <row r="851" spans="1:2" ht="12.75" customHeight="1">
      <c r="A851">
        <v>999</v>
      </c>
      <c r="B851" s="175"/>
    </row>
    <row r="852" spans="1:2" ht="12.75" customHeight="1">
      <c r="A852">
        <v>0</v>
      </c>
      <c r="B852" s="175"/>
    </row>
    <row r="853" spans="1:2" ht="12.75" customHeight="1">
      <c r="A853">
        <v>999</v>
      </c>
      <c r="B853" s="175"/>
    </row>
    <row r="854" spans="1:2" ht="12.75" customHeight="1">
      <c r="A854">
        <v>3300000</v>
      </c>
      <c r="B854" s="175"/>
    </row>
    <row r="855" spans="1:2" ht="12.75" customHeight="1">
      <c r="A855">
        <v>33959</v>
      </c>
      <c r="B855" s="175"/>
    </row>
    <row r="856" spans="1:2" ht="12.75" customHeight="1">
      <c r="A856">
        <v>-95540</v>
      </c>
      <c r="B856" s="175"/>
    </row>
    <row r="857" spans="1:2" ht="12.75" customHeight="1">
      <c r="A857">
        <v>3238419</v>
      </c>
      <c r="B857" s="175"/>
    </row>
    <row r="858" spans="1:2" ht="12.75" customHeight="1">
      <c r="A858">
        <v>999</v>
      </c>
      <c r="B858" s="175"/>
    </row>
    <row r="859" spans="1:2" ht="12.75" customHeight="1">
      <c r="A859">
        <v>999</v>
      </c>
      <c r="B859" s="175"/>
    </row>
    <row r="860" spans="1:2" ht="12.75" customHeight="1">
      <c r="A860">
        <v>999</v>
      </c>
      <c r="B860" s="175"/>
    </row>
    <row r="861" spans="1:2" ht="12.75" customHeight="1">
      <c r="A861" t="s">
        <v>314</v>
      </c>
      <c r="B861" s="175"/>
    </row>
    <row r="862" spans="1:2" ht="12.75" customHeight="1">
      <c r="A862" t="s">
        <v>315</v>
      </c>
      <c r="B862" s="175"/>
    </row>
    <row r="863" spans="1:2" ht="12.75" customHeight="1">
      <c r="A863" t="s">
        <v>316</v>
      </c>
      <c r="B863" s="175"/>
    </row>
    <row r="864" spans="1:2" ht="12.75" customHeight="1">
      <c r="A864" t="s">
        <v>317</v>
      </c>
      <c r="B864" s="175"/>
    </row>
    <row r="865" spans="1:2" ht="12.75" customHeight="1">
      <c r="A865" t="s">
        <v>318</v>
      </c>
      <c r="B865" s="175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Your decisions</vt:lpstr>
      <vt:lpstr>Resources and products</vt:lpstr>
      <vt:lpstr>Financial statements</vt:lpstr>
      <vt:lpstr>Group information</vt:lpstr>
      <vt:lpstr>W</vt:lpstr>
      <vt:lpstr>'W'!W026162_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dcterms:created xsi:type="dcterms:W3CDTF">2009-10-13T08:17:42Z</dcterms:created>
  <dcterms:modified xsi:type="dcterms:W3CDTF">2020-10-04T07:51:10Z</dcterms:modified>
</cp:coreProperties>
</file>