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RU 2017-1\"/>
    </mc:Choice>
  </mc:AlternateContent>
  <xr:revisionPtr revIDLastSave="0" documentId="8_{9D425AF2-D7F3-46DF-94D4-D9A69C8E799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1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N29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J80" i="4"/>
  <c r="I80" i="4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 s="1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M83" i="4"/>
  <c r="L83" i="4"/>
  <c r="K83" i="4"/>
  <c r="J83" i="4"/>
  <c r="I83" i="4"/>
  <c r="H83" i="4"/>
  <c r="G83" i="4"/>
  <c r="F83" i="4"/>
  <c r="I17" i="4"/>
  <c r="R35" i="3"/>
  <c r="X31" i="3"/>
  <c r="R27" i="3"/>
  <c r="L24" i="3"/>
  <c r="L27" i="3" s="1"/>
  <c r="F27" i="3" s="1"/>
  <c r="X19" i="3"/>
  <c r="R20" i="3"/>
  <c r="R21" i="3" s="1"/>
  <c r="R30" i="3" s="1"/>
  <c r="X13" i="3"/>
  <c r="R12" i="3"/>
  <c r="N43" i="2"/>
  <c r="O29" i="2"/>
  <c r="M29" i="2"/>
  <c r="N44" i="2"/>
  <c r="G11" i="2"/>
  <c r="G15" i="2" s="1"/>
  <c r="N11" i="2"/>
  <c r="I16" i="4"/>
  <c r="G17" i="4"/>
  <c r="N45" i="2"/>
  <c r="G8" i="2"/>
  <c r="G9" i="2"/>
  <c r="M28" i="2"/>
  <c r="O28" i="2"/>
  <c r="H17" i="4"/>
  <c r="N28" i="2" l="1"/>
  <c r="L33" i="3"/>
  <c r="L35" i="3" s="1"/>
</calcChain>
</file>

<file path=xl/connections.xml><?xml version="1.0" encoding="utf-8"?>
<connections xmlns="http://schemas.openxmlformats.org/spreadsheetml/2006/main">
  <connection id="1" name="W071153" type="6" refreshedVersion="4" background="1" saveData="1">
    <textPr prompt="0" codePage="850" sourceFile="C:\GMC\OTBORTR_15C1\RUN_15C1\Wfiles\153\W07115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<sst xmlns="http://schemas.openxmlformats.org/spreadsheetml/2006/main" count="583" uniqueCount="346">
  <si>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</si>
  <si>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</si>
  <si>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</si>
  <si>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</si>
  <si>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</si>
  <si>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</si>
  <si>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</si>
  <si>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</si>
  <si>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</si>
  <si>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</si>
  <si>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</si>
  <si>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</si>
  <si>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</si>
  <si>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</si>
  <si>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</si>
  <si>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</si>
  <si>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</si>
  <si>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</si>
  <si>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</si>
  <si>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</si>
  <si>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</si>
  <si>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</si>
  <si>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</si>
  <si>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</si>
  <si>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</si>
  <si>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</si>
  <si>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</si>
  <si>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</si>
  <si>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</si>
  <si>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</si>
  <si>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</si>
  <si>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</si>
  <si>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</si>
  <si>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</si>
  <si>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</si>
  <si>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</si>
  <si>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</si>
  <si>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</si>
  <si>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</si>
  <si>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</si>
  <si>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</si>
  <si>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</si>
  <si>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</si>
  <si>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</si>
  <si>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</si>
  <si>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</si>
  <si>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</si>
  <si>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</si>
  <si>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</si>
  <si>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</si>
  <si>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</si>
  <si>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</si>
  <si>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</si>
  <si>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</si>
  <si>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</si>
  <si>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</si>
  <si>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</si>
  <si>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</si>
  <si>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</si>
  <si>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</si>
  <si>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</si>
  <si>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</si>
  <si>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</si>
  <si>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</si>
  <si>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</si>
  <si>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</si>
  <si>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</si>
  <si>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</si>
  <si>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</si>
  <si>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</si>
  <si>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</si>
  <si>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</si>
  <si>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</si>
  <si>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</si>
  <si>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</si>
  <si>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</si>
  <si>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</si>
  <si>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</si>
  <si>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</si>
  <si>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</si>
  <si>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</si>
  <si>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</si>
  <si>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</si>
  <si>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</si>
  <si>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</si>
  <si>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</si>
  <si>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</si>
  <si>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</si>
  <si>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</si>
  <si>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</si>
  <si>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</si>
  <si>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</si>
  <si>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</si>
  <si>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</si>
  <si>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</si>
  <si>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</si>
  <si>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</si>
  <si>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</si>
  <si>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</si>
  <si>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</si>
  <si>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</si>
  <si>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</si>
  <si>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</si>
  <si>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</si>
  <si>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</si>
  <si>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</si>
  <si>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</si>
  <si>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</si>
  <si>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</si>
  <si>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</si>
  <si>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</si>
  <si>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</si>
  <si>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</si>
  <si>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</si>
  <si>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</si>
  <si>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</si>
  <si>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</si>
  <si>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</si>
  <si>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</si>
  <si>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</si>
  <si>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</si>
  <si>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</si>
  <si>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</si>
  <si>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</si>
  <si>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</si>
  <si>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</si>
  <si>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</si>
  <si>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</si>
  <si>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</si>
  <si>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</si>
  <si>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</si>
  <si>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</si>
  <si>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</si>
  <si>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</si>
  <si>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</si>
  <si>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</si>
  <si>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</si>
  <si>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</si>
  <si>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</si>
  <si>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</si>
  <si>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</si>
  <si>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</si>
  <si>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</si>
  <si>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</si>
  <si>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</si>
  <si>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</si>
  <si>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</si>
  <si>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</si>
  <si>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</si>
  <si>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</si>
  <si>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</si>
  <si>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</si>
  <si>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</si>
  <si>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</si>
  <si>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</si>
  <si>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</si>
  <si>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</si>
  <si>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</si>
  <si>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</si>
  <si>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</si>
  <si>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</si>
  <si>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</si>
  <si>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</si>
  <si>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</si>
  <si>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</si>
  <si>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</si>
  <si>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</si>
  <si>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</si>
  <si>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</si>
  <si>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</si>
  <si>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</si>
  <si>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</si>
  <si>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</si>
  <si>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</si>
  <si>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</si>
  <si>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</si>
  <si>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</si>
  <si>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</si>
  <si>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</si>
  <si>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</si>
  <si>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</si>
  <si>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</si>
  <si>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</si>
  <si>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</si>
  <si>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</si>
  <si>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</si>
  <si>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</si>
  <si>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</si>
  <si>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</si>
  <si>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</si>
  <si>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</si>
  <si>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</si>
  <si>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</si>
  <si>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</si>
  <si>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</si>
  <si>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</si>
  <si>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</si>
  <si>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</si>
  <si>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</si>
  <si>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</si>
  <si>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</si>
  <si>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</si>
  <si>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</si>
  <si>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</si>
  <si>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</si>
  <si>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</si>
  <si>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</si>
  <si>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</si>
  <si>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</si>
  <si>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</si>
  <si>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</si>
  <si>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</si>
  <si>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</si>
  <si>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</si>
  <si>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</si>
  <si>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</si>
  <si>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</si>
  <si>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</si>
  <si>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</si>
  <si>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</si>
  <si>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</si>
  <si>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</si>
  <si>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</si>
  <si>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</si>
  <si>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</si>
  <si>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</si>
  <si>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</si>
  <si>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</si>
  <si>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</si>
  <si>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</si>
  <si>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</si>
  <si>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</si>
  <si>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</si>
  <si>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</si>
  <si>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</si>
  <si>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</si>
  <si>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</si>
  <si>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</si>
  <si>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</si>
  <si>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</si>
  <si>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</si>
  <si>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</si>
  <si>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</si>
  <si>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</si>
  <si>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</si>
  <si>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</si>
  <si>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</si>
  <si>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</si>
  <si>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</si>
  <si>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</si>
  <si>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</si>
  <si>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</si>
  <si>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</si>
  <si>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</si>
  <si>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</si>
  <si>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</si>
  <si>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</si>
  <si>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</si>
  <si>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</si>
  <si>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</si>
  <si>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</si>
  <si>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</si>
  <si>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</si>
  <si>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</si>
  <si>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</si>
  <si>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</si>
  <si>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</si>
  <si>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</si>
  <si>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</si>
  <si>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</si>
  <si>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</si>
  <si>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</si>
  <si>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</si>
  <si>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</si>
  <si>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</si>
  <si>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</si>
  <si>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</si>
  <si>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</si>
  <si>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</si>
  <si>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</si>
  <si>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</si>
  <si>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</si>
  <si>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</si>
  <si>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</si>
  <si>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</si>
  <si>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</si>
  <si>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</si>
  <si>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</si>
  <si>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</si>
  <si>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</si>
  <si>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</si>
  <si>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</si>
  <si>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</si>
  <si>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</si>
  <si>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</si>
  <si>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</si>
  <si>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</si>
  <si>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</si>
  <si>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</si>
  <si>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</si>
  <si>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</si>
  <si>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</si>
  <si>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</si>
  <si>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</si>
  <si>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</si>
  <si>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</si>
  <si>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</si>
  <si>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</si>
  <si>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</si>
  <si>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</si>
  <si>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</si>
  <si>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</si>
  <si>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</si>
  <si>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</si>
  <si>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</si>
  <si>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</si>
  <si>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</si>
  <si>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</si>
  <si>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</si>
  <si>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</si>
  <si>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</si>
  <si>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</si>
  <si>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</si>
  <si>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</si>
  <si>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</si>
  <si>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</si>
  <si>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</si>
  <si>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</si>
  <si>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</si>
  <si>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</si>
  <si>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</si>
  <si>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</si>
  <si>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</si>
  <si>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</si>
  <si>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2.85</t>
  </si>
  <si>
    <t xml:space="preserve">   2.68</t>
  </si>
  <si>
    <t xml:space="preserve">   1.83</t>
  </si>
  <si>
    <t>Major</t>
  </si>
  <si>
    <t xml:space="preserve"> 94.9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</si>
  <si>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</si>
  <si>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</si>
  <si>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</si>
  <si>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</si>
  <si>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</si>
  <si>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</si>
  <si>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171121215801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</si>
</sst>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78" fontId="10" fillId="0" borderId="0" xfId="0" applyNumberFormat="1" applyFont="1" applyBorder="1" applyAlignment="1">
      <alignment horizontal="right"/>
    </xf>
    <xf numFmtId="178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78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0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79" fontId="8" fillId="0" borderId="0" xfId="0" applyNumberFormat="1" applyFont="1"/>
    <xf numFmtId="181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78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9" xfId="0" applyNumberFormat="1" applyFont="1" applyBorder="1"/>
    <xf numFmtId="178" fontId="8" fillId="0" borderId="14" xfId="0" applyNumberFormat="1" applyFont="1" applyBorder="1"/>
    <xf numFmtId="178" fontId="8" fillId="0" borderId="2" xfId="0" applyNumberFormat="1" applyFont="1" applyBorder="1" applyAlignment="1">
      <alignment horizontal="left"/>
    </xf>
    <xf numFmtId="178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1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49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7</v>
      </c>
      <c r="H5" s="4" t="s">
        <v>10</v>
      </c>
      <c r="J5" s="5"/>
      <c r="K5" s="5"/>
      <c r="L5" s="5">
        <f>W!$A2</f>
        <v>1</v>
      </c>
      <c r="N5" s="4" t="s">
        <v>11</v>
      </c>
      <c r="O5" s="144">
        <f>W!$A1</f>
        <v>7</v>
      </c>
      <c r="P5" s="5"/>
      <c r="Q5" s="5"/>
      <c r="S5" s="6"/>
      <c r="T5" s="7"/>
      <c r="U5" s="6"/>
      <c r="V5" s="6"/>
    </row>
    <row r="6" spans="2:25">
      <c r="B6">
        <f>W!A864</f>
        <v>1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2015</v>
      </c>
      <c r="Q9" s="7"/>
      <c r="R9" s="138" t="s">
        <v>15</v>
      </c>
      <c r="S9" s="15">
        <f>W!$A5</f>
        <v>3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47</v>
      </c>
      <c r="F14" s="44">
        <f>W!A11</f>
        <v>21</v>
      </c>
      <c r="G14" s="45"/>
      <c r="H14" s="44">
        <f>W!A14</f>
        <v>21</v>
      </c>
      <c r="I14" s="46"/>
      <c r="J14" s="44">
        <f>W!A17</f>
        <v>21</v>
      </c>
      <c r="K14" s="46"/>
      <c r="L14" s="19"/>
      <c r="M14" s="19" t="s">
        <v>26</v>
      </c>
      <c r="N14" s="19"/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27</v>
      </c>
      <c r="E15" s="50">
        <f>W!A8</f>
        <v>47</v>
      </c>
      <c r="F15" s="44">
        <f>W!A12</f>
        <v>21</v>
      </c>
      <c r="G15" s="51"/>
      <c r="H15" s="44">
        <f>W!A15</f>
        <v>21</v>
      </c>
      <c r="I15" s="52"/>
      <c r="J15" s="44">
        <f>W!A18</f>
        <v>21</v>
      </c>
      <c r="K15" s="52"/>
      <c r="L15" s="19"/>
      <c r="M15" s="19" t="s">
        <v>28</v>
      </c>
      <c r="N15" s="19"/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9</v>
      </c>
      <c r="X15" s="54"/>
      <c r="Y15" s="24"/>
    </row>
    <row r="16" spans="2:25">
      <c r="B16" s="11"/>
      <c r="C16" s="19"/>
      <c r="D16" s="19" t="s">
        <v>29</v>
      </c>
      <c r="E16" s="56">
        <f>W!A9</f>
        <v>52</v>
      </c>
      <c r="F16" s="57">
        <f>W!A13</f>
        <v>17</v>
      </c>
      <c r="G16" s="58"/>
      <c r="H16" s="57">
        <f>W!A16</f>
        <v>17</v>
      </c>
      <c r="I16" s="38"/>
      <c r="J16" s="57">
        <f>W!A19</f>
        <v>17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328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697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338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732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23</v>
      </c>
      <c r="Q20" s="72"/>
      <c r="R20" s="70"/>
      <c r="S20" s="116" t="s">
        <v>38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379</v>
      </c>
      <c r="G21" s="59">
        <f>W!B23</f>
        <v>0</v>
      </c>
      <c r="H21" s="57">
        <f>W!A26</f>
        <v>591</v>
      </c>
      <c r="I21" s="59">
        <f>W!B26</f>
        <v>0</v>
      </c>
      <c r="J21" s="57">
        <f>W!A29</f>
        <v>864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11</v>
      </c>
      <c r="Q21" s="75"/>
      <c r="R21" s="44"/>
      <c r="S21" s="116" t="s">
        <v>40</v>
      </c>
      <c r="T21" s="28"/>
      <c r="U21" s="28"/>
      <c r="V21" s="28"/>
      <c r="W21" s="41">
        <f>W!A78</f>
        <v>45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2250</v>
      </c>
      <c r="G24" s="48">
        <f>W!B31</f>
        <v>0</v>
      </c>
      <c r="H24" s="63">
        <f>W!A34</f>
        <v>1295</v>
      </c>
      <c r="I24" s="48">
        <f>W!B34</f>
        <v>0</v>
      </c>
      <c r="J24" s="63">
        <f>W!A37</f>
        <v>540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400</v>
      </c>
      <c r="G25" s="54">
        <f>W!B32</f>
        <v>0</v>
      </c>
      <c r="H25" s="44">
        <f>W!A35</f>
        <v>270</v>
      </c>
      <c r="I25" s="54">
        <f>W!B35</f>
        <v>0</v>
      </c>
      <c r="J25" s="44">
        <f>W!A38</f>
        <v>140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12.26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910</v>
      </c>
      <c r="G26" s="59">
        <f>W!B33</f>
        <v>0</v>
      </c>
      <c r="H26" s="57">
        <f>W!A36</f>
        <v>491</v>
      </c>
      <c r="I26" s="59">
        <f>W!B36</f>
        <v>0</v>
      </c>
      <c r="J26" s="41">
        <f>W!A39</f>
        <v>277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140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16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40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125</v>
      </c>
      <c r="G31" s="49"/>
      <c r="H31" s="53">
        <f>W!A48</f>
        <v>190</v>
      </c>
      <c r="I31" s="49"/>
      <c r="J31" s="53">
        <f>W!A49</f>
        <v>373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12</v>
      </c>
      <c r="G32" s="59">
        <f>W!B51</f>
        <v>0</v>
      </c>
      <c r="H32" s="57">
        <f>W!A52</f>
        <v>12</v>
      </c>
      <c r="I32" s="59">
        <f>W!B52</f>
        <v>0</v>
      </c>
      <c r="J32" s="57">
        <f>W!A53</f>
        <v>12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 t="str">
        <f>W!B72</f>
        <v>*</v>
      </c>
      <c r="R32" s="44"/>
      <c r="S32" s="116" t="s">
        <v>62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7</v>
      </c>
      <c r="F1" s="141" t="s">
        <v>68</v>
      </c>
      <c r="H1" s="15">
        <f>W!A2</f>
        <v>1</v>
      </c>
      <c r="M1" s="142" t="s">
        <v>69</v>
      </c>
      <c r="T1" s="14" t="s">
        <v>14</v>
      </c>
      <c r="U1" s="15">
        <f>W!A4</f>
        <v>2015</v>
      </c>
      <c r="V1" s="7"/>
      <c r="W1" s="138" t="s">
        <v>15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3560</v>
      </c>
      <c r="V6" s="153"/>
      <c r="W6" s="44">
        <f>W!A109</f>
        <v>2056</v>
      </c>
      <c r="X6" s="28"/>
      <c r="Y6" s="53">
        <f>W!A110</f>
        <v>957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39</v>
      </c>
      <c r="O7" s="155">
        <f>W!A192</f>
        <v>41</v>
      </c>
      <c r="P7" s="24"/>
      <c r="R7" s="127"/>
      <c r="S7" s="110" t="s">
        <v>85</v>
      </c>
      <c r="T7" s="19"/>
      <c r="U7" s="53">
        <f>W!A111</f>
        <v>3643</v>
      </c>
      <c r="V7" s="153"/>
      <c r="W7" s="44">
        <f>W!A112</f>
        <v>2103</v>
      </c>
      <c r="X7" s="28"/>
      <c r="Y7" s="53">
        <f>W!A113</f>
        <v>979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43</v>
      </c>
      <c r="P8" s="24"/>
      <c r="R8" s="127"/>
      <c r="S8" s="110" t="s">
        <v>88</v>
      </c>
      <c r="T8" s="19"/>
      <c r="U8" s="53">
        <f>W!A114</f>
        <v>83</v>
      </c>
      <c r="V8" s="153"/>
      <c r="W8" s="44">
        <f>W!A115</f>
        <v>47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30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175</v>
      </c>
      <c r="H12" s="24"/>
      <c r="I12" s="19"/>
      <c r="J12" s="127"/>
      <c r="K12" s="19" t="s">
        <v>98</v>
      </c>
      <c r="L12" s="19"/>
      <c r="M12" s="19"/>
      <c r="N12" s="157">
        <f>W!A197</f>
        <v>39</v>
      </c>
      <c r="O12" s="157">
        <f>W!A198</f>
        <v>54</v>
      </c>
      <c r="P12" s="24"/>
      <c r="R12" s="127"/>
      <c r="S12" s="28" t="s">
        <v>99</v>
      </c>
      <c r="T12" s="19"/>
      <c r="U12" s="53">
        <f>W!A121</f>
        <v>2250</v>
      </c>
      <c r="V12" s="153"/>
      <c r="W12" s="53">
        <f>W!A124</f>
        <v>1295</v>
      </c>
      <c r="X12" s="28"/>
      <c r="Y12" s="53">
        <f>W!A127</f>
        <v>540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390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400</v>
      </c>
      <c r="V13" s="153"/>
      <c r="W13" s="53">
        <f>W!A125</f>
        <v>270</v>
      </c>
      <c r="X13" s="28"/>
      <c r="Y13" s="53">
        <f>W!A128</f>
        <v>140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15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910</v>
      </c>
      <c r="V14" s="153"/>
      <c r="W14" s="53">
        <f>W!A126</f>
        <v>491</v>
      </c>
      <c r="X14" s="28"/>
      <c r="Y14" s="53">
        <f>W!A129</f>
        <v>277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20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22464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499</v>
      </c>
      <c r="P17" s="156">
        <f>W!B307</f>
        <v>0</v>
      </c>
      <c r="R17" s="127"/>
      <c r="S17" s="19" t="s">
        <v>112</v>
      </c>
      <c r="T17" s="19"/>
      <c r="U17" s="53">
        <f>W!A131</f>
        <v>1804</v>
      </c>
      <c r="V17" s="153"/>
      <c r="W17" s="53">
        <f>W!A134</f>
        <v>1055</v>
      </c>
      <c r="X17" s="28"/>
      <c r="Y17" s="53">
        <f>W!A137</f>
        <v>608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20334</v>
      </c>
      <c r="P18" s="24"/>
      <c r="R18" s="127"/>
      <c r="S18" s="100" t="s">
        <v>115</v>
      </c>
      <c r="T18" s="19"/>
      <c r="U18" s="53">
        <f>W!A132</f>
        <v>1112</v>
      </c>
      <c r="V18" s="153"/>
      <c r="W18" s="53">
        <f>W!A135</f>
        <v>834</v>
      </c>
      <c r="X18" s="28"/>
      <c r="Y18" s="53">
        <f>W!A138</f>
        <v>461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7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882</v>
      </c>
      <c r="V19" s="153"/>
      <c r="W19" s="53">
        <f>W!A136</f>
        <v>531</v>
      </c>
      <c r="X19" s="28"/>
      <c r="Y19" s="53">
        <f>W!A139</f>
        <v>285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7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2032</v>
      </c>
      <c r="V22" s="153"/>
      <c r="W22" s="53">
        <f>W!A144</f>
        <v>1170</v>
      </c>
      <c r="X22" s="28"/>
      <c r="Y22" s="53">
        <f>W!A147</f>
        <v>608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11214</v>
      </c>
      <c r="H23" s="52"/>
      <c r="I23" s="19"/>
      <c r="R23" s="127"/>
      <c r="S23" s="100" t="s">
        <v>124</v>
      </c>
      <c r="T23" s="19"/>
      <c r="U23" s="53">
        <f>W!A142</f>
        <v>400</v>
      </c>
      <c r="V23" s="153"/>
      <c r="W23" s="53">
        <f>W!A145</f>
        <v>270</v>
      </c>
      <c r="X23" s="28"/>
      <c r="Y23" s="53">
        <f>W!A148</f>
        <v>169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129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882</v>
      </c>
      <c r="V24" s="153"/>
      <c r="W24" s="53">
        <f>W!A146</f>
        <v>524</v>
      </c>
      <c r="X24" s="28"/>
      <c r="Y24" s="53">
        <f>W!A149</f>
        <v>281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8670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32</v>
      </c>
      <c r="H26" s="24"/>
      <c r="I26" s="19"/>
      <c r="J26" s="127"/>
      <c r="K26" s="116" t="s">
        <v>129</v>
      </c>
      <c r="L26" s="19"/>
      <c r="M26" s="155">
        <f>W!A321</f>
        <v>8</v>
      </c>
      <c r="N26" s="155">
        <f>W!A322</f>
        <v>7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94.9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361</v>
      </c>
      <c r="V28" s="153"/>
      <c r="W28" s="53">
        <f>W!A155</f>
        <v>282</v>
      </c>
      <c r="X28" s="28"/>
      <c r="Y28" s="53">
        <f>W!A158</f>
        <v>146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12625</v>
      </c>
      <c r="H30" s="24"/>
      <c r="I30" s="19"/>
      <c r="J30" s="127"/>
      <c r="K30" s="116" t="s">
        <v>138</v>
      </c>
      <c r="L30" s="19"/>
      <c r="M30" s="157">
        <f>W!A325</f>
        <v>8</v>
      </c>
      <c r="N30" s="157">
        <f>W!A326</f>
        <v>7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1293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218</v>
      </c>
      <c r="V31" s="153"/>
      <c r="W31" s="53">
        <f>W!A164</f>
        <v>125</v>
      </c>
      <c r="X31" s="28"/>
      <c r="Y31" s="53">
        <f>W!A167</f>
        <v>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0</v>
      </c>
      <c r="V32" s="153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28</v>
      </c>
      <c r="V33" s="153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10786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3132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1315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45</v>
      </c>
      <c r="V36" s="156">
        <f>W!B171</f>
        <v>0</v>
      </c>
      <c r="W36" s="44">
        <f>W!A172</f>
        <v>30</v>
      </c>
      <c r="X36" s="156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14</v>
      </c>
      <c r="N37" s="157">
        <f>W!A298</f>
        <v>3</v>
      </c>
      <c r="O37" s="157">
        <f>W!A300</f>
        <v>6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31000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Major</v>
      </c>
      <c r="V39" s="153"/>
      <c r="W39" s="171" t="str">
        <f>W!A178</f>
        <v>Major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11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0</v>
      </c>
      <c r="V42" s="153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48826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0</v>
      </c>
      <c r="V43" s="153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0.20000000000000284</v>
      </c>
      <c r="H44" s="24"/>
      <c r="I44" s="19"/>
      <c r="J44" s="127"/>
      <c r="K44" s="91" t="s">
        <v>165</v>
      </c>
      <c r="N44" s="175">
        <f>0.00052*(6*G25+O18)</f>
        <v>37.624079999999999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141</v>
      </c>
      <c r="H45" s="24"/>
      <c r="I45" s="19"/>
      <c r="J45" s="127"/>
      <c r="K45" s="91" t="s">
        <v>168</v>
      </c>
      <c r="N45" s="174">
        <f>N43+N44</f>
        <v>45.224080000000001</v>
      </c>
      <c r="P45" s="24"/>
      <c r="R45" s="127"/>
      <c r="S45" s="172" t="s">
        <v>169</v>
      </c>
      <c r="T45" s="19"/>
      <c r="U45" s="53">
        <f>W!A187</f>
        <v>0</v>
      </c>
      <c r="V45" s="153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7</v>
      </c>
      <c r="F1" s="177" t="s">
        <v>10</v>
      </c>
      <c r="G1" s="18"/>
      <c r="I1" s="15">
        <f>W!A2</f>
        <v>1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2015</v>
      </c>
      <c r="W1" s="138" t="s">
        <v>15</v>
      </c>
      <c r="X1" s="15">
        <f>W!A5</f>
        <v>3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323000</v>
      </c>
      <c r="G8" s="184"/>
      <c r="H8" s="110"/>
      <c r="I8" s="110" t="s">
        <v>180</v>
      </c>
      <c r="J8" s="110"/>
      <c r="K8" s="110"/>
      <c r="L8" s="186">
        <f>W!A241</f>
        <v>2958446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62204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2374985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34601</v>
      </c>
      <c r="G10" s="184"/>
      <c r="H10" s="110"/>
      <c r="I10" s="110" t="s">
        <v>186</v>
      </c>
      <c r="J10" s="110"/>
      <c r="K10" s="110"/>
      <c r="L10" s="186">
        <f>W!A242</f>
        <v>1783580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331722</v>
      </c>
      <c r="G11" s="184"/>
      <c r="H11" s="110"/>
      <c r="I11" s="172" t="s">
        <v>190</v>
      </c>
      <c r="L11" s="186">
        <f>W!A243</f>
        <v>0</v>
      </c>
      <c r="M11" s="184"/>
      <c r="N11" s="110"/>
      <c r="O11" s="110" t="s">
        <v>191</v>
      </c>
      <c r="P11" s="110"/>
      <c r="Q11" s="110"/>
      <c r="R11" s="188">
        <f>W!A263</f>
        <v>1873562</v>
      </c>
      <c r="S11" s="184"/>
      <c r="T11" s="110"/>
      <c r="U11" s="110" t="s">
        <v>192</v>
      </c>
      <c r="V11" s="110"/>
      <c r="W11" s="110"/>
      <c r="X11" s="186">
        <f>W!A223</f>
        <v>3201784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35581</v>
      </c>
      <c r="G12" s="184"/>
      <c r="H12" s="110"/>
      <c r="I12" s="110" t="s">
        <v>194</v>
      </c>
      <c r="J12" s="110"/>
      <c r="K12" s="110"/>
      <c r="L12" s="186">
        <f>W!A244</f>
        <v>97293</v>
      </c>
      <c r="M12" s="184"/>
      <c r="N12" s="110"/>
      <c r="O12" s="110" t="s">
        <v>195</v>
      </c>
      <c r="P12" s="110"/>
      <c r="Q12" s="110"/>
      <c r="R12" s="186">
        <f>SUM(R9:R11)</f>
        <v>2323562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11200</v>
      </c>
      <c r="G13" s="184"/>
      <c r="H13" s="110"/>
      <c r="I13" s="110" t="s">
        <v>198</v>
      </c>
      <c r="J13" s="110"/>
      <c r="K13" s="110"/>
      <c r="L13" s="186">
        <f>W!A245</f>
        <v>137933</v>
      </c>
      <c r="M13" s="184"/>
      <c r="N13" s="110"/>
      <c r="S13" s="184"/>
      <c r="T13" s="110"/>
      <c r="U13" s="172" t="s">
        <v>199</v>
      </c>
      <c r="X13" s="187">
        <f>X9+X10-X11-X12</f>
        <v>-826799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120000</v>
      </c>
      <c r="G14" s="184"/>
      <c r="H14" s="110"/>
      <c r="I14" s="110" t="s">
        <v>201</v>
      </c>
      <c r="J14" s="110"/>
      <c r="K14" s="110"/>
      <c r="L14" s="186">
        <f>W!A246</f>
        <v>467484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45000</v>
      </c>
      <c r="G15" s="184"/>
      <c r="H15" s="110"/>
      <c r="I15" s="110" t="s">
        <v>204</v>
      </c>
      <c r="J15" s="110"/>
      <c r="K15" s="110"/>
      <c r="L15" s="186">
        <f>W!A247</f>
        <v>277689</v>
      </c>
      <c r="M15" s="184"/>
      <c r="N15" s="110"/>
      <c r="O15" s="110" t="s">
        <v>205</v>
      </c>
      <c r="P15" s="110"/>
      <c r="Q15" s="110"/>
      <c r="R15" s="186">
        <f>W!A265</f>
        <v>60180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59000</v>
      </c>
      <c r="G16" s="184"/>
      <c r="H16" s="110"/>
      <c r="I16" s="110" t="s">
        <v>208</v>
      </c>
      <c r="J16" s="110"/>
      <c r="K16" s="110"/>
      <c r="L16" s="186">
        <f>W!A248</f>
        <v>6725</v>
      </c>
      <c r="M16" s="184"/>
      <c r="N16" s="110"/>
      <c r="O16" s="172" t="s">
        <v>209</v>
      </c>
      <c r="R16" s="186">
        <f>W!A266</f>
        <v>0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13685</v>
      </c>
      <c r="G17" s="184"/>
      <c r="H17" s="110"/>
      <c r="I17" s="110" t="s">
        <v>212</v>
      </c>
      <c r="L17" s="186">
        <f>W!A249</f>
        <v>68200</v>
      </c>
      <c r="M17" s="184"/>
      <c r="N17" s="110"/>
      <c r="O17" s="110" t="s">
        <v>213</v>
      </c>
      <c r="P17" s="110"/>
      <c r="Q17" s="110"/>
      <c r="R17" s="186">
        <f>W!A267</f>
        <v>1275834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8381</v>
      </c>
      <c r="G18" s="184"/>
      <c r="H18" s="110"/>
      <c r="I18" s="116" t="s">
        <v>216</v>
      </c>
      <c r="J18" s="110"/>
      <c r="K18" s="110"/>
      <c r="L18" s="189">
        <f>W!A250</f>
        <v>1336014</v>
      </c>
      <c r="M18" s="184"/>
      <c r="N18" s="110"/>
      <c r="O18" s="110" t="s">
        <v>217</v>
      </c>
      <c r="P18" s="110"/>
      <c r="Q18" s="110"/>
      <c r="R18" s="186">
        <f>W!A268</f>
        <v>1506394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1502890</v>
      </c>
      <c r="M19" s="184"/>
      <c r="N19" s="110"/>
      <c r="O19" s="110" t="s">
        <v>221</v>
      </c>
      <c r="P19" s="110"/>
      <c r="Q19" s="110"/>
      <c r="R19" s="189">
        <f>W!A269</f>
        <v>0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6336</v>
      </c>
      <c r="G20" s="184"/>
      <c r="H20" s="110"/>
      <c r="I20" s="110" t="s">
        <v>224</v>
      </c>
      <c r="J20" s="110"/>
      <c r="K20" s="110"/>
      <c r="L20" s="186">
        <f>W!A252</f>
        <v>1455556</v>
      </c>
      <c r="M20" s="184"/>
      <c r="N20" s="110"/>
      <c r="O20" s="172" t="s">
        <v>225</v>
      </c>
      <c r="R20" s="191">
        <f>SUM(R15:R19)</f>
        <v>2842408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4155</v>
      </c>
      <c r="G21" s="184"/>
      <c r="H21" s="110"/>
      <c r="I21" s="110" t="s">
        <v>227</v>
      </c>
      <c r="J21" s="110"/>
      <c r="K21" s="110"/>
      <c r="L21" s="186">
        <f>W!A217</f>
        <v>1212673</v>
      </c>
      <c r="M21" s="184"/>
      <c r="N21" s="110"/>
      <c r="O21" s="110" t="s">
        <v>228</v>
      </c>
      <c r="P21" s="110"/>
      <c r="Q21" s="110"/>
      <c r="R21" s="186">
        <f>R12+R20</f>
        <v>5165970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140000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17808</v>
      </c>
      <c r="G23" s="184"/>
      <c r="H23" s="110"/>
      <c r="I23" s="110" t="s">
        <v>233</v>
      </c>
      <c r="J23" s="110"/>
      <c r="K23" s="110"/>
      <c r="L23" s="188">
        <f>W!A254</f>
        <v>48038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1212673</v>
      </c>
      <c r="G24" s="184"/>
      <c r="H24" s="110"/>
      <c r="I24" s="172" t="s">
        <v>237</v>
      </c>
      <c r="L24" s="186">
        <f>L20-L21+L22-L23</f>
        <v>194845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510612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22339</v>
      </c>
      <c r="M26" s="184"/>
      <c r="N26" s="110"/>
      <c r="O26" s="110" t="s">
        <v>244</v>
      </c>
      <c r="P26" s="110"/>
      <c r="Q26" s="110"/>
      <c r="R26" s="189">
        <f>W!A273</f>
        <v>1338837</v>
      </c>
      <c r="S26" s="184"/>
      <c r="T26" s="110"/>
      <c r="U26" s="110" t="s">
        <v>243</v>
      </c>
      <c r="V26" s="110"/>
      <c r="W26" s="110"/>
      <c r="X26" s="189">
        <f>W!A232</f>
        <v>22339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172506</v>
      </c>
      <c r="G27" s="184"/>
      <c r="H27" s="110"/>
      <c r="I27" s="172" t="s">
        <v>246</v>
      </c>
      <c r="J27" s="110"/>
      <c r="K27" s="110"/>
      <c r="L27" s="187">
        <f>L24+L25-L26</f>
        <v>172506</v>
      </c>
      <c r="M27" s="184"/>
      <c r="N27" s="110"/>
      <c r="O27" s="116" t="s">
        <v>247</v>
      </c>
      <c r="P27" s="110"/>
      <c r="Q27" s="110"/>
      <c r="R27" s="186">
        <f>SUM(R24:R26)</f>
        <v>1849449</v>
      </c>
      <c r="S27" s="184"/>
      <c r="T27" s="110"/>
      <c r="U27" s="172" t="s">
        <v>248</v>
      </c>
      <c r="X27" s="187">
        <f>X22-X23-X24+X25-X26</f>
        <v>-22339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-189944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-17438</v>
      </c>
      <c r="G29" s="184"/>
      <c r="H29" s="110"/>
      <c r="I29" s="110" t="s">
        <v>253</v>
      </c>
      <c r="J29" s="110"/>
      <c r="K29" s="110"/>
      <c r="L29" s="186">
        <f>W!A256</f>
        <v>172506</v>
      </c>
      <c r="M29" s="184"/>
      <c r="N29" s="110"/>
      <c r="S29" s="184"/>
      <c r="U29" s="110" t="s">
        <v>254</v>
      </c>
      <c r="V29" s="110"/>
      <c r="W29" s="110"/>
      <c r="X29" s="187">
        <f>W!A233</f>
        <v>-849138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5.2274545454545454</v>
      </c>
      <c r="M30" s="184"/>
      <c r="N30" s="110"/>
      <c r="O30" s="110" t="s">
        <v>256</v>
      </c>
      <c r="P30" s="110"/>
      <c r="Q30" s="110"/>
      <c r="R30" s="186">
        <f>R21-R27-R28</f>
        <v>3316521</v>
      </c>
      <c r="S30" s="184"/>
      <c r="U30" s="172" t="s">
        <v>257</v>
      </c>
      <c r="V30" s="110"/>
      <c r="W30" s="110"/>
      <c r="X30" s="188">
        <f>W!A234</f>
        <v>-489699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-1338837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172506</v>
      </c>
      <c r="M33" s="184"/>
      <c r="O33" s="116" t="s">
        <v>264</v>
      </c>
      <c r="P33" s="110"/>
      <c r="Q33" s="110"/>
      <c r="R33" s="186">
        <f>W!A275</f>
        <v>3300000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16620</v>
      </c>
      <c r="G34" s="184"/>
      <c r="H34" s="110"/>
      <c r="I34" s="91" t="s">
        <v>266</v>
      </c>
      <c r="J34" s="110"/>
      <c r="K34" s="110"/>
      <c r="L34" s="189">
        <f>W!A260</f>
        <v>-189944</v>
      </c>
      <c r="M34" s="184"/>
      <c r="O34" s="91" t="s">
        <v>267</v>
      </c>
      <c r="R34" s="186">
        <f>W!A276</f>
        <v>33959</v>
      </c>
      <c r="S34" s="184"/>
      <c r="U34" s="110" t="s">
        <v>268</v>
      </c>
      <c r="V34" s="110"/>
      <c r="W34" s="110"/>
      <c r="X34" s="187">
        <f>W!A238</f>
        <v>1738000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-17438</v>
      </c>
      <c r="M35" s="184"/>
      <c r="O35" s="110" t="s">
        <v>270</v>
      </c>
      <c r="P35" s="110"/>
      <c r="Q35" s="110"/>
      <c r="R35" s="189">
        <f>R36-R33-R34</f>
        <v>-17438</v>
      </c>
      <c r="S35" s="184"/>
      <c r="U35" s="110" t="s">
        <v>271</v>
      </c>
      <c r="V35" s="110"/>
      <c r="W35" s="110"/>
      <c r="X35" s="187">
        <f>W!A239</f>
        <v>74000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3316521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7</v>
      </c>
      <c r="K1" s="176" t="s">
        <v>14</v>
      </c>
      <c r="L1" s="15">
        <f>W!$A4</f>
        <v>2015</v>
      </c>
      <c r="M1" s="176" t="s">
        <v>15</v>
      </c>
      <c r="N1" s="143">
        <f>W!$A5</f>
        <v>3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7.2</v>
      </c>
      <c r="H6" s="198">
        <f>W!A508/10</f>
        <v>5.3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0.85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104</v>
      </c>
      <c r="H16" s="200">
        <f>INT(L10*2*G20/1000) + 75</f>
        <v>163</v>
      </c>
      <c r="I16" s="200">
        <f>INT(L10*3*G20/1000) + 120</f>
        <v>253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126</v>
      </c>
      <c r="H17" s="200">
        <f>INT(L10*1.5*2*G20/1000) + 75</f>
        <v>208</v>
      </c>
      <c r="I17" s="200">
        <f>INT(L10*1.5*3*G20/1000) + 120</f>
        <v>319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52240</v>
      </c>
      <c r="H20" s="133">
        <f>W!A516</f>
        <v>50445</v>
      </c>
      <c r="I20" s="133">
        <f>W!A517</f>
        <v>48862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109.82</v>
      </c>
      <c r="G35" s="136">
        <f>W!A542/100</f>
        <v>108.06</v>
      </c>
      <c r="H35" s="136">
        <f>W!A562/100</f>
        <v>108.06</v>
      </c>
      <c r="I35" s="136">
        <f>W!A582/100</f>
        <v>101.19</v>
      </c>
      <c r="J35" s="136">
        <f>W!A602/100</f>
        <v>108.06</v>
      </c>
      <c r="K35" s="136">
        <f>W!A622/100</f>
        <v>98.87</v>
      </c>
      <c r="L35" s="136">
        <f>W!A642/100</f>
        <v>106.42</v>
      </c>
      <c r="M35" s="136">
        <f>W!A662/100</f>
        <v>108.06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3624060</v>
      </c>
      <c r="G36" s="136">
        <f>W!A543</f>
        <v>3241800</v>
      </c>
      <c r="H36" s="136">
        <f>W!A563</f>
        <v>3241800</v>
      </c>
      <c r="I36" s="136">
        <f>W!A583</f>
        <v>3035700</v>
      </c>
      <c r="J36" s="136">
        <f>W!A603</f>
        <v>3241800</v>
      </c>
      <c r="K36" s="136">
        <f>W!A623</f>
        <v>3262710</v>
      </c>
      <c r="L36" s="136">
        <f>W!A643</f>
        <v>3192600</v>
      </c>
      <c r="M36" s="136">
        <f>W!A663</f>
        <v>3241800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3287174</v>
      </c>
      <c r="G39" s="136">
        <f>W!A545</f>
        <v>3241800</v>
      </c>
      <c r="H39" s="136">
        <f>W!A565</f>
        <v>3241800</v>
      </c>
      <c r="I39" s="136">
        <f>W!A585</f>
        <v>3035700</v>
      </c>
      <c r="J39" s="136">
        <f>W!A605</f>
        <v>3241800</v>
      </c>
      <c r="K39" s="136">
        <f>W!A625</f>
        <v>2935809</v>
      </c>
      <c r="L39" s="136">
        <f>W!A645</f>
        <v>3192600</v>
      </c>
      <c r="M39" s="136">
        <f>W!A665</f>
        <v>3241800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328</v>
      </c>
      <c r="G43" s="136">
        <f>W!A546</f>
        <v>325</v>
      </c>
      <c r="H43" s="136">
        <f>W!A566</f>
        <v>325</v>
      </c>
      <c r="I43" s="136">
        <f>W!A586</f>
        <v>350</v>
      </c>
      <c r="J43" s="136">
        <f>W!A606</f>
        <v>325</v>
      </c>
      <c r="K43" s="136">
        <f>W!A626</f>
        <v>335</v>
      </c>
      <c r="L43" s="136">
        <f>W!A646</f>
        <v>345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338</v>
      </c>
      <c r="G44" s="136">
        <f>W!A547</f>
        <v>335</v>
      </c>
      <c r="H44" s="136">
        <f>W!A567</f>
        <v>335</v>
      </c>
      <c r="I44" s="136">
        <f>W!A587</f>
        <v>340</v>
      </c>
      <c r="J44" s="136">
        <f>W!A607</f>
        <v>335</v>
      </c>
      <c r="K44" s="136">
        <f>W!A627</f>
        <v>350</v>
      </c>
      <c r="L44" s="136">
        <f>W!A647</f>
        <v>360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379</v>
      </c>
      <c r="G45" s="136">
        <f>W!A548</f>
        <v>375</v>
      </c>
      <c r="H45" s="136">
        <f>W!A568</f>
        <v>375</v>
      </c>
      <c r="I45" s="136">
        <f>W!A588</f>
        <v>390</v>
      </c>
      <c r="J45" s="136">
        <f>W!A608</f>
        <v>375</v>
      </c>
      <c r="K45" s="136">
        <f>W!A628</f>
        <v>400</v>
      </c>
      <c r="L45" s="136">
        <f>W!A648</f>
        <v>400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495</v>
      </c>
      <c r="G46" s="136">
        <f>W!A549</f>
        <v>490</v>
      </c>
      <c r="H46" s="136">
        <f>W!A569</f>
        <v>490</v>
      </c>
      <c r="I46" s="136">
        <f>W!A589</f>
        <v>520</v>
      </c>
      <c r="J46" s="136">
        <f>W!A609</f>
        <v>490</v>
      </c>
      <c r="K46" s="136">
        <f>W!A629</f>
        <v>500</v>
      </c>
      <c r="L46" s="136">
        <f>W!A649</f>
        <v>530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495</v>
      </c>
      <c r="G47" s="136">
        <f>W!A550</f>
        <v>490</v>
      </c>
      <c r="H47" s="136">
        <f>W!A570</f>
        <v>490</v>
      </c>
      <c r="I47" s="136">
        <f>W!A590</f>
        <v>500</v>
      </c>
      <c r="J47" s="136">
        <f>W!A610</f>
        <v>490</v>
      </c>
      <c r="K47" s="136">
        <f>W!A630</f>
        <v>550</v>
      </c>
      <c r="L47" s="136">
        <f>W!A650</f>
        <v>530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591</v>
      </c>
      <c r="G48" s="136">
        <f>W!A551</f>
        <v>585</v>
      </c>
      <c r="H48" s="136">
        <f>W!A571</f>
        <v>585</v>
      </c>
      <c r="I48" s="136">
        <f>W!A591</f>
        <v>600</v>
      </c>
      <c r="J48" s="136">
        <f>W!A611</f>
        <v>585</v>
      </c>
      <c r="K48" s="136">
        <f>W!A631</f>
        <v>600</v>
      </c>
      <c r="L48" s="136">
        <f>W!A651</f>
        <v>600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697</v>
      </c>
      <c r="G49" s="136">
        <f>W!A552</f>
        <v>690</v>
      </c>
      <c r="H49" s="136">
        <f>W!A572</f>
        <v>690</v>
      </c>
      <c r="I49" s="136">
        <f>W!A592</f>
        <v>735</v>
      </c>
      <c r="J49" s="136">
        <f>W!A612</f>
        <v>690</v>
      </c>
      <c r="K49" s="136">
        <f>W!A632</f>
        <v>700</v>
      </c>
      <c r="L49" s="136">
        <f>W!A652</f>
        <v>715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732</v>
      </c>
      <c r="G50" s="136">
        <f>W!A553</f>
        <v>725</v>
      </c>
      <c r="H50" s="136">
        <f>W!A573</f>
        <v>725</v>
      </c>
      <c r="I50" s="136">
        <f>W!A593</f>
        <v>750</v>
      </c>
      <c r="J50" s="136">
        <f>W!A613</f>
        <v>725</v>
      </c>
      <c r="K50" s="136">
        <f>W!A633</f>
        <v>750</v>
      </c>
      <c r="L50" s="136">
        <f>W!A653</f>
        <v>750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864</v>
      </c>
      <c r="G51" s="136">
        <f>W!A554</f>
        <v>855</v>
      </c>
      <c r="H51" s="136">
        <f>W!A574</f>
        <v>855</v>
      </c>
      <c r="I51" s="136">
        <f>W!A594</f>
        <v>890</v>
      </c>
      <c r="J51" s="136">
        <f>W!A614</f>
        <v>855</v>
      </c>
      <c r="K51" s="136">
        <f>W!A634</f>
        <v>780</v>
      </c>
      <c r="L51" s="136">
        <f>W!A654</f>
        <v>875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123</v>
      </c>
      <c r="G53" s="136">
        <f>W!A555</f>
        <v>53</v>
      </c>
      <c r="H53" s="136">
        <f>W!A575</f>
        <v>53</v>
      </c>
      <c r="I53" s="136">
        <f>W!A595</f>
        <v>65</v>
      </c>
      <c r="J53" s="136">
        <f>W!A615</f>
        <v>53</v>
      </c>
      <c r="K53" s="136">
        <f>W!A635</f>
        <v>66</v>
      </c>
      <c r="L53" s="136">
        <f>W!A655</f>
        <v>53</v>
      </c>
      <c r="M53" s="136">
        <f>W!A675</f>
        <v>53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1226</v>
      </c>
      <c r="G54" s="136">
        <f>W!A556</f>
        <v>1200</v>
      </c>
      <c r="H54" s="136">
        <f>W!A576</f>
        <v>1200</v>
      </c>
      <c r="I54" s="136">
        <f>W!A596</f>
        <v>1215</v>
      </c>
      <c r="J54" s="136">
        <f>W!A616</f>
        <v>1200</v>
      </c>
      <c r="K54" s="136">
        <f>W!A636</f>
        <v>1300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15</v>
      </c>
      <c r="G55" s="136">
        <f>W!A557</f>
        <v>4</v>
      </c>
      <c r="H55" s="136">
        <f>W!A577</f>
        <v>4</v>
      </c>
      <c r="I55" s="136">
        <f>W!A597</f>
        <v>10</v>
      </c>
      <c r="J55" s="136">
        <f>W!A617</f>
        <v>4</v>
      </c>
      <c r="K55" s="136">
        <f>W!A637</f>
        <v>7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7</v>
      </c>
      <c r="K61" s="176" t="s">
        <v>14</v>
      </c>
      <c r="L61" s="15">
        <f>W!$A4</f>
        <v>2015</v>
      </c>
      <c r="M61" s="176" t="s">
        <v>15</v>
      </c>
      <c r="N61" s="143">
        <f>W!$A5</f>
        <v>3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2323562</v>
      </c>
      <c r="G67" s="136">
        <f>W!A722</f>
        <v>1317998</v>
      </c>
      <c r="H67" s="136">
        <f>W!A742</f>
        <v>1317998</v>
      </c>
      <c r="I67" s="136">
        <f>W!A762</f>
        <v>1467998</v>
      </c>
      <c r="J67" s="136">
        <f>W!A782</f>
        <v>1317998</v>
      </c>
      <c r="K67" s="136">
        <f>W!A802</f>
        <v>2338186</v>
      </c>
      <c r="L67" s="136">
        <f>W!A822</f>
        <v>1385818</v>
      </c>
      <c r="M67" s="136">
        <f>W!A842</f>
        <v>1317998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1336014</v>
      </c>
      <c r="G68" s="136">
        <f>W!A723</f>
        <v>117239</v>
      </c>
      <c r="H68" s="136">
        <f>W!A743</f>
        <v>117239</v>
      </c>
      <c r="I68" s="136">
        <f>W!A763</f>
        <v>2214619</v>
      </c>
      <c r="J68" s="136">
        <f>W!A783</f>
        <v>117239</v>
      </c>
      <c r="K68" s="136">
        <f>W!A803</f>
        <v>559828</v>
      </c>
      <c r="L68" s="136">
        <f>W!A823</f>
        <v>443189</v>
      </c>
      <c r="M68" s="136">
        <f>W!A843</f>
        <v>117239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1506394</v>
      </c>
      <c r="G69" s="136">
        <f>W!A724</f>
        <v>701043</v>
      </c>
      <c r="H69" s="136">
        <f>W!A744</f>
        <v>701043</v>
      </c>
      <c r="I69" s="136">
        <f>W!A764</f>
        <v>1278228</v>
      </c>
      <c r="J69" s="136">
        <f>W!A784</f>
        <v>701043</v>
      </c>
      <c r="K69" s="136">
        <f>W!A804</f>
        <v>962880</v>
      </c>
      <c r="L69" s="136">
        <f>W!A824</f>
        <v>652026</v>
      </c>
      <c r="M69" s="136">
        <f>W!A844</f>
        <v>701043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0</v>
      </c>
      <c r="G70" s="136">
        <f>W!A725</f>
        <v>1457677</v>
      </c>
      <c r="H70" s="136">
        <f>W!A745</f>
        <v>1457677</v>
      </c>
      <c r="I70" s="136">
        <f>W!A765</f>
        <v>0</v>
      </c>
      <c r="J70" s="136">
        <f>W!A785</f>
        <v>1457677</v>
      </c>
      <c r="K70" s="136">
        <f>W!A805</f>
        <v>1150000</v>
      </c>
      <c r="L70" s="136">
        <f>W!A825</f>
        <v>1150000</v>
      </c>
      <c r="M70" s="136">
        <f>W!A845</f>
        <v>1457677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510612</v>
      </c>
      <c r="G74" s="136">
        <f>W!A729</f>
        <v>310108</v>
      </c>
      <c r="H74" s="136">
        <f>W!A749</f>
        <v>310108</v>
      </c>
      <c r="I74" s="136">
        <f>W!A769</f>
        <v>785060</v>
      </c>
      <c r="J74" s="136">
        <f>W!A789</f>
        <v>310108</v>
      </c>
      <c r="K74" s="136">
        <f>W!A809</f>
        <v>488008</v>
      </c>
      <c r="L74" s="136">
        <f>W!A829</f>
        <v>286396</v>
      </c>
      <c r="M74" s="136">
        <f>W!A849</f>
        <v>310108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1338837</v>
      </c>
      <c r="G75" s="136">
        <f>W!A730</f>
        <v>0</v>
      </c>
      <c r="H75" s="136">
        <f>W!A750</f>
        <v>0</v>
      </c>
      <c r="I75" s="136">
        <f>W!A770</f>
        <v>1311413</v>
      </c>
      <c r="J75" s="136">
        <f>W!A790</f>
        <v>0</v>
      </c>
      <c r="K75" s="136">
        <f>W!A810</f>
        <v>1422962</v>
      </c>
      <c r="L75" s="136">
        <f>W!A830</f>
        <v>132947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3300000</v>
      </c>
      <c r="G80" s="136">
        <f>W!A734</f>
        <v>3000000</v>
      </c>
      <c r="H80" s="136">
        <f>W!A754</f>
        <v>3000000</v>
      </c>
      <c r="I80" s="136">
        <f>W!A774</f>
        <v>3000000</v>
      </c>
      <c r="J80" s="136">
        <f>W!A794</f>
        <v>3000000</v>
      </c>
      <c r="K80" s="136">
        <f>W!A814</f>
        <v>3300000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33959</v>
      </c>
      <c r="G81" s="136">
        <f>W!A735</f>
        <v>0</v>
      </c>
      <c r="H81" s="136">
        <f>W!A755</f>
        <v>0</v>
      </c>
      <c r="I81" s="136">
        <f>W!A775</f>
        <v>0</v>
      </c>
      <c r="J81" s="136">
        <f>W!A795</f>
        <v>0</v>
      </c>
      <c r="K81" s="136">
        <f>W!A815</f>
        <v>25680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-17438</v>
      </c>
      <c r="G82" s="136">
        <f>W!A736</f>
        <v>283849</v>
      </c>
      <c r="H82" s="136">
        <f>W!A756</f>
        <v>283849</v>
      </c>
      <c r="I82" s="136">
        <f>W!A776</f>
        <v>-135628</v>
      </c>
      <c r="J82" s="136">
        <f>W!A796</f>
        <v>283849</v>
      </c>
      <c r="K82" s="136">
        <f>W!A816</f>
        <v>-225756</v>
      </c>
      <c r="L82" s="136">
        <f>W!A836</f>
        <v>211690</v>
      </c>
      <c r="M82" s="136">
        <f>W!A856</f>
        <v>283849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3316521</v>
      </c>
      <c r="G83" s="136">
        <f t="shared" si="0"/>
        <v>3283849</v>
      </c>
      <c r="H83" s="136">
        <f t="shared" si="0"/>
        <v>3283849</v>
      </c>
      <c r="I83" s="136">
        <f t="shared" si="0"/>
        <v>2864372</v>
      </c>
      <c r="J83" s="136">
        <f t="shared" si="0"/>
        <v>3283849</v>
      </c>
      <c r="K83" s="136">
        <f t="shared" si="0"/>
        <v>3099924</v>
      </c>
      <c r="L83" s="136">
        <f t="shared" si="0"/>
        <v>3211690</v>
      </c>
      <c r="M83" s="136">
        <f t="shared" si="0"/>
        <v>3283849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5.88671875" bestFit="1" customWidth="1"/>
    <col min="2" max="2" width="1.6640625" style="131" bestFit="1" customWidth="1"/>
  </cols>
  <sheetData>
    <row r="1" spans="1:1">
      <c r="A1">
        <v>7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332</v>
      </c>
    </row>
    <row r="7" spans="1:1">
      <c r="A7">
        <v>47</v>
      </c>
    </row>
    <row r="8" spans="1:1">
      <c r="A8">
        <v>47</v>
      </c>
    </row>
    <row r="9" spans="1:1">
      <c r="A9">
        <v>52</v>
      </c>
    </row>
    <row r="10" spans="1:1">
      <c r="A10">
        <v>0</v>
      </c>
    </row>
    <row r="11" spans="1:1">
      <c r="A11">
        <v>21</v>
      </c>
    </row>
    <row r="12" spans="1:1">
      <c r="A12">
        <v>21</v>
      </c>
    </row>
    <row r="13" spans="1:1">
      <c r="A13">
        <v>17</v>
      </c>
    </row>
    <row r="14" spans="1:1">
      <c r="A14">
        <v>21</v>
      </c>
    </row>
    <row r="15" spans="1:1">
      <c r="A15">
        <v>21</v>
      </c>
    </row>
    <row r="16" spans="1:1">
      <c r="A16">
        <v>17</v>
      </c>
    </row>
    <row r="17" spans="1:1">
      <c r="A17">
        <v>21</v>
      </c>
    </row>
    <row r="18" spans="1:1">
      <c r="A18">
        <v>21</v>
      </c>
    </row>
    <row r="19" spans="1:1">
      <c r="A19">
        <v>17</v>
      </c>
    </row>
    <row r="20" spans="1:1">
      <c r="A20">
        <v>0</v>
      </c>
    </row>
    <row r="21" spans="1:1">
      <c r="A21">
        <v>328</v>
      </c>
    </row>
    <row r="22" spans="1:1">
      <c r="A22">
        <v>338</v>
      </c>
    </row>
    <row r="23" spans="1:1">
      <c r="A23">
        <v>379</v>
      </c>
    </row>
    <row r="24" spans="1:1">
      <c r="A24">
        <v>495</v>
      </c>
    </row>
    <row r="25" spans="1:1">
      <c r="A25">
        <v>495</v>
      </c>
    </row>
    <row r="26" spans="1:1">
      <c r="A26">
        <v>591</v>
      </c>
    </row>
    <row r="27" spans="1:1">
      <c r="A27">
        <v>697</v>
      </c>
    </row>
    <row r="28" spans="1:1">
      <c r="A28">
        <v>732</v>
      </c>
    </row>
    <row r="29" spans="1:1">
      <c r="A29">
        <v>864</v>
      </c>
    </row>
    <row r="30" spans="1:1">
      <c r="A30">
        <v>0</v>
      </c>
    </row>
    <row r="31" spans="1:1">
      <c r="A31">
        <v>2250</v>
      </c>
    </row>
    <row r="32" spans="1:1">
      <c r="A32">
        <v>400</v>
      </c>
    </row>
    <row r="33" spans="1:1">
      <c r="A33">
        <v>910</v>
      </c>
    </row>
    <row r="34" spans="1:1">
      <c r="A34">
        <v>1295</v>
      </c>
    </row>
    <row r="35" spans="1:1">
      <c r="A35">
        <v>270</v>
      </c>
    </row>
    <row r="36" spans="1:1">
      <c r="A36">
        <v>491</v>
      </c>
    </row>
    <row r="37" spans="1:1">
      <c r="A37">
        <v>540</v>
      </c>
    </row>
    <row r="38" spans="1:1">
      <c r="A38">
        <v>140</v>
      </c>
    </row>
    <row r="39" spans="1:1">
      <c r="A39">
        <v>277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40</v>
      </c>
    </row>
    <row r="46" spans="1:1">
      <c r="A46">
        <v>40</v>
      </c>
    </row>
    <row r="47" spans="1:1">
      <c r="A47">
        <v>125</v>
      </c>
    </row>
    <row r="48" spans="1:1">
      <c r="A48">
        <v>190</v>
      </c>
    </row>
    <row r="49" spans="1:2">
      <c r="A49">
        <v>373</v>
      </c>
    </row>
    <row r="50" spans="1:2">
      <c r="A50">
        <v>0</v>
      </c>
    </row>
    <row r="51" spans="1:2">
      <c r="A51">
        <v>12</v>
      </c>
    </row>
    <row r="52" spans="1:2">
      <c r="A52">
        <v>12</v>
      </c>
    </row>
    <row r="53" spans="1:2">
      <c r="A53">
        <v>12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1" t="s">
        <v>333</v>
      </c>
    </row>
    <row r="62" spans="1:2">
      <c r="A62">
        <v>10</v>
      </c>
    </row>
    <row r="63" spans="1:2">
      <c r="A63">
        <v>9</v>
      </c>
    </row>
    <row r="64" spans="1:2">
      <c r="A64">
        <v>8</v>
      </c>
      <c r="B64" s="131" t="s">
        <v>333</v>
      </c>
    </row>
    <row r="65" spans="1:2">
      <c r="A65">
        <v>9</v>
      </c>
    </row>
    <row r="66" spans="1:2">
      <c r="A66">
        <v>9</v>
      </c>
    </row>
    <row r="67" spans="1:2">
      <c r="A67">
        <v>0</v>
      </c>
    </row>
    <row r="68" spans="1:2">
      <c r="A68">
        <v>9</v>
      </c>
    </row>
    <row r="69" spans="1:2">
      <c r="A69">
        <v>6</v>
      </c>
    </row>
    <row r="70" spans="1:2">
      <c r="A70">
        <v>0</v>
      </c>
    </row>
    <row r="71" spans="1:2">
      <c r="A71">
        <v>0</v>
      </c>
    </row>
    <row r="72" spans="1:2">
      <c r="A72">
        <v>0</v>
      </c>
      <c r="B72" s="131" t="s">
        <v>333</v>
      </c>
    </row>
    <row r="73" spans="1:2">
      <c r="A73">
        <v>0</v>
      </c>
    </row>
    <row r="74" spans="1:2">
      <c r="A74">
        <v>0</v>
      </c>
    </row>
    <row r="75" spans="1:2">
      <c r="A75">
        <v>23</v>
      </c>
    </row>
    <row r="76" spans="1:2">
      <c r="A76">
        <v>3</v>
      </c>
    </row>
    <row r="77" spans="1:2">
      <c r="A77">
        <v>11</v>
      </c>
    </row>
    <row r="78" spans="1:2">
      <c r="A78">
        <v>45</v>
      </c>
    </row>
    <row r="79" spans="1:2">
      <c r="A79">
        <v>0</v>
      </c>
    </row>
    <row r="80" spans="1:2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1226</v>
      </c>
    </row>
    <row r="84" spans="1:1">
      <c r="A84">
        <v>0</v>
      </c>
    </row>
    <row r="85" spans="1:1">
      <c r="A85">
        <v>140</v>
      </c>
    </row>
    <row r="86" spans="1:1">
      <c r="A86">
        <v>16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3560</v>
      </c>
    </row>
    <row r="109" spans="1:1">
      <c r="A109">
        <v>2056</v>
      </c>
    </row>
    <row r="110" spans="1:1">
      <c r="A110">
        <v>957</v>
      </c>
    </row>
    <row r="111" spans="1:1">
      <c r="A111">
        <v>3643</v>
      </c>
    </row>
    <row r="112" spans="1:1">
      <c r="A112">
        <v>2103</v>
      </c>
    </row>
    <row r="113" spans="1:1">
      <c r="A113">
        <v>979</v>
      </c>
    </row>
    <row r="114" spans="1:1">
      <c r="A114">
        <v>83</v>
      </c>
    </row>
    <row r="115" spans="1:1">
      <c r="A115">
        <v>47</v>
      </c>
    </row>
    <row r="116" spans="1:1">
      <c r="A116">
        <v>22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2250</v>
      </c>
    </row>
    <row r="122" spans="1:1">
      <c r="A122">
        <v>400</v>
      </c>
    </row>
    <row r="123" spans="1:1">
      <c r="A123">
        <v>910</v>
      </c>
    </row>
    <row r="124" spans="1:1">
      <c r="A124">
        <v>1295</v>
      </c>
    </row>
    <row r="125" spans="1:1">
      <c r="A125">
        <v>270</v>
      </c>
    </row>
    <row r="126" spans="1:1">
      <c r="A126">
        <v>491</v>
      </c>
    </row>
    <row r="127" spans="1:1">
      <c r="A127">
        <v>540</v>
      </c>
    </row>
    <row r="128" spans="1:1">
      <c r="A128">
        <v>140</v>
      </c>
    </row>
    <row r="129" spans="1:1">
      <c r="A129">
        <v>277</v>
      </c>
    </row>
    <row r="130" spans="1:1">
      <c r="A130">
        <v>999</v>
      </c>
    </row>
    <row r="131" spans="1:1">
      <c r="A131">
        <v>1804</v>
      </c>
    </row>
    <row r="132" spans="1:1">
      <c r="A132">
        <v>1112</v>
      </c>
    </row>
    <row r="133" spans="1:1">
      <c r="A133">
        <v>882</v>
      </c>
    </row>
    <row r="134" spans="1:1">
      <c r="A134">
        <v>1055</v>
      </c>
    </row>
    <row r="135" spans="1:1">
      <c r="A135">
        <v>834</v>
      </c>
    </row>
    <row r="136" spans="1:1">
      <c r="A136">
        <v>531</v>
      </c>
    </row>
    <row r="137" spans="1:1">
      <c r="A137">
        <v>608</v>
      </c>
    </row>
    <row r="138" spans="1:1">
      <c r="A138">
        <v>461</v>
      </c>
    </row>
    <row r="139" spans="1:1">
      <c r="A139">
        <v>285</v>
      </c>
    </row>
    <row r="140" spans="1:1">
      <c r="A140">
        <v>999</v>
      </c>
    </row>
    <row r="141" spans="1:1">
      <c r="A141">
        <v>2032</v>
      </c>
    </row>
    <row r="142" spans="1:1">
      <c r="A142">
        <v>400</v>
      </c>
    </row>
    <row r="143" spans="1:1">
      <c r="A143">
        <v>882</v>
      </c>
    </row>
    <row r="144" spans="1:1">
      <c r="A144">
        <v>1170</v>
      </c>
    </row>
    <row r="145" spans="1:1">
      <c r="A145">
        <v>270</v>
      </c>
    </row>
    <row r="146" spans="1:1">
      <c r="A146">
        <v>524</v>
      </c>
    </row>
    <row r="147" spans="1:1">
      <c r="A147">
        <v>608</v>
      </c>
    </row>
    <row r="148" spans="1:1">
      <c r="A148">
        <v>169</v>
      </c>
    </row>
    <row r="149" spans="1:1">
      <c r="A149">
        <v>281</v>
      </c>
    </row>
    <row r="150" spans="1:1">
      <c r="A150">
        <v>999</v>
      </c>
    </row>
    <row r="151" spans="1:1">
      <c r="A151">
        <v>0</v>
      </c>
    </row>
    <row r="152" spans="1:1">
      <c r="A152">
        <v>361</v>
      </c>
    </row>
    <row r="153" spans="1:1">
      <c r="A153">
        <v>0</v>
      </c>
    </row>
    <row r="154" spans="1:1">
      <c r="A154">
        <v>0</v>
      </c>
    </row>
    <row r="155" spans="1:1">
      <c r="A155">
        <v>282</v>
      </c>
    </row>
    <row r="156" spans="1:1">
      <c r="A156">
        <v>0</v>
      </c>
    </row>
    <row r="157" spans="1:1">
      <c r="A157">
        <v>0</v>
      </c>
    </row>
    <row r="158" spans="1:1">
      <c r="A158">
        <v>146</v>
      </c>
    </row>
    <row r="159" spans="1:1">
      <c r="A159">
        <v>0</v>
      </c>
    </row>
    <row r="160" spans="1:1">
      <c r="A160">
        <v>999</v>
      </c>
    </row>
    <row r="161" spans="1:1">
      <c r="A161">
        <v>218</v>
      </c>
    </row>
    <row r="162" spans="1:1">
      <c r="A162">
        <v>0</v>
      </c>
    </row>
    <row r="163" spans="1:1">
      <c r="A163">
        <v>28</v>
      </c>
    </row>
    <row r="164" spans="1:1">
      <c r="A164">
        <v>125</v>
      </c>
    </row>
    <row r="165" spans="1:1">
      <c r="A165">
        <v>0</v>
      </c>
    </row>
    <row r="166" spans="1:1">
      <c r="A166">
        <v>0</v>
      </c>
    </row>
    <row r="167" spans="1:1">
      <c r="A167">
        <v>1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45</v>
      </c>
    </row>
    <row r="172" spans="1:1">
      <c r="A172">
        <v>30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39</v>
      </c>
    </row>
    <row r="192" spans="1:1">
      <c r="A192">
        <v>41</v>
      </c>
    </row>
    <row r="193" spans="1:1">
      <c r="A193">
        <v>0</v>
      </c>
    </row>
    <row r="194" spans="1:1">
      <c r="A194">
        <v>43</v>
      </c>
    </row>
    <row r="195" spans="1:1">
      <c r="A195">
        <v>0</v>
      </c>
    </row>
    <row r="196" spans="1:1">
      <c r="A196">
        <v>0</v>
      </c>
    </row>
    <row r="197" spans="1:1">
      <c r="A197">
        <v>39</v>
      </c>
    </row>
    <row r="198" spans="1:1">
      <c r="A198">
        <v>54</v>
      </c>
    </row>
    <row r="199" spans="1:1">
      <c r="A199">
        <v>999</v>
      </c>
    </row>
    <row r="200" spans="1:1">
      <c r="A200">
        <v>999</v>
      </c>
    </row>
    <row r="201" spans="1:1">
      <c r="A201">
        <v>323000</v>
      </c>
    </row>
    <row r="202" spans="1:1">
      <c r="A202">
        <v>62204</v>
      </c>
    </row>
    <row r="203" spans="1:1">
      <c r="A203">
        <v>34601</v>
      </c>
    </row>
    <row r="204" spans="1:1">
      <c r="A204">
        <v>331722</v>
      </c>
    </row>
    <row r="205" spans="1:1">
      <c r="A205">
        <v>35581</v>
      </c>
    </row>
    <row r="206" spans="1:1">
      <c r="A206">
        <v>11200</v>
      </c>
    </row>
    <row r="207" spans="1:1">
      <c r="A207">
        <v>120000</v>
      </c>
    </row>
    <row r="208" spans="1:1">
      <c r="A208">
        <v>45000</v>
      </c>
    </row>
    <row r="209" spans="1:1">
      <c r="A209">
        <v>59000</v>
      </c>
    </row>
    <row r="210" spans="1:1">
      <c r="A210">
        <v>13685</v>
      </c>
    </row>
    <row r="211" spans="1:1">
      <c r="A211">
        <v>8381</v>
      </c>
    </row>
    <row r="212" spans="1:1">
      <c r="A212">
        <v>0</v>
      </c>
    </row>
    <row r="213" spans="1:1">
      <c r="A213">
        <v>6336</v>
      </c>
    </row>
    <row r="214" spans="1:1">
      <c r="A214">
        <v>4155</v>
      </c>
    </row>
    <row r="215" spans="1:1">
      <c r="A215">
        <v>140000</v>
      </c>
    </row>
    <row r="216" spans="1:1">
      <c r="A216">
        <v>17808</v>
      </c>
    </row>
    <row r="217" spans="1:1">
      <c r="A217">
        <v>1212673</v>
      </c>
    </row>
    <row r="218" spans="1:1">
      <c r="A218">
        <v>2374985</v>
      </c>
    </row>
    <row r="219" spans="1:1">
      <c r="A219">
        <v>0</v>
      </c>
    </row>
    <row r="220" spans="1:1">
      <c r="A220">
        <v>16620</v>
      </c>
    </row>
    <row r="221" spans="1:1">
      <c r="A221">
        <v>2374985</v>
      </c>
    </row>
    <row r="222" spans="1:1">
      <c r="A222">
        <v>0</v>
      </c>
    </row>
    <row r="223" spans="1:1">
      <c r="A223">
        <v>3201784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22339</v>
      </c>
    </row>
    <row r="233" spans="1:1">
      <c r="A233">
        <v>-849138</v>
      </c>
    </row>
    <row r="234" spans="1:1">
      <c r="A234">
        <v>-489699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1738000</v>
      </c>
    </row>
    <row r="239" spans="1:1">
      <c r="A239">
        <v>74000</v>
      </c>
    </row>
    <row r="240" spans="1:1">
      <c r="A240">
        <v>-189944</v>
      </c>
    </row>
    <row r="241" spans="1:1">
      <c r="A241">
        <v>2958446</v>
      </c>
    </row>
    <row r="242" spans="1:1">
      <c r="A242">
        <v>1783580</v>
      </c>
    </row>
    <row r="243" spans="1:1">
      <c r="A243">
        <v>0</v>
      </c>
    </row>
    <row r="244" spans="1:1">
      <c r="A244">
        <v>97293</v>
      </c>
    </row>
    <row r="245" spans="1:1">
      <c r="A245">
        <v>137933</v>
      </c>
    </row>
    <row r="246" spans="1:1">
      <c r="A246">
        <v>467484</v>
      </c>
    </row>
    <row r="247" spans="1:1">
      <c r="A247">
        <v>277689</v>
      </c>
    </row>
    <row r="248" spans="1:1">
      <c r="A248">
        <v>6725</v>
      </c>
    </row>
    <row r="249" spans="1:1">
      <c r="A249">
        <v>68200</v>
      </c>
    </row>
    <row r="250" spans="1:1">
      <c r="A250">
        <v>1336014</v>
      </c>
    </row>
    <row r="251" spans="1:1">
      <c r="A251">
        <v>1502890</v>
      </c>
    </row>
    <row r="252" spans="1:1">
      <c r="A252">
        <v>1455556</v>
      </c>
    </row>
    <row r="253" spans="1:1">
      <c r="A253">
        <v>0</v>
      </c>
    </row>
    <row r="254" spans="1:1">
      <c r="A254">
        <v>48038</v>
      </c>
    </row>
    <row r="255" spans="1:1">
      <c r="A255">
        <v>0</v>
      </c>
    </row>
    <row r="256" spans="1:1">
      <c r="A256">
        <v>172506</v>
      </c>
    </row>
    <row r="257" spans="1:1">
      <c r="A257">
        <v>-17438</v>
      </c>
    </row>
    <row r="258" spans="1:1">
      <c r="A258">
        <v>999</v>
      </c>
    </row>
    <row r="259" spans="1:1">
      <c r="A259">
        <v>999</v>
      </c>
    </row>
    <row r="260" spans="1:1">
      <c r="A260">
        <v>-189944</v>
      </c>
    </row>
    <row r="261" spans="1:1">
      <c r="A261">
        <v>50000</v>
      </c>
    </row>
    <row r="262" spans="1:1">
      <c r="A262">
        <v>400000</v>
      </c>
    </row>
    <row r="263" spans="1:1">
      <c r="A263">
        <v>1873562</v>
      </c>
    </row>
    <row r="264" spans="1:1">
      <c r="A264">
        <v>0</v>
      </c>
    </row>
    <row r="265" spans="1:1">
      <c r="A265">
        <v>60180</v>
      </c>
    </row>
    <row r="266" spans="1:1">
      <c r="A266">
        <v>0</v>
      </c>
    </row>
    <row r="267" spans="1:1">
      <c r="A267">
        <v>1275834</v>
      </c>
    </row>
    <row r="268" spans="1:1">
      <c r="A268">
        <v>1506394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510612</v>
      </c>
    </row>
    <row r="273" spans="1:1">
      <c r="A273">
        <v>1338837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3316521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390</v>
      </c>
    </row>
    <row r="287" spans="1:1">
      <c r="A287">
        <v>15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7</v>
      </c>
    </row>
    <row r="293" spans="1:1">
      <c r="A293">
        <v>0</v>
      </c>
    </row>
    <row r="294" spans="1:1">
      <c r="A294">
        <v>7</v>
      </c>
    </row>
    <row r="295" spans="1:1">
      <c r="A295">
        <v>1315</v>
      </c>
    </row>
    <row r="296" spans="1:1">
      <c r="A296">
        <v>14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6</v>
      </c>
    </row>
    <row r="301" spans="1:1">
      <c r="A301">
        <v>11214</v>
      </c>
    </row>
    <row r="302" spans="1:1">
      <c r="A302">
        <v>129</v>
      </c>
    </row>
    <row r="303" spans="1:1">
      <c r="A303">
        <v>8670</v>
      </c>
    </row>
    <row r="304" spans="1:1">
      <c r="A304" t="s">
        <v>338</v>
      </c>
    </row>
    <row r="305" spans="1:1">
      <c r="A305">
        <v>22464</v>
      </c>
    </row>
    <row r="306" spans="1:1">
      <c r="A306">
        <v>499</v>
      </c>
    </row>
    <row r="307" spans="1:1">
      <c r="A307">
        <v>20334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12625</v>
      </c>
    </row>
    <row r="312" spans="1:1">
      <c r="A312">
        <v>1293</v>
      </c>
    </row>
    <row r="313" spans="1:1">
      <c r="A313">
        <v>0</v>
      </c>
    </row>
    <row r="314" spans="1:1">
      <c r="A314">
        <v>0</v>
      </c>
    </row>
    <row r="315" spans="1:1">
      <c r="A315">
        <v>10786</v>
      </c>
    </row>
    <row r="316" spans="1:1">
      <c r="A316">
        <v>3132</v>
      </c>
    </row>
    <row r="317" spans="1:1">
      <c r="A317">
        <v>31000</v>
      </c>
    </row>
    <row r="318" spans="1:1">
      <c r="A318">
        <v>11</v>
      </c>
    </row>
    <row r="319" spans="1:1">
      <c r="A319">
        <v>48826</v>
      </c>
    </row>
    <row r="320" spans="1:1">
      <c r="A320">
        <v>998</v>
      </c>
    </row>
    <row r="321" spans="1:1">
      <c r="A321">
        <v>8</v>
      </c>
    </row>
    <row r="322" spans="1:1">
      <c r="A322">
        <v>7</v>
      </c>
    </row>
    <row r="323" spans="1:1">
      <c r="A323">
        <v>1</v>
      </c>
    </row>
    <row r="324" spans="1:1">
      <c r="A324">
        <v>1</v>
      </c>
    </row>
    <row r="325" spans="1:1">
      <c r="A325">
        <v>8</v>
      </c>
    </row>
    <row r="326" spans="1:1">
      <c r="A326">
        <v>7</v>
      </c>
    </row>
    <row r="327" spans="1:1">
      <c r="A327">
        <v>8</v>
      </c>
    </row>
    <row r="328" spans="1:1">
      <c r="A328">
        <v>11</v>
      </c>
    </row>
    <row r="329" spans="1:1">
      <c r="A329">
        <v>141</v>
      </c>
    </row>
    <row r="330" spans="1:1">
      <c r="A330" s="131" t="s">
        <v>339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339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10982</v>
      </c>
    </row>
    <row r="523" spans="1:1">
      <c r="A523">
        <v>3624060</v>
      </c>
    </row>
    <row r="524" spans="1:1">
      <c r="A524">
        <v>0</v>
      </c>
    </row>
    <row r="525" spans="1:1">
      <c r="A525">
        <v>3287174</v>
      </c>
    </row>
    <row r="526" spans="1:1">
      <c r="A526">
        <v>328</v>
      </c>
    </row>
    <row r="527" spans="1:1">
      <c r="A527">
        <v>338</v>
      </c>
    </row>
    <row r="528" spans="1:1">
      <c r="A528">
        <v>379</v>
      </c>
    </row>
    <row r="529" spans="1:1">
      <c r="A529">
        <v>495</v>
      </c>
    </row>
    <row r="530" spans="1:1">
      <c r="A530">
        <v>495</v>
      </c>
    </row>
    <row r="531" spans="1:1">
      <c r="A531">
        <v>591</v>
      </c>
    </row>
    <row r="532" spans="1:1">
      <c r="A532">
        <v>697</v>
      </c>
    </row>
    <row r="533" spans="1:1">
      <c r="A533">
        <v>732</v>
      </c>
    </row>
    <row r="534" spans="1:1">
      <c r="A534">
        <v>864</v>
      </c>
    </row>
    <row r="535" spans="1:1">
      <c r="A535">
        <v>123</v>
      </c>
    </row>
    <row r="536" spans="1:1">
      <c r="A536">
        <v>1226</v>
      </c>
    </row>
    <row r="537" spans="1:1">
      <c r="A537">
        <v>15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10806</v>
      </c>
    </row>
    <row r="543" spans="1:1">
      <c r="A543">
        <v>3241800</v>
      </c>
    </row>
    <row r="544" spans="1:1">
      <c r="A544">
        <v>0</v>
      </c>
    </row>
    <row r="545" spans="1:2">
      <c r="A545">
        <v>3241800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10806</v>
      </c>
    </row>
    <row r="563" spans="1:1">
      <c r="A563">
        <v>3241800</v>
      </c>
    </row>
    <row r="564" spans="1:1">
      <c r="A564">
        <v>0</v>
      </c>
    </row>
    <row r="565" spans="1:1">
      <c r="A565">
        <v>3241800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10119</v>
      </c>
    </row>
    <row r="583" spans="1:1">
      <c r="A583">
        <v>3035700</v>
      </c>
    </row>
    <row r="584" spans="1:1">
      <c r="A584">
        <v>0</v>
      </c>
    </row>
    <row r="585" spans="1:1">
      <c r="A585">
        <v>3035700</v>
      </c>
    </row>
    <row r="586" spans="1:1">
      <c r="A586">
        <v>350</v>
      </c>
    </row>
    <row r="587" spans="1:1">
      <c r="A587">
        <v>340</v>
      </c>
    </row>
    <row r="588" spans="1:1">
      <c r="A588">
        <v>390</v>
      </c>
    </row>
    <row r="589" spans="1:1">
      <c r="A589">
        <v>520</v>
      </c>
    </row>
    <row r="590" spans="1:1">
      <c r="A590">
        <v>500</v>
      </c>
    </row>
    <row r="591" spans="1:1">
      <c r="A591">
        <v>600</v>
      </c>
    </row>
    <row r="592" spans="1:1">
      <c r="A592">
        <v>735</v>
      </c>
    </row>
    <row r="593" spans="1:1">
      <c r="A593">
        <v>750</v>
      </c>
    </row>
    <row r="594" spans="1:1">
      <c r="A594">
        <v>890</v>
      </c>
    </row>
    <row r="595" spans="1:1">
      <c r="A595">
        <v>65</v>
      </c>
    </row>
    <row r="596" spans="1:1">
      <c r="A596">
        <v>1215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10806</v>
      </c>
    </row>
    <row r="603" spans="1:1">
      <c r="A603">
        <v>3241800</v>
      </c>
    </row>
    <row r="604" spans="1:1">
      <c r="A604">
        <v>0</v>
      </c>
    </row>
    <row r="605" spans="1:1">
      <c r="A605">
        <v>3241800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585</v>
      </c>
    </row>
    <row r="612" spans="1:1">
      <c r="A612">
        <v>690</v>
      </c>
    </row>
    <row r="613" spans="1:1">
      <c r="A613">
        <v>725</v>
      </c>
    </row>
    <row r="614" spans="1:1">
      <c r="A614">
        <v>855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9887</v>
      </c>
    </row>
    <row r="623" spans="1:1">
      <c r="A623">
        <v>3262710</v>
      </c>
    </row>
    <row r="624" spans="1:1">
      <c r="A624">
        <v>0</v>
      </c>
    </row>
    <row r="625" spans="1:1">
      <c r="A625">
        <v>2935809</v>
      </c>
    </row>
    <row r="626" spans="1:1">
      <c r="A626">
        <v>335</v>
      </c>
    </row>
    <row r="627" spans="1:1">
      <c r="A627">
        <v>350</v>
      </c>
    </row>
    <row r="628" spans="1:1">
      <c r="A628">
        <v>400</v>
      </c>
    </row>
    <row r="629" spans="1:1">
      <c r="A629">
        <v>500</v>
      </c>
    </row>
    <row r="630" spans="1:1">
      <c r="A630">
        <v>550</v>
      </c>
    </row>
    <row r="631" spans="1:1">
      <c r="A631">
        <v>600</v>
      </c>
    </row>
    <row r="632" spans="1:1">
      <c r="A632">
        <v>700</v>
      </c>
    </row>
    <row r="633" spans="1:1">
      <c r="A633">
        <v>750</v>
      </c>
    </row>
    <row r="634" spans="1:1">
      <c r="A634">
        <v>780</v>
      </c>
    </row>
    <row r="635" spans="1:1">
      <c r="A635">
        <v>66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10642</v>
      </c>
    </row>
    <row r="643" spans="1:1">
      <c r="A643">
        <v>3192600</v>
      </c>
    </row>
    <row r="644" spans="1:1">
      <c r="A644">
        <v>0</v>
      </c>
    </row>
    <row r="645" spans="1:1">
      <c r="A645">
        <v>3192600</v>
      </c>
    </row>
    <row r="646" spans="1:1">
      <c r="A646">
        <v>345</v>
      </c>
    </row>
    <row r="647" spans="1:1">
      <c r="A647">
        <v>360</v>
      </c>
    </row>
    <row r="648" spans="1:1">
      <c r="A648">
        <v>400</v>
      </c>
    </row>
    <row r="649" spans="1:1">
      <c r="A649">
        <v>530</v>
      </c>
    </row>
    <row r="650" spans="1:1">
      <c r="A650">
        <v>530</v>
      </c>
    </row>
    <row r="651" spans="1:1">
      <c r="A651">
        <v>600</v>
      </c>
    </row>
    <row r="652" spans="1:1">
      <c r="A652">
        <v>715</v>
      </c>
    </row>
    <row r="653" spans="1:1">
      <c r="A653">
        <v>750</v>
      </c>
    </row>
    <row r="654" spans="1:1">
      <c r="A654">
        <v>875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10806</v>
      </c>
    </row>
    <row r="663" spans="1:1">
      <c r="A663">
        <v>3241800</v>
      </c>
    </row>
    <row r="664" spans="1:1">
      <c r="A664">
        <v>0</v>
      </c>
    </row>
    <row r="665" spans="1:1">
      <c r="A665">
        <v>3241800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341</v>
      </c>
    </row>
    <row r="682" spans="1:1">
      <c r="A682" t="s">
        <v>342</v>
      </c>
    </row>
    <row r="683" spans="1:1">
      <c r="A683" t="s">
        <v>343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344</v>
      </c>
    </row>
    <row r="700" spans="1:1">
      <c r="A700" t="s">
        <v>345</v>
      </c>
    </row>
    <row r="701" spans="1:1">
      <c r="A701">
        <v>1</v>
      </c>
    </row>
    <row r="702" spans="1:1">
      <c r="A702">
        <v>2323562</v>
      </c>
    </row>
    <row r="703" spans="1:1">
      <c r="A703">
        <v>1336014</v>
      </c>
    </row>
    <row r="704" spans="1:1">
      <c r="A704">
        <v>1506394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510612</v>
      </c>
    </row>
    <row r="710" spans="1:1">
      <c r="A710">
        <v>1338837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-17438</v>
      </c>
    </row>
    <row r="717" spans="1:1">
      <c r="A717">
        <v>3316521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117239</v>
      </c>
    </row>
    <row r="724" spans="1:1">
      <c r="A724">
        <v>701043</v>
      </c>
    </row>
    <row r="725" spans="1:1">
      <c r="A725">
        <v>1457677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310108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283849</v>
      </c>
    </row>
    <row r="737" spans="1:1">
      <c r="A737">
        <v>3283849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117239</v>
      </c>
    </row>
    <row r="744" spans="1:1">
      <c r="A744">
        <v>701043</v>
      </c>
    </row>
    <row r="745" spans="1:1">
      <c r="A745">
        <v>1457677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310108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283849</v>
      </c>
    </row>
    <row r="757" spans="1:1">
      <c r="A757">
        <v>3283849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2214619</v>
      </c>
    </row>
    <row r="764" spans="1:1">
      <c r="A764">
        <v>1278228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785060</v>
      </c>
    </row>
    <row r="770" spans="1:1">
      <c r="A770">
        <v>1311413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-135628</v>
      </c>
    </row>
    <row r="777" spans="1:1">
      <c r="A777">
        <v>2864372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117239</v>
      </c>
    </row>
    <row r="784" spans="1:1">
      <c r="A784">
        <v>701043</v>
      </c>
    </row>
    <row r="785" spans="1:1">
      <c r="A785">
        <v>1457677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310108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283849</v>
      </c>
    </row>
    <row r="797" spans="1:1">
      <c r="A797">
        <v>3283849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2338186</v>
      </c>
    </row>
    <row r="803" spans="1:1">
      <c r="A803">
        <v>559828</v>
      </c>
    </row>
    <row r="804" spans="1:1">
      <c r="A804">
        <v>962880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488008</v>
      </c>
    </row>
    <row r="810" spans="1:1">
      <c r="A810">
        <v>1422962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25680</v>
      </c>
    </row>
    <row r="816" spans="1:1">
      <c r="A816">
        <v>-225756</v>
      </c>
    </row>
    <row r="817" spans="1:1">
      <c r="A817">
        <v>3099924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1385818</v>
      </c>
    </row>
    <row r="823" spans="1:1">
      <c r="A823">
        <v>443189</v>
      </c>
    </row>
    <row r="824" spans="1:1">
      <c r="A824">
        <v>652026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286396</v>
      </c>
    </row>
    <row r="830" spans="1:1">
      <c r="A830">
        <v>132947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211690</v>
      </c>
    </row>
    <row r="837" spans="1:1">
      <c r="A837">
        <v>3211690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1317998</v>
      </c>
    </row>
    <row r="843" spans="1:1">
      <c r="A843">
        <v>117239</v>
      </c>
    </row>
    <row r="844" spans="1:1">
      <c r="A844">
        <v>701043</v>
      </c>
    </row>
    <row r="845" spans="1:1">
      <c r="A845">
        <v>1457677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310108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283849</v>
      </c>
    </row>
    <row r="857" spans="1:1">
      <c r="A857">
        <v>3283849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49</v>
      </c>
    </row>
    <row r="862" spans="1:1">
      <c r="A862">
        <v>1</v>
      </c>
    </row>
    <row r="863" spans="1:1">
      <c r="A863">
        <v>7</v>
      </c>
    </row>
    <row r="864" spans="1:1">
      <c r="A864">
        <v>1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'W'!W071153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2020-10-04T08:00:17Z</dcterms:modified>
</cp:coreProperties>
</file>