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1678EBD9-B3C5-4D79-8FC7-97C561275B1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81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O29" i="2" s="1"/>
  <c r="N26" i="2"/>
  <c r="N28" i="2" s="1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N11" i="2" s="1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G7" i="2"/>
  <c r="G9" i="2" s="1"/>
  <c r="G8" i="2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R27" i="3" s="1"/>
  <c r="F24" i="3"/>
  <c r="L23" i="3"/>
  <c r="F23" i="3"/>
  <c r="L22" i="3"/>
  <c r="L24" i="3" s="1"/>
  <c r="L27" i="3" s="1"/>
  <c r="F27" i="3" s="1"/>
  <c r="F22" i="3"/>
  <c r="L21" i="3"/>
  <c r="L20" i="3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R21" i="3" s="1"/>
  <c r="R30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 s="1"/>
  <c r="L80" i="4"/>
  <c r="L83" i="4" s="1"/>
  <c r="K80" i="4"/>
  <c r="J80" i="4"/>
  <c r="J83" i="4"/>
  <c r="I80" i="4"/>
  <c r="I83" i="4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K83" i="4"/>
  <c r="L30" i="3"/>
  <c r="X19" i="3"/>
  <c r="R20" i="3"/>
  <c r="M29" i="2"/>
  <c r="H17" i="4"/>
  <c r="I17" i="4"/>
  <c r="N29" i="2"/>
  <c r="O28" i="2"/>
  <c r="H16" i="4" l="1"/>
  <c r="I16" i="4"/>
  <c r="G16" i="4"/>
  <c r="G11" i="2"/>
  <c r="G15" i="2" s="1"/>
</calcChain>
</file>

<file path=xl/connections.xml><?xml version="1.0" encoding="utf-8"?>
<connections xmlns="http://schemas.openxmlformats.org/spreadsheetml/2006/main">
  <connection id="1" name="W281162" type="6" refreshedVersion="2" background="1" saveData="1">
    <textPr prompt="0" codePage="1148" sourceFile="C:\GMC\CNB_16C1\RUN_16C1\Wfiles\162\W281162.txt">
      <textFields>
        <textField/>
      </textFields>
    </textPr>
  </connection>
</connections>
</file>

<file path=xl/sharedStrings.xml><?xml version="1.0" encoding="utf-8"?>
<sst xmlns="http://schemas.openxmlformats.org/spreadsheetml/2006/main" count="581" uniqueCount="348">
  <si>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</si>
  <si>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</si>
  <si>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</si>
  <si>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</si>
  <si>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</si>
  <si>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</si>
  <si>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</si>
  <si>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</si>
  <si>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</si>
  <si>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</si>
  <si>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</si>
  <si>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</si>
  <si>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</si>
  <si>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</si>
  <si>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</si>
  <si>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</si>
  <si>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</si>
  <si>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</si>
  <si>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</si>
  <si>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</si>
  <si>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</si>
  <si>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</si>
  <si>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</si>
  <si>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</si>
  <si>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</si>
  <si>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</si>
  <si>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</si>
  <si>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</si>
  <si>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</si>
  <si>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</si>
  <si>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</si>
  <si>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</si>
  <si>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</si>
  <si>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</si>
  <si>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</si>
  <si>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</si>
  <si>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</si>
  <si>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</si>
  <si>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</si>
  <si>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</si>
  <si>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</si>
  <si>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</si>
  <si>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</si>
  <si>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</si>
  <si>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</si>
  <si>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</si>
  <si>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</si>
  <si>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</si>
  <si>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</si>
  <si>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</si>
  <si>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</si>
  <si>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</si>
  <si>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</si>
  <si>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</si>
  <si>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</si>
  <si>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</si>
  <si>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</si>
  <si>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</si>
  <si>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</si>
  <si>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</si>
  <si>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</si>
  <si>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</si>
  <si>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</si>
  <si>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</si>
  <si>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</si>
  <si>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</si>
  <si>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</si>
  <si>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</si>
  <si>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</si>
  <si>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</si>
  <si>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</si>
  <si>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</si>
  <si>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</si>
  <si>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</si>
  <si>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</si>
  <si>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</si>
  <si>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</si>
  <si>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</si>
  <si>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</si>
  <si>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</si>
  <si>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</si>
  <si>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</si>
  <si>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</si>
  <si>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</si>
  <si>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</si>
  <si>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</si>
  <si>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</si>
  <si>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</si>
  <si>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</si>
  <si>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</si>
  <si>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</si>
  <si>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</si>
  <si>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</si>
  <si>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</si>
  <si>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</si>
  <si>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</si>
  <si>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</si>
  <si>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</si>
  <si>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</si>
  <si>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</si>
  <si>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</si>
  <si>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</si>
  <si>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</si>
  <si>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</si>
  <si>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</si>
  <si>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</si>
  <si>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</si>
  <si>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</si>
  <si>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</si>
  <si>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</si>
  <si>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</si>
  <si>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</si>
  <si>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</si>
  <si>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</si>
  <si>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</si>
  <si>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</si>
  <si>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</si>
  <si>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</si>
  <si>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</si>
  <si>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</si>
  <si>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</si>
  <si>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</si>
  <si>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</si>
  <si>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</si>
  <si>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</si>
  <si>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</si>
  <si>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</si>
  <si>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</si>
  <si>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</si>
  <si>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</si>
  <si>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</si>
  <si>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</si>
  <si>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</si>
  <si>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</si>
  <si>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</si>
  <si>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</si>
  <si>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</si>
  <si>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</si>
  <si>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</si>
  <si>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</si>
  <si>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</si>
  <si>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</si>
  <si>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</si>
  <si>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</si>
  <si>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</si>
  <si>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</si>
  <si>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</si>
  <si>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</si>
  <si>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</si>
  <si>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</si>
  <si>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</si>
  <si>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</si>
  <si>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</si>
  <si>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</si>
  <si>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</si>
  <si>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</si>
  <si>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</si>
  <si>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</si>
  <si>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</si>
  <si>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</si>
  <si>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</si>
  <si>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</si>
  <si>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</si>
  <si>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</si>
  <si>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</si>
  <si>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</si>
  <si>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</si>
  <si>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</si>
  <si>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</si>
  <si>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</si>
  <si>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</si>
  <si>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</si>
  <si>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</si>
  <si>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</si>
  <si>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</si>
  <si>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</si>
  <si>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</si>
  <si>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</si>
  <si>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</si>
  <si>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</si>
  <si>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</si>
  <si>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</si>
  <si>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</si>
  <si>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</si>
  <si>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</si>
  <si>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</si>
  <si>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</si>
  <si>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</si>
  <si>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</si>
  <si>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</si>
  <si>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</si>
  <si>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</si>
  <si>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</si>
  <si>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</si>
  <si>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</si>
  <si>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</si>
  <si>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</si>
  <si>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</si>
  <si>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</si>
  <si>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</si>
  <si>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</si>
  <si>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</si>
  <si>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</si>
  <si>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</si>
  <si>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</si>
  <si>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</si>
  <si>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</si>
  <si>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</si>
  <si>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</si>
  <si>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</si>
  <si>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</si>
  <si>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</si>
  <si>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</si>
  <si>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</si>
  <si>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</si>
  <si>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</si>
  <si>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</si>
  <si>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</si>
  <si>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</si>
  <si>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</si>
  <si>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</si>
  <si>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</si>
  <si>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</si>
  <si>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</si>
  <si>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</si>
  <si>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</si>
  <si>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</si>
  <si>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</si>
  <si>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</si>
  <si>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</si>
  <si>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</si>
  <si>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</si>
  <si>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</si>
  <si>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</si>
  <si>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</si>
  <si>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</si>
  <si>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</si>
  <si>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</si>
  <si>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</si>
  <si>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</si>
  <si>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</si>
  <si>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</si>
  <si>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</si>
  <si>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</si>
  <si>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</si>
  <si>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</si>
  <si>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</si>
  <si>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</si>
  <si>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</si>
  <si>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</si>
  <si>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</si>
  <si>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</si>
  <si>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</si>
  <si>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</si>
  <si>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</si>
  <si>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</si>
  <si>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</si>
  <si>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</si>
  <si>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</si>
  <si>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</si>
  <si>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</si>
  <si>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</si>
  <si>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</si>
  <si>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</si>
  <si>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</si>
  <si>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</si>
  <si>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</si>
  <si>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</si>
  <si>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</si>
  <si>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</si>
  <si>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</si>
  <si>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</si>
  <si>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</si>
  <si>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</si>
  <si>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</si>
  <si>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</si>
  <si>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</si>
  <si>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</si>
  <si>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</si>
  <si>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</si>
  <si>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</si>
  <si>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</si>
  <si>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</si>
  <si>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</si>
  <si>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</si>
  <si>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</si>
  <si>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</si>
  <si>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</si>
  <si>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</si>
  <si>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</si>
  <si>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</si>
  <si>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</si>
  <si>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</si>
  <si>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</si>
  <si>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</si>
  <si>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</si>
  <si>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</si>
  <si>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</si>
  <si>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</si>
  <si>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</si>
  <si>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</si>
  <si>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</si>
  <si>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</si>
  <si>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</si>
  <si>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</si>
  <si>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</si>
  <si>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</si>
  <si>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</si>
  <si>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</si>
  <si>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</si>
  <si>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</si>
  <si>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</si>
  <si>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</si>
  <si>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</si>
  <si>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</si>
  <si>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</si>
  <si>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</si>
  <si>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</si>
  <si>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</si>
  <si>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</si>
  <si>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</si>
  <si>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</si>
  <si>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</si>
  <si>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</si>
  <si>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</si>
  <si>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</si>
  <si>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</si>
  <si>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</si>
  <si>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</si>
  <si>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</si>
  <si>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</si>
  <si>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</si>
  <si>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</si>
  <si>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</si>
  <si>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</si>
  <si>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</si>
  <si>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</si>
  <si>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</si>
  <si>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Minor</t>
  </si>
  <si>
    <t>Not requested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</si>
  <si>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</si>
  <si>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</si>
  <si>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</si>
  <si>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</si>
  <si>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</si>
  <si>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181203181028</t>
  </si>
  <si>
    <t>Θâ¡σê⌐τæ¢</t>
  </si>
  <si>
    <t>µî»Θçæσ¡Éσ╜ê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</si>
</sst>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81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Θâ¡σê⌐τæ¢</v>
      </c>
      <c r="V3" s="15" t="s">
        <v>0</v>
      </c>
      <c r="W3" s="16" t="str">
        <f>W!A6</f>
        <v xml:space="preserve">  16C1</v>
      </c>
    </row>
    <row r="4" spans="2:25">
      <c r="B4" t="str">
        <f>W!A862</f>
        <v>µî»Θçæσ¡Éσ╜ê</v>
      </c>
    </row>
    <row r="5" spans="2:25" ht="18">
      <c r="B5">
        <f>W!A863</f>
        <v>0</v>
      </c>
      <c r="J5" s="17" t="s">
        <v>17</v>
      </c>
      <c r="K5" s="18"/>
      <c r="L5" s="19">
        <f>W!$A1</f>
        <v>28</v>
      </c>
      <c r="N5" s="17" t="s">
        <v>16</v>
      </c>
      <c r="O5" s="19">
        <f>W!$A2</f>
        <v>1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250</v>
      </c>
      <c r="F14" s="59">
        <f>W!A11*10</f>
        <v>190</v>
      </c>
      <c r="G14" s="60"/>
      <c r="H14" s="59">
        <f>W!A14*10</f>
        <v>140</v>
      </c>
      <c r="I14" s="61"/>
      <c r="J14" s="59">
        <f>W!A17*10</f>
        <v>100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150</v>
      </c>
      <c r="F15" s="59">
        <f>W!A12*10</f>
        <v>50</v>
      </c>
      <c r="G15" s="66"/>
      <c r="H15" s="59">
        <f>W!A15*10</f>
        <v>50</v>
      </c>
      <c r="I15" s="67"/>
      <c r="J15" s="59">
        <f>W!A18*10</f>
        <v>50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13</v>
      </c>
      <c r="X15" s="70"/>
      <c r="Y15" s="37"/>
    </row>
    <row r="16" spans="2:25">
      <c r="B16" s="4"/>
      <c r="C16" s="32"/>
      <c r="D16" s="57" t="s">
        <v>33</v>
      </c>
      <c r="E16" s="72">
        <f>W!A9*10</f>
        <v>550</v>
      </c>
      <c r="F16" s="73">
        <f>W!A13*10</f>
        <v>130</v>
      </c>
      <c r="G16" s="74"/>
      <c r="H16" s="73">
        <f>W!A16*10</f>
        <v>110</v>
      </c>
      <c r="I16" s="52"/>
      <c r="J16" s="73">
        <f>W!A19*10</f>
        <v>80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8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3500</v>
      </c>
      <c r="G19" s="70">
        <f>W!B21</f>
        <v>0</v>
      </c>
      <c r="H19" s="80">
        <f>W!A24*10</f>
        <v>5600</v>
      </c>
      <c r="I19" s="63">
        <f>W!B24</f>
        <v>0</v>
      </c>
      <c r="J19" s="80">
        <f>W!A27*10</f>
        <v>8980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6</v>
      </c>
      <c r="Q19" s="84"/>
      <c r="R19" s="41"/>
      <c r="S19" s="85" t="s">
        <v>39</v>
      </c>
      <c r="T19" s="86">
        <f>W!A58</f>
        <v>2</v>
      </c>
      <c r="U19" s="84"/>
      <c r="V19" s="85" t="s">
        <v>40</v>
      </c>
      <c r="W19" s="83">
        <f>W!A59</f>
        <v>6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3250</v>
      </c>
      <c r="G20" s="70">
        <f>W!B22</f>
        <v>0</v>
      </c>
      <c r="H20" s="59">
        <f>W!A25*10</f>
        <v>5380</v>
      </c>
      <c r="I20" s="70">
        <f>W!B25</f>
        <v>0</v>
      </c>
      <c r="J20" s="59">
        <f>W!A28*10</f>
        <v>8640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35</v>
      </c>
      <c r="Q20" s="91"/>
      <c r="R20" s="90"/>
      <c r="S20" s="81" t="s">
        <v>42</v>
      </c>
      <c r="T20" s="92"/>
      <c r="U20" s="93"/>
      <c r="V20" s="92"/>
      <c r="W20" s="69">
        <f>W!A76</f>
        <v>3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3800</v>
      </c>
      <c r="G21" s="75">
        <f>W!B23</f>
        <v>0</v>
      </c>
      <c r="H21" s="73">
        <f>W!A26*10</f>
        <v>5950</v>
      </c>
      <c r="I21" s="75">
        <f>W!B26</f>
        <v>0</v>
      </c>
      <c r="J21" s="73">
        <f>W!A29*10</f>
        <v>9200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9</v>
      </c>
      <c r="Q21" s="94"/>
      <c r="R21" s="59"/>
      <c r="S21" s="81" t="s">
        <v>44</v>
      </c>
      <c r="T21" s="41"/>
      <c r="U21" s="41"/>
      <c r="V21" s="41"/>
      <c r="W21" s="68">
        <f>W!A78*10</f>
        <v>160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1358</v>
      </c>
      <c r="G24" s="63" t="str">
        <f>W!B31</f>
        <v>*</v>
      </c>
      <c r="H24" s="80">
        <f>W!A34</f>
        <v>693</v>
      </c>
      <c r="I24" s="63" t="str">
        <f>W!B34</f>
        <v>*</v>
      </c>
      <c r="J24" s="80">
        <f>W!A37</f>
        <v>314</v>
      </c>
      <c r="K24" s="63" t="str">
        <f>W!B37</f>
        <v>*</v>
      </c>
      <c r="L24" s="32"/>
      <c r="M24" s="81" t="s">
        <v>48</v>
      </c>
      <c r="N24" s="41"/>
      <c r="O24" s="41"/>
      <c r="P24" s="62">
        <f>W!A81</f>
        <v>7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346</v>
      </c>
      <c r="G25" s="70" t="str">
        <f>W!B32</f>
        <v>*</v>
      </c>
      <c r="H25" s="59">
        <f>W!A35</f>
        <v>175</v>
      </c>
      <c r="I25" s="70" t="str">
        <f>W!B35</f>
        <v>*</v>
      </c>
      <c r="J25" s="59">
        <f>W!A38</f>
        <v>76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122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772</v>
      </c>
      <c r="G26" s="75" t="str">
        <f>W!B33</f>
        <v>*</v>
      </c>
      <c r="H26" s="73">
        <f>W!A36</f>
        <v>446</v>
      </c>
      <c r="I26" s="75">
        <f>W!B36</f>
        <v>0</v>
      </c>
      <c r="J26" s="68">
        <f>W!A39</f>
        <v>209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1200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30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4000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280</v>
      </c>
      <c r="G30" s="67"/>
      <c r="H30" s="59">
        <f>W!A45*10</f>
        <v>180</v>
      </c>
      <c r="I30" s="67"/>
      <c r="J30" s="59">
        <f>W!A46*10</f>
        <v>110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113</v>
      </c>
      <c r="G31" s="64"/>
      <c r="H31" s="69">
        <f>W!A48</f>
        <v>170</v>
      </c>
      <c r="I31" s="64"/>
      <c r="J31" s="69">
        <f>W!A49</f>
        <v>335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7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9999</v>
      </c>
      <c r="G35" s="107">
        <f>W!B54</f>
        <v>0</v>
      </c>
      <c r="H35" s="50">
        <f>W!A55</f>
        <v>403</v>
      </c>
      <c r="I35" s="107">
        <f>W!B55</f>
        <v>0</v>
      </c>
      <c r="J35" s="50">
        <f>W!A56</f>
        <v>3710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28</v>
      </c>
      <c r="F1" s="111" t="s">
        <v>11</v>
      </c>
      <c r="H1" s="27">
        <f>W!A2</f>
        <v>1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2469</v>
      </c>
      <c r="V6" s="124"/>
      <c r="W6" s="59">
        <f>W!A109</f>
        <v>1310</v>
      </c>
      <c r="X6" s="41"/>
      <c r="Y6" s="69">
        <f>W!A110</f>
        <v>597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21</v>
      </c>
      <c r="O7" s="126">
        <f>W!A192</f>
        <v>27</v>
      </c>
      <c r="P7" s="37"/>
      <c r="R7" s="114"/>
      <c r="S7" s="90" t="s">
        <v>91</v>
      </c>
      <c r="T7" s="32"/>
      <c r="U7" s="69">
        <f>W!A111</f>
        <v>2531</v>
      </c>
      <c r="V7" s="124"/>
      <c r="W7" s="59">
        <f>W!A112</f>
        <v>1343</v>
      </c>
      <c r="X7" s="41"/>
      <c r="Y7" s="69">
        <f>W!A113</f>
        <v>612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7</v>
      </c>
      <c r="O8" s="126">
        <f>W!A194</f>
        <v>21</v>
      </c>
      <c r="P8" s="37"/>
      <c r="R8" s="114"/>
      <c r="S8" s="127" t="s">
        <v>94</v>
      </c>
      <c r="T8" s="32"/>
      <c r="U8" s="69">
        <f>W!A114</f>
        <v>62</v>
      </c>
      <c r="V8" s="124"/>
      <c r="W8" s="59">
        <f>W!A115</f>
        <v>33</v>
      </c>
      <c r="X8" s="41"/>
      <c r="Y8" s="69">
        <f>W!A116</f>
        <v>15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293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507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126.75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8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28</v>
      </c>
      <c r="O12" s="130">
        <f>W!A198</f>
        <v>40</v>
      </c>
      <c r="P12" s="37"/>
      <c r="R12" s="114"/>
      <c r="S12" s="131" t="s">
        <v>47</v>
      </c>
      <c r="T12" s="32"/>
      <c r="U12" s="69">
        <f>W!A121</f>
        <v>1354</v>
      </c>
      <c r="V12" s="124"/>
      <c r="W12" s="69">
        <f>W!A124</f>
        <v>690</v>
      </c>
      <c r="X12" s="41"/>
      <c r="Y12" s="69">
        <f>W!A127</f>
        <v>312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280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345</v>
      </c>
      <c r="V13" s="124"/>
      <c r="W13" s="69">
        <f>W!A125</f>
        <v>174</v>
      </c>
      <c r="X13" s="41"/>
      <c r="Y13" s="69">
        <f>W!A128</f>
        <v>76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1070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770</v>
      </c>
      <c r="V14" s="124"/>
      <c r="W14" s="69">
        <f>W!A126</f>
        <v>446</v>
      </c>
      <c r="X14" s="41"/>
      <c r="Y14" s="69">
        <f>W!A129</f>
        <v>209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-1069.75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12096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103</v>
      </c>
      <c r="P17" s="128">
        <f>W!B307</f>
        <v>0</v>
      </c>
      <c r="R17" s="114"/>
      <c r="S17" s="90" t="s">
        <v>115</v>
      </c>
      <c r="T17" s="32"/>
      <c r="U17" s="69">
        <f>W!A131</f>
        <v>1404</v>
      </c>
      <c r="V17" s="124"/>
      <c r="W17" s="69">
        <f>W!A134</f>
        <v>719</v>
      </c>
      <c r="X17" s="41"/>
      <c r="Y17" s="69">
        <f>W!A137</f>
        <v>311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11988</v>
      </c>
      <c r="P18" s="37"/>
      <c r="R18" s="114"/>
      <c r="S18" s="90" t="s">
        <v>118</v>
      </c>
      <c r="T18" s="32"/>
      <c r="U18" s="69">
        <f>W!A132</f>
        <v>344</v>
      </c>
      <c r="V18" s="124"/>
      <c r="W18" s="69">
        <f>W!A135</f>
        <v>181</v>
      </c>
      <c r="X18" s="41"/>
      <c r="Y18" s="69">
        <f>W!A138</f>
        <v>75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807</v>
      </c>
      <c r="V19" s="124"/>
      <c r="W19" s="69">
        <f>W!A136</f>
        <v>463</v>
      </c>
      <c r="X19" s="41"/>
      <c r="Y19" s="69">
        <f>W!A139</f>
        <v>218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1354</v>
      </c>
      <c r="V22" s="124"/>
      <c r="W22" s="69">
        <f>W!A144</f>
        <v>690</v>
      </c>
      <c r="X22" s="41"/>
      <c r="Y22" s="69">
        <f>W!A147</f>
        <v>312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6408</v>
      </c>
      <c r="H23" s="67"/>
      <c r="I23" s="32"/>
      <c r="R23" s="114"/>
      <c r="S23" s="90" t="s">
        <v>118</v>
      </c>
      <c r="T23" s="32"/>
      <c r="U23" s="69">
        <f>W!A142</f>
        <v>344</v>
      </c>
      <c r="V23" s="124"/>
      <c r="W23" s="69">
        <f>W!A145</f>
        <v>181</v>
      </c>
      <c r="X23" s="41"/>
      <c r="Y23" s="69">
        <f>W!A148</f>
        <v>75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87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770</v>
      </c>
      <c r="V24" s="124"/>
      <c r="W24" s="69">
        <f>W!A146</f>
        <v>446</v>
      </c>
      <c r="X24" s="41"/>
      <c r="Y24" s="69">
        <f>W!A149</f>
        <v>217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5810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53</v>
      </c>
      <c r="H26" s="37"/>
      <c r="I26" s="32"/>
      <c r="J26" s="114"/>
      <c r="K26" s="131" t="s">
        <v>131</v>
      </c>
      <c r="L26" s="32"/>
      <c r="M26" s="126">
        <f>W!A321</f>
        <v>3</v>
      </c>
      <c r="N26" s="126">
        <f>W!A322</f>
        <v>1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93.5</v>
      </c>
      <c r="H27" s="37"/>
      <c r="I27" s="32"/>
      <c r="J27" s="114"/>
      <c r="K27" s="131" t="s">
        <v>134</v>
      </c>
      <c r="L27" s="32"/>
      <c r="M27" s="126">
        <f>W!A323</f>
        <v>1</v>
      </c>
      <c r="N27" s="126">
        <f>W!A324</f>
        <v>0</v>
      </c>
      <c r="O27" s="59"/>
      <c r="P27" s="141"/>
      <c r="R27" s="114"/>
      <c r="S27" s="90" t="s">
        <v>115</v>
      </c>
      <c r="T27" s="32"/>
      <c r="U27" s="69">
        <f>W!A151</f>
        <v>25</v>
      </c>
      <c r="V27" s="124"/>
      <c r="W27" s="69">
        <f>W!A154</f>
        <v>15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5</v>
      </c>
      <c r="N29" s="126">
        <f>MAX(N30-N26+N27,0)</f>
        <v>4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1720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6000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1</v>
      </c>
      <c r="V32" s="124"/>
      <c r="W32" s="69">
        <f>W!A165</f>
        <v>2</v>
      </c>
      <c r="X32" s="41"/>
      <c r="Y32" s="69">
        <f>W!A168</f>
        <v>1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0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7053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667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1381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41</v>
      </c>
      <c r="V36" s="128">
        <f>W!B171</f>
        <v>0</v>
      </c>
      <c r="W36" s="59">
        <f>W!A172</f>
        <v>26</v>
      </c>
      <c r="X36" s="128">
        <f>W!B172</f>
        <v>0</v>
      </c>
      <c r="Y36" s="59">
        <f>W!A173</f>
        <v>15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2000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2</v>
      </c>
      <c r="O37" s="130">
        <f>W!A300</f>
        <v>5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6000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9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0</v>
      </c>
      <c r="V42" s="124"/>
      <c r="W42" s="59">
        <f>W!A182</f>
        <v>0</v>
      </c>
      <c r="X42" s="41"/>
      <c r="Y42" s="69">
        <f>W!A183</f>
        <v>0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31617</v>
      </c>
      <c r="H43" s="37"/>
      <c r="I43" s="32"/>
      <c r="J43" s="114"/>
      <c r="K43" s="31" t="s">
        <v>161</v>
      </c>
      <c r="N43" s="155">
        <f>0.00019*50*G10</f>
        <v>4.8164999999999996</v>
      </c>
      <c r="P43" s="37"/>
      <c r="R43" s="114"/>
      <c r="S43" s="152" t="s">
        <v>162</v>
      </c>
      <c r="T43" s="32"/>
      <c r="U43" s="69">
        <f>W!A54</f>
        <v>9999</v>
      </c>
      <c r="V43" s="124"/>
      <c r="W43" s="69">
        <f>W!A55</f>
        <v>403</v>
      </c>
      <c r="X43" s="41"/>
      <c r="Y43" s="69">
        <f>W!A56</f>
        <v>3710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24.360959999999999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123</v>
      </c>
      <c r="H45" s="37"/>
      <c r="I45" s="32"/>
      <c r="J45" s="114"/>
      <c r="K45" s="106" t="s">
        <v>167</v>
      </c>
      <c r="N45" s="155">
        <f>N43+N44</f>
        <v>29.177459999999996</v>
      </c>
      <c r="P45" s="37"/>
      <c r="R45" s="114"/>
      <c r="S45" s="152" t="s">
        <v>168</v>
      </c>
      <c r="T45" s="32"/>
      <c r="U45" s="69">
        <f>W!A187</f>
        <v>9999</v>
      </c>
      <c r="V45" s="124"/>
      <c r="W45" s="59">
        <f>W!A188</f>
        <v>403</v>
      </c>
      <c r="X45" s="41"/>
      <c r="Y45" s="69">
        <f>W!A189</f>
        <v>3710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28</v>
      </c>
      <c r="F1" s="111" t="s">
        <v>4</v>
      </c>
      <c r="G1" s="31"/>
      <c r="I1" s="27">
        <f>W!A2</f>
        <v>1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1850000</v>
      </c>
      <c r="G8" s="170"/>
      <c r="H8" s="158"/>
      <c r="I8" s="97" t="s">
        <v>176</v>
      </c>
      <c r="J8" s="158"/>
      <c r="K8" s="158"/>
      <c r="L8" s="175">
        <f>W!A241*10</f>
        <v>21976140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856080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19560200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277280</v>
      </c>
      <c r="G10" s="170"/>
      <c r="H10" s="158"/>
      <c r="I10" s="32" t="s">
        <v>183</v>
      </c>
      <c r="J10" s="158"/>
      <c r="K10" s="158"/>
      <c r="L10" s="175">
        <f>W!A242*10</f>
        <v>1171500</v>
      </c>
      <c r="M10" s="170"/>
      <c r="N10" s="158"/>
      <c r="O10" s="32" t="s">
        <v>184</v>
      </c>
      <c r="P10" s="158"/>
      <c r="Q10" s="176"/>
      <c r="R10" s="176">
        <f>W!A262*10</f>
        <v>2535000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3086480</v>
      </c>
      <c r="G11" s="170"/>
      <c r="H11" s="158"/>
      <c r="I11" s="153" t="s">
        <v>187</v>
      </c>
      <c r="L11" s="175">
        <f>W!A243*10</f>
        <v>24870280</v>
      </c>
      <c r="M11" s="170"/>
      <c r="N11" s="158"/>
      <c r="O11" s="32" t="s">
        <v>188</v>
      </c>
      <c r="P11" s="158"/>
      <c r="Q11" s="158"/>
      <c r="R11" s="177">
        <f>W!A263*10</f>
        <v>10441000</v>
      </c>
      <c r="S11" s="170"/>
      <c r="T11" s="158"/>
      <c r="U11" s="32" t="s">
        <v>189</v>
      </c>
      <c r="V11" s="158"/>
      <c r="W11" s="158"/>
      <c r="X11" s="175">
        <f>W!A223*10</f>
        <v>33410330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223000</v>
      </c>
      <c r="G12" s="170"/>
      <c r="H12" s="158"/>
      <c r="I12" s="32" t="s">
        <v>191</v>
      </c>
      <c r="J12" s="158"/>
      <c r="K12" s="158"/>
      <c r="L12" s="175">
        <f>W!A244*10</f>
        <v>8734440</v>
      </c>
      <c r="M12" s="170"/>
      <c r="N12" s="158"/>
      <c r="O12" s="97" t="s">
        <v>192</v>
      </c>
      <c r="P12" s="158"/>
      <c r="Q12" s="158"/>
      <c r="R12" s="175">
        <f>SUM(R9:R11)</f>
        <v>13476000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101100</v>
      </c>
      <c r="G13" s="170"/>
      <c r="H13" s="158"/>
      <c r="I13" s="32" t="s">
        <v>195</v>
      </c>
      <c r="J13" s="158"/>
      <c r="K13" s="158"/>
      <c r="L13" s="175">
        <f>W!A245*10</f>
        <v>1023690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-13850130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570000</v>
      </c>
      <c r="G14" s="170"/>
      <c r="H14" s="158"/>
      <c r="I14" s="97" t="s">
        <v>198</v>
      </c>
      <c r="J14" s="158"/>
      <c r="K14" s="158"/>
      <c r="L14" s="175">
        <f>W!A246*10</f>
        <v>3437640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160000</v>
      </c>
      <c r="G15" s="170"/>
      <c r="H15" s="158"/>
      <c r="I15" s="32" t="s">
        <v>201</v>
      </c>
      <c r="J15" s="158"/>
      <c r="K15" s="158"/>
      <c r="L15" s="175">
        <f>W!A247*10</f>
        <v>1741420</v>
      </c>
      <c r="M15" s="170"/>
      <c r="N15" s="158"/>
      <c r="O15" s="32" t="s">
        <v>202</v>
      </c>
      <c r="P15" s="158"/>
      <c r="Q15" s="158"/>
      <c r="R15" s="175">
        <f>W!A265*10</f>
        <v>10790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650000</v>
      </c>
      <c r="G16" s="170"/>
      <c r="H16" s="158"/>
      <c r="I16" s="32" t="s">
        <v>205</v>
      </c>
      <c r="J16" s="158"/>
      <c r="K16" s="158"/>
      <c r="L16" s="175">
        <f>W!A248*10</f>
        <v>44860</v>
      </c>
      <c r="M16" s="170"/>
      <c r="N16" s="158"/>
      <c r="O16" s="153" t="s">
        <v>206</v>
      </c>
      <c r="R16" s="175">
        <f>W!A266*10</f>
        <v>24870280</v>
      </c>
      <c r="S16" s="170"/>
      <c r="T16" s="158"/>
      <c r="U16" s="32" t="s">
        <v>207</v>
      </c>
      <c r="V16" s="158"/>
      <c r="W16" s="158"/>
      <c r="X16" s="175">
        <f>W!A225*10</f>
        <v>28750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119000</v>
      </c>
      <c r="G17" s="170"/>
      <c r="H17" s="158"/>
      <c r="I17" s="32" t="s">
        <v>209</v>
      </c>
      <c r="L17" s="175">
        <f>W!A249*10</f>
        <v>426500</v>
      </c>
      <c r="M17" s="170"/>
      <c r="N17" s="158"/>
      <c r="O17" s="32" t="s">
        <v>210</v>
      </c>
      <c r="P17" s="158"/>
      <c r="Q17" s="158"/>
      <c r="R17" s="175">
        <f>W!A267*10</f>
        <v>5191280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100960</v>
      </c>
      <c r="G18" s="170"/>
      <c r="H18" s="158"/>
      <c r="I18" s="41" t="s">
        <v>213</v>
      </c>
      <c r="J18" s="158"/>
      <c r="K18" s="158"/>
      <c r="L18" s="178">
        <f>W!A250*10</f>
        <v>30072350</v>
      </c>
      <c r="M18" s="170"/>
      <c r="N18" s="158"/>
      <c r="O18" s="32" t="s">
        <v>214</v>
      </c>
      <c r="P18" s="158"/>
      <c r="Q18" s="158"/>
      <c r="R18" s="175">
        <f>W!A268*10</f>
        <v>10597190</v>
      </c>
      <c r="S18" s="170"/>
      <c r="T18" s="158"/>
      <c r="U18" s="32" t="s">
        <v>215</v>
      </c>
      <c r="V18" s="158"/>
      <c r="W18" s="158"/>
      <c r="X18" s="178">
        <f>W!A227*10</f>
        <v>35000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11377980</v>
      </c>
      <c r="M19" s="170"/>
      <c r="N19" s="158"/>
      <c r="O19" s="32" t="s">
        <v>218</v>
      </c>
      <c r="P19" s="158"/>
      <c r="Q19" s="158"/>
      <c r="R19" s="178">
        <f>W!A269*10</f>
        <v>11500000</v>
      </c>
      <c r="S19" s="170"/>
      <c r="T19" s="158"/>
      <c r="U19" s="152" t="s">
        <v>219</v>
      </c>
      <c r="X19" s="176">
        <f>X16+X17-X18</f>
        <v>-6250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43890</v>
      </c>
      <c r="G20" s="170"/>
      <c r="H20" s="158"/>
      <c r="I20" s="97" t="s">
        <v>221</v>
      </c>
      <c r="J20" s="158"/>
      <c r="K20" s="158"/>
      <c r="L20" s="175">
        <f>W!A252*10</f>
        <v>10598160</v>
      </c>
      <c r="M20" s="170"/>
      <c r="N20" s="158"/>
      <c r="O20" s="152" t="s">
        <v>199</v>
      </c>
      <c r="R20" s="180">
        <f>SUM(R15:R19)</f>
        <v>52169540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9349460</v>
      </c>
      <c r="M21" s="170"/>
      <c r="N21" s="158"/>
      <c r="O21" s="97" t="s">
        <v>224</v>
      </c>
      <c r="P21" s="158"/>
      <c r="Q21" s="158"/>
      <c r="R21" s="175">
        <f>R12+R20</f>
        <v>65645540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1200000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4320400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111670</v>
      </c>
      <c r="G23" s="170"/>
      <c r="H23" s="158"/>
      <c r="I23" s="32" t="s">
        <v>230</v>
      </c>
      <c r="J23" s="158"/>
      <c r="K23" s="158"/>
      <c r="L23" s="177">
        <f>W!A254*10</f>
        <v>267700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9349460</v>
      </c>
      <c r="G24" s="170"/>
      <c r="H24" s="158"/>
      <c r="I24" s="152" t="s">
        <v>234</v>
      </c>
      <c r="L24" s="175">
        <f>L20-L21+L22-L23</f>
        <v>981000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28750</v>
      </c>
      <c r="M25" s="170"/>
      <c r="N25" s="158"/>
      <c r="O25" s="32" t="s">
        <v>238</v>
      </c>
      <c r="P25" s="158"/>
      <c r="Q25" s="158"/>
      <c r="R25" s="175">
        <f>W!A272*10</f>
        <v>19484920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8110</v>
      </c>
      <c r="M26" s="170"/>
      <c r="N26" s="158"/>
      <c r="O26" s="32" t="s">
        <v>242</v>
      </c>
      <c r="P26" s="158"/>
      <c r="Q26" s="158"/>
      <c r="R26" s="178">
        <f>W!A273*10</f>
        <v>1277740</v>
      </c>
      <c r="S26" s="170"/>
      <c r="T26" s="158"/>
      <c r="U26" s="32" t="s">
        <v>243</v>
      </c>
      <c r="V26" s="158"/>
      <c r="W26" s="158"/>
      <c r="X26" s="178">
        <f>W!A232*10</f>
        <v>8110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1001640</v>
      </c>
      <c r="G27" s="170"/>
      <c r="H27" s="158"/>
      <c r="I27" s="152" t="s">
        <v>245</v>
      </c>
      <c r="J27" s="158"/>
      <c r="K27" s="158"/>
      <c r="L27" s="176">
        <f>L24+L25-L26</f>
        <v>1001640</v>
      </c>
      <c r="M27" s="170"/>
      <c r="N27" s="158"/>
      <c r="O27" s="81" t="s">
        <v>246</v>
      </c>
      <c r="P27" s="158"/>
      <c r="Q27" s="158"/>
      <c r="R27" s="175">
        <f>SUM(R24:R26)</f>
        <v>20762660</v>
      </c>
      <c r="S27" s="170"/>
      <c r="T27" s="158"/>
      <c r="U27" s="152" t="s">
        <v>247</v>
      </c>
      <c r="X27" s="176">
        <f>X22-X23-X24+X25-X26</f>
        <v>4312290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-439160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562480</v>
      </c>
      <c r="G29" s="170"/>
      <c r="H29" s="158"/>
      <c r="I29" s="97" t="s">
        <v>252</v>
      </c>
      <c r="J29" s="158"/>
      <c r="K29" s="158"/>
      <c r="L29" s="175">
        <f>W!A256*10</f>
        <v>1001640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-9544090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2.2764545454545453</v>
      </c>
      <c r="M30" s="170"/>
      <c r="N30" s="158"/>
      <c r="O30" s="97" t="s">
        <v>255</v>
      </c>
      <c r="P30" s="158"/>
      <c r="Q30" s="158"/>
      <c r="R30" s="175">
        <f>R21-R27-R28</f>
        <v>44882880</v>
      </c>
      <c r="S30" s="170"/>
      <c r="U30" s="152" t="s">
        <v>256</v>
      </c>
      <c r="V30" s="158"/>
      <c r="W30" s="158"/>
      <c r="X30" s="177">
        <f>W!A234*10</f>
        <v>19766350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10222260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11500000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1001640</v>
      </c>
      <c r="M33" s="170"/>
      <c r="O33" s="41" t="s">
        <v>263</v>
      </c>
      <c r="P33" s="158"/>
      <c r="Q33" s="158"/>
      <c r="R33" s="175">
        <f>W!A275*10</f>
        <v>44000000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14880200</v>
      </c>
      <c r="G34" s="170"/>
      <c r="H34" s="158"/>
      <c r="I34" s="106" t="s">
        <v>265</v>
      </c>
      <c r="J34" s="158"/>
      <c r="K34" s="158"/>
      <c r="L34" s="178">
        <f>W!A260*10</f>
        <v>-439160</v>
      </c>
      <c r="M34" s="170"/>
      <c r="O34" s="31" t="s">
        <v>266</v>
      </c>
      <c r="R34" s="175">
        <f>W!A276*10</f>
        <v>320400</v>
      </c>
      <c r="S34" s="170"/>
      <c r="U34" s="97" t="s">
        <v>267</v>
      </c>
      <c r="V34" s="158"/>
      <c r="W34" s="158"/>
      <c r="X34" s="176">
        <f>W!A238*10</f>
        <v>6610000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562480</v>
      </c>
      <c r="M35" s="170"/>
      <c r="O35" s="32" t="s">
        <v>269</v>
      </c>
      <c r="P35" s="158"/>
      <c r="Q35" s="158"/>
      <c r="R35" s="178">
        <f>R36-R33-R34</f>
        <v>562480</v>
      </c>
      <c r="S35" s="170"/>
      <c r="U35" s="97" t="s">
        <v>270</v>
      </c>
      <c r="V35" s="158"/>
      <c r="W35" s="158"/>
      <c r="X35" s="176">
        <f>W!A239*10</f>
        <v>18030000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44882880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9.6</v>
      </c>
      <c r="H6" s="197">
        <f>W!A508/10</f>
        <v>5.4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1291</v>
      </c>
      <c r="H7" s="48">
        <f>W!A510</f>
        <v>-331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8.9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1350</v>
      </c>
      <c r="H16" s="202">
        <f>(INT((L10/10)*2*G20/1000)+75)*10</f>
        <v>2250</v>
      </c>
      <c r="I16" s="202">
        <f>(INT((L10/10)*3*G20/1000)+120)*10</f>
        <v>3450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1720</v>
      </c>
      <c r="H17" s="202">
        <f>(INT((L10/10)*1.5*2*G20/1000)+75)*10</f>
        <v>3000</v>
      </c>
      <c r="I17" s="202">
        <f>(INT((L10/10)*1.5*3*G20/1000)+120)*10</f>
        <v>4580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84547</v>
      </c>
      <c r="H20" s="204">
        <f>W!A516</f>
        <v>77070</v>
      </c>
      <c r="I20" s="204">
        <f>W!A517</f>
        <v>74778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Companies are making more use of the internet to promote their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business. This increases the threat of cybercrime taking place.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the use of smart-phones and tablets also enhances these threats.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1120.2</v>
      </c>
      <c r="G35" s="211">
        <f>W!A542/100*10</f>
        <v>1125.4000000000001</v>
      </c>
      <c r="H35" s="211">
        <f>W!A562/100*10</f>
        <v>1120.9000000000001</v>
      </c>
      <c r="I35" s="211">
        <f>W!A582/100*10</f>
        <v>1052.6000000000001</v>
      </c>
      <c r="J35" s="211">
        <f>W!A602/100*10</f>
        <v>985.90000000000009</v>
      </c>
      <c r="K35" s="211">
        <f>W!A622/100*10</f>
        <v>810.40000000000009</v>
      </c>
      <c r="L35" s="211">
        <f>W!A642/100*10</f>
        <v>904</v>
      </c>
      <c r="M35" s="211">
        <f>W!A662/100*10</f>
        <v>946.80000000000007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49288800</v>
      </c>
      <c r="G36" s="211">
        <f>W!A543*10</f>
        <v>49517600</v>
      </c>
      <c r="H36" s="211">
        <f>W!A563*10</f>
        <v>49319600</v>
      </c>
      <c r="I36" s="211">
        <f>W!A583*10</f>
        <v>46314400</v>
      </c>
      <c r="J36" s="211">
        <f>W!A603*10</f>
        <v>43379600</v>
      </c>
      <c r="K36" s="211">
        <f>W!A623*10</f>
        <v>32416000</v>
      </c>
      <c r="L36" s="211">
        <f>W!A643*10</f>
        <v>39776000</v>
      </c>
      <c r="M36" s="211">
        <f>W!A663*10</f>
        <v>37872000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44957600</v>
      </c>
      <c r="G39" s="211">
        <f>W!A545*10</f>
        <v>45186400</v>
      </c>
      <c r="H39" s="211">
        <f>W!A565*10</f>
        <v>44988400</v>
      </c>
      <c r="I39" s="211">
        <f>W!A585*10</f>
        <v>41983200</v>
      </c>
      <c r="J39" s="211">
        <f>W!A605*10</f>
        <v>39048400</v>
      </c>
      <c r="K39" s="211">
        <f>W!A625*10</f>
        <v>32416000</v>
      </c>
      <c r="L39" s="211">
        <f>W!A645*10</f>
        <v>35444800</v>
      </c>
      <c r="M39" s="211">
        <f>W!A665*10</f>
        <v>37872000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3500</v>
      </c>
      <c r="G43" s="211">
        <f>W!A546*10</f>
        <v>3460</v>
      </c>
      <c r="H43" s="211">
        <f>W!A566*10</f>
        <v>3520</v>
      </c>
      <c r="I43" s="211">
        <f>W!A586*10</f>
        <v>3700</v>
      </c>
      <c r="J43" s="211">
        <f>W!A606*10</f>
        <v>3680</v>
      </c>
      <c r="K43" s="211">
        <f>W!A626*10</f>
        <v>3350</v>
      </c>
      <c r="L43" s="211">
        <f>W!A646*10</f>
        <v>3300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3250</v>
      </c>
      <c r="G44" s="211">
        <f>W!A547*10</f>
        <v>3270</v>
      </c>
      <c r="H44" s="211">
        <f>W!A567*10</f>
        <v>3180</v>
      </c>
      <c r="I44" s="211">
        <f>W!A587*10</f>
        <v>3500</v>
      </c>
      <c r="J44" s="211">
        <f>W!A607*10</f>
        <v>3680</v>
      </c>
      <c r="K44" s="211">
        <f>W!A627*10</f>
        <v>3300</v>
      </c>
      <c r="L44" s="211">
        <f>W!A647*10</f>
        <v>3400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3800</v>
      </c>
      <c r="G45" s="211">
        <f>W!A548*10</f>
        <v>3740</v>
      </c>
      <c r="H45" s="211">
        <f>W!A568*10</f>
        <v>3780</v>
      </c>
      <c r="I45" s="211">
        <f>W!A588*10</f>
        <v>3700</v>
      </c>
      <c r="J45" s="211">
        <f>W!A608*10</f>
        <v>3850</v>
      </c>
      <c r="K45" s="211">
        <f>W!A628*10</f>
        <v>3600</v>
      </c>
      <c r="L45" s="211">
        <f>W!A648*10</f>
        <v>3800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5600</v>
      </c>
      <c r="G46" s="211">
        <f>W!A549*10</f>
        <v>5690</v>
      </c>
      <c r="H46" s="211">
        <f>W!A569*10</f>
        <v>5610</v>
      </c>
      <c r="I46" s="211">
        <f>W!A589*10</f>
        <v>5600</v>
      </c>
      <c r="J46" s="211">
        <f>W!A609*10</f>
        <v>5650</v>
      </c>
      <c r="K46" s="211">
        <f>W!A629*10</f>
        <v>4890</v>
      </c>
      <c r="L46" s="211">
        <f>W!A649*10</f>
        <v>5000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5380</v>
      </c>
      <c r="G47" s="211">
        <f>W!A550*10</f>
        <v>5380</v>
      </c>
      <c r="H47" s="211">
        <f>W!A570*10</f>
        <v>5380</v>
      </c>
      <c r="I47" s="211">
        <f>W!A590*10</f>
        <v>5500</v>
      </c>
      <c r="J47" s="211">
        <f>W!A610*10</f>
        <v>5650</v>
      </c>
      <c r="K47" s="211">
        <f>W!A630*10</f>
        <v>4960</v>
      </c>
      <c r="L47" s="211">
        <f>W!A650*10</f>
        <v>5000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5950</v>
      </c>
      <c r="G48" s="211">
        <f>W!A551*10</f>
        <v>5790</v>
      </c>
      <c r="H48" s="211">
        <f>W!A571*10</f>
        <v>5960</v>
      </c>
      <c r="I48" s="211">
        <f>W!A591*10</f>
        <v>5700</v>
      </c>
      <c r="J48" s="211">
        <f>W!A611*10</f>
        <v>6300</v>
      </c>
      <c r="K48" s="211">
        <f>W!A631*10</f>
        <v>5650</v>
      </c>
      <c r="L48" s="211">
        <f>W!A651*10</f>
        <v>6000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8980</v>
      </c>
      <c r="G49" s="211">
        <f>W!A552*10</f>
        <v>9100</v>
      </c>
      <c r="H49" s="211">
        <f>W!A572*10</f>
        <v>8980</v>
      </c>
      <c r="I49" s="211">
        <f>W!A592*10</f>
        <v>9000</v>
      </c>
      <c r="J49" s="211">
        <f>W!A612*10</f>
        <v>9000</v>
      </c>
      <c r="K49" s="211">
        <f>W!A632*10</f>
        <v>8100</v>
      </c>
      <c r="L49" s="211">
        <f>W!A652*10</f>
        <v>7500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8640</v>
      </c>
      <c r="G50" s="211">
        <f>W!A553*10</f>
        <v>8900</v>
      </c>
      <c r="H50" s="211">
        <f>W!A573*10</f>
        <v>8690</v>
      </c>
      <c r="I50" s="211">
        <f>W!A593*10</f>
        <v>9300</v>
      </c>
      <c r="J50" s="211">
        <f>W!A613*10</f>
        <v>9000</v>
      </c>
      <c r="K50" s="211">
        <f>W!A633*10</f>
        <v>8100</v>
      </c>
      <c r="L50" s="211">
        <f>W!A653*10</f>
        <v>7500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9200</v>
      </c>
      <c r="G51" s="211">
        <f>W!A554*10</f>
        <v>9470</v>
      </c>
      <c r="H51" s="211">
        <f>W!A574*10</f>
        <v>9440</v>
      </c>
      <c r="I51" s="211">
        <f>W!A594*10</f>
        <v>9600</v>
      </c>
      <c r="J51" s="211">
        <f>W!A614*10</f>
        <v>9000</v>
      </c>
      <c r="K51" s="211">
        <f>W!A634*10</f>
        <v>8500</v>
      </c>
      <c r="L51" s="211">
        <f>W!A654*10</f>
        <v>8750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69</v>
      </c>
      <c r="G53" s="211">
        <f>W!A555</f>
        <v>69</v>
      </c>
      <c r="H53" s="211">
        <f>W!A575</f>
        <v>69</v>
      </c>
      <c r="I53" s="211">
        <f>W!A595</f>
        <v>69</v>
      </c>
      <c r="J53" s="211">
        <f>W!A615</f>
        <v>69</v>
      </c>
      <c r="K53" s="211">
        <f>W!A635</f>
        <v>53</v>
      </c>
      <c r="L53" s="211">
        <f>W!A655</f>
        <v>53</v>
      </c>
      <c r="M53" s="211">
        <f>W!A675</f>
        <v>53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12200</v>
      </c>
      <c r="G54" s="211">
        <f>W!A556*10</f>
        <v>12500</v>
      </c>
      <c r="H54" s="211">
        <f>W!A576*10</f>
        <v>12010</v>
      </c>
      <c r="I54" s="211">
        <f>W!A596*10</f>
        <v>12510</v>
      </c>
      <c r="J54" s="211">
        <f>W!A616*10</f>
        <v>12000</v>
      </c>
      <c r="K54" s="211">
        <f>W!A636*10</f>
        <v>12000</v>
      </c>
      <c r="L54" s="211">
        <f>W!A656*10</f>
        <v>12500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4</v>
      </c>
      <c r="G55" s="211">
        <f>W!A557</f>
        <v>4</v>
      </c>
      <c r="H55" s="211">
        <f>W!A577</f>
        <v>4</v>
      </c>
      <c r="I55" s="211">
        <f>W!A597</f>
        <v>4</v>
      </c>
      <c r="J55" s="211">
        <f>W!A617</f>
        <v>4</v>
      </c>
      <c r="K55" s="211">
        <f>W!A637</f>
        <v>4</v>
      </c>
      <c r="L55" s="211">
        <f>W!A657</f>
        <v>4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6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13476000</v>
      </c>
      <c r="G67" s="211">
        <f>W!A722*10</f>
        <v>13741000</v>
      </c>
      <c r="H67" s="211">
        <f>W!A742*10</f>
        <v>13441000</v>
      </c>
      <c r="I67" s="211">
        <f>W!A762*10</f>
        <v>14441000</v>
      </c>
      <c r="J67" s="211">
        <f>W!A782*10</f>
        <v>14941000</v>
      </c>
      <c r="K67" s="211">
        <f>W!A802*10</f>
        <v>13441000</v>
      </c>
      <c r="L67" s="211">
        <f>W!A822*10</f>
        <v>22466000</v>
      </c>
      <c r="M67" s="211">
        <f>W!A842*10</f>
        <v>13441000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30072350</v>
      </c>
      <c r="G68" s="211">
        <f>W!A723*10</f>
        <v>16456100</v>
      </c>
      <c r="H68" s="211">
        <f>W!A743*10</f>
        <v>25082960</v>
      </c>
      <c r="I68" s="211">
        <f>W!A763*10</f>
        <v>16741110</v>
      </c>
      <c r="J68" s="211">
        <f>W!A783*10</f>
        <v>33934770</v>
      </c>
      <c r="K68" s="211">
        <f>W!A803*10</f>
        <v>19267230</v>
      </c>
      <c r="L68" s="211">
        <f>W!A823*10</f>
        <v>1690400</v>
      </c>
      <c r="M68" s="211">
        <f>W!A843*10</f>
        <v>574360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10597190</v>
      </c>
      <c r="G69" s="211">
        <f>W!A724*10</f>
        <v>10691990</v>
      </c>
      <c r="H69" s="211">
        <f>W!A744*10</f>
        <v>10559700</v>
      </c>
      <c r="I69" s="211">
        <f>W!A764*10</f>
        <v>8686290</v>
      </c>
      <c r="J69" s="211">
        <f>W!A784*10</f>
        <v>9200920</v>
      </c>
      <c r="K69" s="211">
        <f>W!A804*10</f>
        <v>6105980</v>
      </c>
      <c r="L69" s="211">
        <f>W!A824*10</f>
        <v>6375170</v>
      </c>
      <c r="M69" s="211">
        <f>W!A844*10</f>
        <v>7496920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11500000</v>
      </c>
      <c r="G70" s="211">
        <f>W!A725*10</f>
        <v>16463990</v>
      </c>
      <c r="H70" s="211">
        <f>W!A745*10</f>
        <v>13145900</v>
      </c>
      <c r="I70" s="211">
        <f>W!A765*10</f>
        <v>15943390</v>
      </c>
      <c r="J70" s="211">
        <f>W!A785*10</f>
        <v>11500000</v>
      </c>
      <c r="K70" s="211">
        <f>W!A805*10</f>
        <v>11500000</v>
      </c>
      <c r="L70" s="211">
        <f>W!A825*10</f>
        <v>16062720</v>
      </c>
      <c r="M70" s="211">
        <f>W!A845*10</f>
        <v>21472800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19484920</v>
      </c>
      <c r="G74" s="211">
        <f>W!A729*10</f>
        <v>12512470</v>
      </c>
      <c r="H74" s="211">
        <f>W!A749*10</f>
        <v>16902810</v>
      </c>
      <c r="I74" s="211">
        <f>W!A769*10</f>
        <v>12424930</v>
      </c>
      <c r="J74" s="211">
        <f>W!A789*10</f>
        <v>21621920</v>
      </c>
      <c r="K74" s="211">
        <f>W!A809*10</f>
        <v>17557570</v>
      </c>
      <c r="L74" s="211">
        <f>W!A829*10</f>
        <v>3720170</v>
      </c>
      <c r="M74" s="211">
        <f>W!A849*10</f>
        <v>2692390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1277740</v>
      </c>
      <c r="G75" s="211">
        <f>W!A730*10</f>
        <v>0</v>
      </c>
      <c r="H75" s="211">
        <f>W!A750*10</f>
        <v>0</v>
      </c>
      <c r="I75" s="211">
        <f>W!A770*10</f>
        <v>0</v>
      </c>
      <c r="J75" s="211">
        <f>W!A790*10</f>
        <v>5237350</v>
      </c>
      <c r="K75" s="211">
        <f>W!A810*10</f>
        <v>341490</v>
      </c>
      <c r="L75" s="211">
        <f>W!A830*10</f>
        <v>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44000000</v>
      </c>
      <c r="G80" s="211">
        <f>W!A734*10</f>
        <v>44000000</v>
      </c>
      <c r="H80" s="211">
        <f>W!A754*10</f>
        <v>44000000</v>
      </c>
      <c r="I80" s="211">
        <f>W!A774*10</f>
        <v>44000000</v>
      </c>
      <c r="J80" s="211">
        <f>W!A794*10</f>
        <v>44000000</v>
      </c>
      <c r="K80" s="211">
        <f>W!A814*10</f>
        <v>40000000</v>
      </c>
      <c r="L80" s="211">
        <f>W!A834*10</f>
        <v>44000000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320400</v>
      </c>
      <c r="G81" s="211">
        <f>W!A735*10</f>
        <v>320400</v>
      </c>
      <c r="H81" s="211">
        <f>W!A755*10</f>
        <v>320400</v>
      </c>
      <c r="I81" s="211">
        <f>W!A775*10</f>
        <v>320400</v>
      </c>
      <c r="J81" s="211">
        <f>W!A795*10</f>
        <v>320400</v>
      </c>
      <c r="K81" s="211">
        <f>W!A815*10</f>
        <v>0</v>
      </c>
      <c r="L81" s="211">
        <f>W!A835*10</f>
        <v>320400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562480</v>
      </c>
      <c r="G82" s="211">
        <f>W!A736*10</f>
        <v>520210</v>
      </c>
      <c r="H82" s="211">
        <f>W!A756*10</f>
        <v>1006350</v>
      </c>
      <c r="I82" s="211">
        <f>W!A776*10</f>
        <v>-933540</v>
      </c>
      <c r="J82" s="211">
        <f>W!A796*10</f>
        <v>-1602980</v>
      </c>
      <c r="K82" s="211">
        <f>W!A816*10</f>
        <v>-7584850</v>
      </c>
      <c r="L82" s="211">
        <f>W!A836*10</f>
        <v>-1446280</v>
      </c>
      <c r="M82" s="211">
        <f>W!A856*10</f>
        <v>292690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44882880</v>
      </c>
      <c r="G83" s="211">
        <f t="shared" si="0"/>
        <v>44840610</v>
      </c>
      <c r="H83" s="211">
        <f t="shared" si="0"/>
        <v>45326750</v>
      </c>
      <c r="I83" s="211">
        <f t="shared" si="0"/>
        <v>43386860</v>
      </c>
      <c r="J83" s="211">
        <f t="shared" si="0"/>
        <v>42717420</v>
      </c>
      <c r="K83" s="211">
        <f t="shared" si="0"/>
        <v>32415150</v>
      </c>
      <c r="L83" s="211">
        <f t="shared" si="0"/>
        <v>42874120</v>
      </c>
      <c r="M83" s="211">
        <f t="shared" si="0"/>
        <v>40292690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6640625" style="11" bestFit="1" customWidth="1"/>
  </cols>
  <sheetData>
    <row r="1" spans="1:1">
      <c r="A1">
        <v>28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336</v>
      </c>
    </row>
    <row r="7" spans="1:1">
      <c r="A7">
        <v>25</v>
      </c>
    </row>
    <row r="8" spans="1:1">
      <c r="A8">
        <v>15</v>
      </c>
    </row>
    <row r="9" spans="1:1">
      <c r="A9">
        <v>55</v>
      </c>
    </row>
    <row r="10" spans="1:1">
      <c r="A10">
        <v>0</v>
      </c>
    </row>
    <row r="11" spans="1:1">
      <c r="A11">
        <v>19</v>
      </c>
    </row>
    <row r="12" spans="1:1">
      <c r="A12">
        <v>5</v>
      </c>
    </row>
    <row r="13" spans="1:1">
      <c r="A13">
        <v>13</v>
      </c>
    </row>
    <row r="14" spans="1:1">
      <c r="A14">
        <v>14</v>
      </c>
    </row>
    <row r="15" spans="1:1">
      <c r="A15">
        <v>5</v>
      </c>
    </row>
    <row r="16" spans="1:1">
      <c r="A16">
        <v>11</v>
      </c>
    </row>
    <row r="17" spans="1:2">
      <c r="A17">
        <v>10</v>
      </c>
    </row>
    <row r="18" spans="1:2">
      <c r="A18">
        <v>5</v>
      </c>
    </row>
    <row r="19" spans="1:2">
      <c r="A19">
        <v>8</v>
      </c>
    </row>
    <row r="20" spans="1:2">
      <c r="A20">
        <v>0</v>
      </c>
    </row>
    <row r="21" spans="1:2">
      <c r="A21">
        <v>350</v>
      </c>
    </row>
    <row r="22" spans="1:2">
      <c r="A22">
        <v>325</v>
      </c>
    </row>
    <row r="23" spans="1:2">
      <c r="A23">
        <v>380</v>
      </c>
    </row>
    <row r="24" spans="1:2">
      <c r="A24">
        <v>560</v>
      </c>
    </row>
    <row r="25" spans="1:2">
      <c r="A25">
        <v>538</v>
      </c>
    </row>
    <row r="26" spans="1:2">
      <c r="A26">
        <v>595</v>
      </c>
    </row>
    <row r="27" spans="1:2">
      <c r="A27">
        <v>898</v>
      </c>
    </row>
    <row r="28" spans="1:2">
      <c r="A28">
        <v>864</v>
      </c>
    </row>
    <row r="29" spans="1:2">
      <c r="A29">
        <v>920</v>
      </c>
    </row>
    <row r="30" spans="1:2">
      <c r="A30">
        <v>0</v>
      </c>
    </row>
    <row r="31" spans="1:2">
      <c r="A31">
        <v>1358</v>
      </c>
      <c r="B31" s="11" t="s">
        <v>337</v>
      </c>
    </row>
    <row r="32" spans="1:2">
      <c r="A32">
        <v>346</v>
      </c>
      <c r="B32" s="11" t="s">
        <v>337</v>
      </c>
    </row>
    <row r="33" spans="1:2">
      <c r="A33">
        <v>772</v>
      </c>
      <c r="B33" s="11" t="s">
        <v>337</v>
      </c>
    </row>
    <row r="34" spans="1:2">
      <c r="A34">
        <v>693</v>
      </c>
      <c r="B34" s="11" t="s">
        <v>337</v>
      </c>
    </row>
    <row r="35" spans="1:2">
      <c r="A35">
        <v>175</v>
      </c>
      <c r="B35" s="11" t="s">
        <v>337</v>
      </c>
    </row>
    <row r="36" spans="1:2">
      <c r="A36">
        <v>446</v>
      </c>
    </row>
    <row r="37" spans="1:2">
      <c r="A37">
        <v>314</v>
      </c>
      <c r="B37" s="11" t="s">
        <v>337</v>
      </c>
    </row>
    <row r="38" spans="1:2">
      <c r="A38">
        <v>76</v>
      </c>
    </row>
    <row r="39" spans="1:2">
      <c r="A39">
        <v>209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28</v>
      </c>
    </row>
    <row r="45" spans="1:2">
      <c r="A45">
        <v>18</v>
      </c>
    </row>
    <row r="46" spans="1:2">
      <c r="A46">
        <v>11</v>
      </c>
    </row>
    <row r="47" spans="1:2">
      <c r="A47">
        <v>113</v>
      </c>
    </row>
    <row r="48" spans="1:2">
      <c r="A48">
        <v>170</v>
      </c>
    </row>
    <row r="49" spans="1:2">
      <c r="A49">
        <v>335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9999</v>
      </c>
    </row>
    <row r="55" spans="1:2">
      <c r="A55">
        <v>403</v>
      </c>
    </row>
    <row r="56" spans="1:2">
      <c r="A56">
        <v>3710</v>
      </c>
    </row>
    <row r="57" spans="1:2">
      <c r="A57">
        <v>6</v>
      </c>
    </row>
    <row r="58" spans="1:2">
      <c r="A58">
        <v>2</v>
      </c>
    </row>
    <row r="59" spans="1:2">
      <c r="A59">
        <v>6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7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9</v>
      </c>
    </row>
    <row r="78" spans="1:1">
      <c r="A78">
        <v>16</v>
      </c>
    </row>
    <row r="79" spans="1:1">
      <c r="A79">
        <v>0</v>
      </c>
    </row>
    <row r="80" spans="1:1">
      <c r="A80">
        <v>0</v>
      </c>
    </row>
    <row r="81" spans="1:1">
      <c r="A81">
        <v>7</v>
      </c>
    </row>
    <row r="82" spans="1:1">
      <c r="A82">
        <v>0</v>
      </c>
    </row>
    <row r="83" spans="1:1">
      <c r="A83">
        <v>1220</v>
      </c>
    </row>
    <row r="84" spans="1:1">
      <c r="A84">
        <v>0</v>
      </c>
    </row>
    <row r="85" spans="1:1">
      <c r="A85">
        <v>120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>
        <v>2.69</v>
      </c>
    </row>
    <row r="106" spans="1:1">
      <c r="A106">
        <v>2.64</v>
      </c>
    </row>
    <row r="107" spans="1:1">
      <c r="A107">
        <v>1.74</v>
      </c>
    </row>
    <row r="108" spans="1:1">
      <c r="A108">
        <v>2469</v>
      </c>
    </row>
    <row r="109" spans="1:1">
      <c r="A109">
        <v>1310</v>
      </c>
    </row>
    <row r="110" spans="1:1">
      <c r="A110">
        <v>597</v>
      </c>
    </row>
    <row r="111" spans="1:1">
      <c r="A111">
        <v>2531</v>
      </c>
    </row>
    <row r="112" spans="1:1">
      <c r="A112">
        <v>1343</v>
      </c>
    </row>
    <row r="113" spans="1:1">
      <c r="A113">
        <v>612</v>
      </c>
    </row>
    <row r="114" spans="1:1">
      <c r="A114">
        <v>62</v>
      </c>
    </row>
    <row r="115" spans="1:1">
      <c r="A115">
        <v>33</v>
      </c>
    </row>
    <row r="116" spans="1:1">
      <c r="A116">
        <v>15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1354</v>
      </c>
    </row>
    <row r="122" spans="1:1">
      <c r="A122">
        <v>345</v>
      </c>
    </row>
    <row r="123" spans="1:1">
      <c r="A123">
        <v>770</v>
      </c>
    </row>
    <row r="124" spans="1:1">
      <c r="A124">
        <v>690</v>
      </c>
    </row>
    <row r="125" spans="1:1">
      <c r="A125">
        <v>174</v>
      </c>
    </row>
    <row r="126" spans="1:1">
      <c r="A126">
        <v>446</v>
      </c>
    </row>
    <row r="127" spans="1:1">
      <c r="A127">
        <v>312</v>
      </c>
    </row>
    <row r="128" spans="1:1">
      <c r="A128">
        <v>76</v>
      </c>
    </row>
    <row r="129" spans="1:1">
      <c r="A129">
        <v>209</v>
      </c>
    </row>
    <row r="130" spans="1:1">
      <c r="A130">
        <v>999</v>
      </c>
    </row>
    <row r="131" spans="1:1">
      <c r="A131">
        <v>1404</v>
      </c>
    </row>
    <row r="132" spans="1:1">
      <c r="A132">
        <v>344</v>
      </c>
    </row>
    <row r="133" spans="1:1">
      <c r="A133">
        <v>807</v>
      </c>
    </row>
    <row r="134" spans="1:1">
      <c r="A134">
        <v>719</v>
      </c>
    </row>
    <row r="135" spans="1:1">
      <c r="A135">
        <v>181</v>
      </c>
    </row>
    <row r="136" spans="1:1">
      <c r="A136">
        <v>463</v>
      </c>
    </row>
    <row r="137" spans="1:1">
      <c r="A137">
        <v>311</v>
      </c>
    </row>
    <row r="138" spans="1:1">
      <c r="A138">
        <v>75</v>
      </c>
    </row>
    <row r="139" spans="1:1">
      <c r="A139">
        <v>218</v>
      </c>
    </row>
    <row r="140" spans="1:1">
      <c r="A140">
        <v>999</v>
      </c>
    </row>
    <row r="141" spans="1:1">
      <c r="A141">
        <v>1354</v>
      </c>
    </row>
    <row r="142" spans="1:1">
      <c r="A142">
        <v>344</v>
      </c>
    </row>
    <row r="143" spans="1:1">
      <c r="A143">
        <v>770</v>
      </c>
    </row>
    <row r="144" spans="1:1">
      <c r="A144">
        <v>690</v>
      </c>
    </row>
    <row r="145" spans="1:1">
      <c r="A145">
        <v>181</v>
      </c>
    </row>
    <row r="146" spans="1:1">
      <c r="A146">
        <v>446</v>
      </c>
    </row>
    <row r="147" spans="1:1">
      <c r="A147">
        <v>312</v>
      </c>
    </row>
    <row r="148" spans="1:1">
      <c r="A148">
        <v>75</v>
      </c>
    </row>
    <row r="149" spans="1:1">
      <c r="A149">
        <v>217</v>
      </c>
    </row>
    <row r="150" spans="1:1">
      <c r="A150">
        <v>999</v>
      </c>
    </row>
    <row r="151" spans="1:1">
      <c r="A151">
        <v>25</v>
      </c>
    </row>
    <row r="152" spans="1:1">
      <c r="A152">
        <v>0</v>
      </c>
    </row>
    <row r="153" spans="1:1">
      <c r="A153">
        <v>0</v>
      </c>
    </row>
    <row r="154" spans="1:1">
      <c r="A154">
        <v>15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</v>
      </c>
    </row>
    <row r="163" spans="1:1">
      <c r="A163">
        <v>0</v>
      </c>
    </row>
    <row r="164" spans="1:1">
      <c r="A164">
        <v>0</v>
      </c>
    </row>
    <row r="165" spans="1:1">
      <c r="A165">
        <v>2</v>
      </c>
    </row>
    <row r="166" spans="1:1">
      <c r="A166">
        <v>0</v>
      </c>
    </row>
    <row r="167" spans="1:1">
      <c r="A167">
        <v>0</v>
      </c>
    </row>
    <row r="168" spans="1:1">
      <c r="A168">
        <v>1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9999</v>
      </c>
    </row>
    <row r="188" spans="1:1">
      <c r="A188">
        <v>403</v>
      </c>
    </row>
    <row r="189" spans="1:1">
      <c r="A189">
        <v>3710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7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28</v>
      </c>
    </row>
    <row r="198" spans="1:1">
      <c r="A198">
        <v>40</v>
      </c>
    </row>
    <row r="199" spans="1:1">
      <c r="A199">
        <v>999</v>
      </c>
    </row>
    <row r="200" spans="1:1">
      <c r="A200">
        <v>999</v>
      </c>
    </row>
    <row r="201" spans="1:1">
      <c r="A201">
        <v>185000</v>
      </c>
    </row>
    <row r="202" spans="1:1">
      <c r="A202">
        <v>85608</v>
      </c>
    </row>
    <row r="203" spans="1:1">
      <c r="A203">
        <v>27728</v>
      </c>
    </row>
    <row r="204" spans="1:1">
      <c r="A204">
        <v>308648</v>
      </c>
    </row>
    <row r="205" spans="1:1">
      <c r="A205">
        <v>22300</v>
      </c>
    </row>
    <row r="206" spans="1:1">
      <c r="A206">
        <v>10110</v>
      </c>
    </row>
    <row r="207" spans="1:1">
      <c r="A207">
        <v>57000</v>
      </c>
    </row>
    <row r="208" spans="1:1">
      <c r="A208">
        <v>16000</v>
      </c>
    </row>
    <row r="209" spans="1:1">
      <c r="A209">
        <v>65000</v>
      </c>
    </row>
    <row r="210" spans="1:1">
      <c r="A210">
        <v>11900</v>
      </c>
    </row>
    <row r="211" spans="1:1">
      <c r="A211">
        <v>10096</v>
      </c>
    </row>
    <row r="212" spans="1:1">
      <c r="A212">
        <v>0</v>
      </c>
    </row>
    <row r="213" spans="1:1">
      <c r="A213">
        <v>4389</v>
      </c>
    </row>
    <row r="214" spans="1:1">
      <c r="A214">
        <v>0</v>
      </c>
    </row>
    <row r="215" spans="1:1">
      <c r="A215">
        <v>120000</v>
      </c>
    </row>
    <row r="216" spans="1:1">
      <c r="A216">
        <v>11167</v>
      </c>
    </row>
    <row r="217" spans="1:1">
      <c r="A217">
        <v>934946</v>
      </c>
    </row>
    <row r="218" spans="1:1">
      <c r="A218">
        <v>1956020</v>
      </c>
    </row>
    <row r="219" spans="1:1">
      <c r="A219">
        <v>0</v>
      </c>
    </row>
    <row r="220" spans="1:1">
      <c r="A220">
        <v>1488020</v>
      </c>
    </row>
    <row r="221" spans="1:1">
      <c r="A221">
        <v>1956020</v>
      </c>
    </row>
    <row r="222" spans="1:1">
      <c r="A222">
        <v>0</v>
      </c>
    </row>
    <row r="223" spans="1:1">
      <c r="A223">
        <v>3341033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3500</v>
      </c>
    </row>
    <row r="228" spans="1:1">
      <c r="A228">
        <v>432040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811</v>
      </c>
    </row>
    <row r="233" spans="1:1">
      <c r="A233">
        <v>-954409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661000</v>
      </c>
    </row>
    <row r="239" spans="1:1">
      <c r="A239">
        <v>1803000</v>
      </c>
    </row>
    <row r="240" spans="1:1">
      <c r="A240">
        <v>-43916</v>
      </c>
    </row>
    <row r="241" spans="1:1">
      <c r="A241">
        <v>2197614</v>
      </c>
    </row>
    <row r="242" spans="1:1">
      <c r="A242">
        <v>117150</v>
      </c>
    </row>
    <row r="243" spans="1:1">
      <c r="A243">
        <v>2487028</v>
      </c>
    </row>
    <row r="244" spans="1:1">
      <c r="A244">
        <v>873444</v>
      </c>
    </row>
    <row r="245" spans="1:1">
      <c r="A245">
        <v>102369</v>
      </c>
    </row>
    <row r="246" spans="1:1">
      <c r="A246">
        <v>343764</v>
      </c>
    </row>
    <row r="247" spans="1:1">
      <c r="A247">
        <v>174142</v>
      </c>
    </row>
    <row r="248" spans="1:1">
      <c r="A248">
        <v>4486</v>
      </c>
    </row>
    <row r="249" spans="1:1">
      <c r="A249">
        <v>42650</v>
      </c>
    </row>
    <row r="250" spans="1:1">
      <c r="A250">
        <v>3007235</v>
      </c>
    </row>
    <row r="251" spans="1:1">
      <c r="A251">
        <v>1137798</v>
      </c>
    </row>
    <row r="252" spans="1:1">
      <c r="A252">
        <v>1059816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100164</v>
      </c>
    </row>
    <row r="257" spans="1:1">
      <c r="A257">
        <v>56248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253500</v>
      </c>
    </row>
    <row r="263" spans="1:1">
      <c r="A263">
        <v>1044100</v>
      </c>
    </row>
    <row r="264" spans="1:1">
      <c r="A264">
        <v>0</v>
      </c>
    </row>
    <row r="265" spans="1:1">
      <c r="A265">
        <v>1079</v>
      </c>
    </row>
    <row r="266" spans="1:1">
      <c r="A266">
        <v>2487028</v>
      </c>
    </row>
    <row r="267" spans="1:1">
      <c r="A267">
        <v>519128</v>
      </c>
    </row>
    <row r="268" spans="1:1">
      <c r="A268">
        <v>1059719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1948492</v>
      </c>
    </row>
    <row r="273" spans="1:1">
      <c r="A273">
        <v>127774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4488288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507</v>
      </c>
    </row>
    <row r="285" spans="1:1">
      <c r="A285">
        <v>100</v>
      </c>
    </row>
    <row r="286" spans="1:1">
      <c r="A286">
        <v>280</v>
      </c>
    </row>
    <row r="287" spans="1:1">
      <c r="A287">
        <v>1070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87</v>
      </c>
    </row>
    <row r="303" spans="1:1">
      <c r="A303">
        <v>5810</v>
      </c>
    </row>
    <row r="304" spans="1:1">
      <c r="A304">
        <v>93.5</v>
      </c>
    </row>
    <row r="305" spans="1:1">
      <c r="A305">
        <v>12096</v>
      </c>
    </row>
    <row r="306" spans="1:1">
      <c r="A306">
        <v>103</v>
      </c>
    </row>
    <row r="307" spans="1:1">
      <c r="A307">
        <v>11988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7053</v>
      </c>
    </row>
    <row r="316" spans="1:1">
      <c r="A316">
        <v>667</v>
      </c>
    </row>
    <row r="317" spans="1:1">
      <c r="A317">
        <v>0</v>
      </c>
    </row>
    <row r="318" spans="1:1">
      <c r="A318">
        <v>9</v>
      </c>
    </row>
    <row r="319" spans="1:1">
      <c r="A319">
        <v>31617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5</v>
      </c>
    </row>
    <row r="328" spans="1:1">
      <c r="A328">
        <v>9</v>
      </c>
    </row>
    <row r="329" spans="1:1">
      <c r="A329">
        <v>123</v>
      </c>
    </row>
    <row r="330" spans="1:1">
      <c r="A330" s="11" t="s">
        <v>339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11202</v>
      </c>
    </row>
    <row r="523" spans="1:1">
      <c r="A523">
        <v>4928880</v>
      </c>
    </row>
    <row r="524" spans="1:1">
      <c r="A524">
        <v>0</v>
      </c>
    </row>
    <row r="525" spans="1:1">
      <c r="A525">
        <v>4495760</v>
      </c>
    </row>
    <row r="526" spans="1:1">
      <c r="A526">
        <v>350</v>
      </c>
    </row>
    <row r="527" spans="1:1">
      <c r="A527">
        <v>325</v>
      </c>
    </row>
    <row r="528" spans="1:1">
      <c r="A528">
        <v>380</v>
      </c>
    </row>
    <row r="529" spans="1:1">
      <c r="A529">
        <v>560</v>
      </c>
    </row>
    <row r="530" spans="1:1">
      <c r="A530">
        <v>538</v>
      </c>
    </row>
    <row r="531" spans="1:1">
      <c r="A531">
        <v>595</v>
      </c>
    </row>
    <row r="532" spans="1:1">
      <c r="A532">
        <v>898</v>
      </c>
    </row>
    <row r="533" spans="1:1">
      <c r="A533">
        <v>864</v>
      </c>
    </row>
    <row r="534" spans="1:1">
      <c r="A534">
        <v>920</v>
      </c>
    </row>
    <row r="535" spans="1:1">
      <c r="A535">
        <v>69</v>
      </c>
    </row>
    <row r="536" spans="1:1">
      <c r="A536">
        <v>1220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11254</v>
      </c>
    </row>
    <row r="543" spans="1:1">
      <c r="A543">
        <v>4951760</v>
      </c>
    </row>
    <row r="544" spans="1:1">
      <c r="A544">
        <v>0</v>
      </c>
    </row>
    <row r="545" spans="1:2">
      <c r="A545">
        <v>4518640</v>
      </c>
    </row>
    <row r="546" spans="1:2">
      <c r="A546">
        <v>346</v>
      </c>
    </row>
    <row r="547" spans="1:2">
      <c r="A547">
        <v>327</v>
      </c>
    </row>
    <row r="548" spans="1:2">
      <c r="A548">
        <v>374</v>
      </c>
    </row>
    <row r="549" spans="1:2">
      <c r="A549">
        <v>569</v>
      </c>
    </row>
    <row r="550" spans="1:2">
      <c r="A550">
        <v>538</v>
      </c>
    </row>
    <row r="551" spans="1:2">
      <c r="A551">
        <v>579</v>
      </c>
    </row>
    <row r="552" spans="1:2">
      <c r="A552">
        <v>910</v>
      </c>
    </row>
    <row r="553" spans="1:2">
      <c r="A553">
        <v>890</v>
      </c>
      <c r="B553"/>
    </row>
    <row r="554" spans="1:2">
      <c r="A554">
        <v>947</v>
      </c>
      <c r="B554"/>
    </row>
    <row r="555" spans="1:2">
      <c r="A555">
        <v>69</v>
      </c>
      <c r="B555"/>
    </row>
    <row r="556" spans="1:2">
      <c r="A556">
        <v>1250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11209</v>
      </c>
    </row>
    <row r="563" spans="1:1">
      <c r="A563">
        <v>4931960</v>
      </c>
    </row>
    <row r="564" spans="1:1">
      <c r="A564">
        <v>0</v>
      </c>
    </row>
    <row r="565" spans="1:1">
      <c r="A565">
        <v>4498840</v>
      </c>
    </row>
    <row r="566" spans="1:1">
      <c r="A566">
        <v>352</v>
      </c>
    </row>
    <row r="567" spans="1:1">
      <c r="A567">
        <v>318</v>
      </c>
    </row>
    <row r="568" spans="1:1">
      <c r="A568">
        <v>378</v>
      </c>
    </row>
    <row r="569" spans="1:1">
      <c r="A569">
        <v>561</v>
      </c>
    </row>
    <row r="570" spans="1:1">
      <c r="A570">
        <v>538</v>
      </c>
    </row>
    <row r="571" spans="1:1">
      <c r="A571">
        <v>596</v>
      </c>
    </row>
    <row r="572" spans="1:1">
      <c r="A572">
        <v>898</v>
      </c>
    </row>
    <row r="573" spans="1:1">
      <c r="A573">
        <v>869</v>
      </c>
    </row>
    <row r="574" spans="1:1">
      <c r="A574">
        <v>944</v>
      </c>
    </row>
    <row r="575" spans="1:1">
      <c r="A575">
        <v>69</v>
      </c>
    </row>
    <row r="576" spans="1:1">
      <c r="A576">
        <v>1201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10526</v>
      </c>
    </row>
    <row r="583" spans="1:1">
      <c r="A583">
        <v>4631440</v>
      </c>
    </row>
    <row r="584" spans="1:1">
      <c r="A584">
        <v>0</v>
      </c>
    </row>
    <row r="585" spans="1:1">
      <c r="A585">
        <v>4198320</v>
      </c>
    </row>
    <row r="586" spans="1:1">
      <c r="A586">
        <v>370</v>
      </c>
    </row>
    <row r="587" spans="1:1">
      <c r="A587">
        <v>350</v>
      </c>
    </row>
    <row r="588" spans="1:1">
      <c r="A588">
        <v>370</v>
      </c>
    </row>
    <row r="589" spans="1:1">
      <c r="A589">
        <v>560</v>
      </c>
    </row>
    <row r="590" spans="1:1">
      <c r="A590">
        <v>550</v>
      </c>
    </row>
    <row r="591" spans="1:1">
      <c r="A591">
        <v>570</v>
      </c>
    </row>
    <row r="592" spans="1:1">
      <c r="A592">
        <v>900</v>
      </c>
    </row>
    <row r="593" spans="1:1">
      <c r="A593">
        <v>930</v>
      </c>
    </row>
    <row r="594" spans="1:1">
      <c r="A594">
        <v>960</v>
      </c>
    </row>
    <row r="595" spans="1:1">
      <c r="A595">
        <v>69</v>
      </c>
    </row>
    <row r="596" spans="1:1">
      <c r="A596">
        <v>1251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9859</v>
      </c>
    </row>
    <row r="603" spans="1:1">
      <c r="A603">
        <v>4337960</v>
      </c>
    </row>
    <row r="604" spans="1:1">
      <c r="A604">
        <v>0</v>
      </c>
    </row>
    <row r="605" spans="1:1">
      <c r="A605">
        <v>3904840</v>
      </c>
    </row>
    <row r="606" spans="1:1">
      <c r="A606">
        <v>368</v>
      </c>
    </row>
    <row r="607" spans="1:1">
      <c r="A607">
        <v>368</v>
      </c>
    </row>
    <row r="608" spans="1:1">
      <c r="A608">
        <v>385</v>
      </c>
    </row>
    <row r="609" spans="1:1">
      <c r="A609">
        <v>565</v>
      </c>
    </row>
    <row r="610" spans="1:1">
      <c r="A610">
        <v>565</v>
      </c>
    </row>
    <row r="611" spans="1:1">
      <c r="A611">
        <v>630</v>
      </c>
    </row>
    <row r="612" spans="1:1">
      <c r="A612">
        <v>900</v>
      </c>
    </row>
    <row r="613" spans="1:1">
      <c r="A613">
        <v>900</v>
      </c>
    </row>
    <row r="614" spans="1:1">
      <c r="A614">
        <v>900</v>
      </c>
    </row>
    <row r="615" spans="1:1">
      <c r="A615">
        <v>69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8104</v>
      </c>
    </row>
    <row r="623" spans="1:1">
      <c r="A623">
        <v>3241600</v>
      </c>
    </row>
    <row r="624" spans="1:1">
      <c r="A624">
        <v>0</v>
      </c>
    </row>
    <row r="625" spans="1:1">
      <c r="A625">
        <v>3241600</v>
      </c>
    </row>
    <row r="626" spans="1:1">
      <c r="A626">
        <v>335</v>
      </c>
    </row>
    <row r="627" spans="1:1">
      <c r="A627">
        <v>330</v>
      </c>
    </row>
    <row r="628" spans="1:1">
      <c r="A628">
        <v>360</v>
      </c>
    </row>
    <row r="629" spans="1:1">
      <c r="A629">
        <v>489</v>
      </c>
    </row>
    <row r="630" spans="1:1">
      <c r="A630">
        <v>496</v>
      </c>
    </row>
    <row r="631" spans="1:1">
      <c r="A631">
        <v>565</v>
      </c>
    </row>
    <row r="632" spans="1:1">
      <c r="A632">
        <v>810</v>
      </c>
    </row>
    <row r="633" spans="1:1">
      <c r="A633">
        <v>810</v>
      </c>
    </row>
    <row r="634" spans="1:1">
      <c r="A634">
        <v>850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9040</v>
      </c>
    </row>
    <row r="643" spans="1:1">
      <c r="A643">
        <v>3977600</v>
      </c>
    </row>
    <row r="644" spans="1:1">
      <c r="A644">
        <v>0</v>
      </c>
    </row>
    <row r="645" spans="1:1">
      <c r="A645">
        <v>3544480</v>
      </c>
    </row>
    <row r="646" spans="1:1">
      <c r="A646">
        <v>330</v>
      </c>
    </row>
    <row r="647" spans="1:1">
      <c r="A647">
        <v>340</v>
      </c>
    </row>
    <row r="648" spans="1:1">
      <c r="A648">
        <v>380</v>
      </c>
    </row>
    <row r="649" spans="1:1">
      <c r="A649">
        <v>500</v>
      </c>
    </row>
    <row r="650" spans="1:1">
      <c r="A650">
        <v>500</v>
      </c>
    </row>
    <row r="651" spans="1:1">
      <c r="A651">
        <v>600</v>
      </c>
    </row>
    <row r="652" spans="1:1">
      <c r="A652">
        <v>750</v>
      </c>
    </row>
    <row r="653" spans="1:1">
      <c r="A653">
        <v>750</v>
      </c>
    </row>
    <row r="654" spans="1:1">
      <c r="A654">
        <v>875</v>
      </c>
    </row>
    <row r="655" spans="1:1">
      <c r="A655">
        <v>53</v>
      </c>
    </row>
    <row r="656" spans="1:1">
      <c r="A656">
        <v>1250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9468</v>
      </c>
    </row>
    <row r="663" spans="1:1">
      <c r="A663">
        <v>3787200</v>
      </c>
    </row>
    <row r="664" spans="1:1">
      <c r="A664">
        <v>0</v>
      </c>
    </row>
    <row r="665" spans="1:1">
      <c r="A665">
        <v>3787200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1347600</v>
      </c>
    </row>
    <row r="703" spans="1:1">
      <c r="A703">
        <v>3007235</v>
      </c>
    </row>
    <row r="704" spans="1:1">
      <c r="A704">
        <v>1059719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1948492</v>
      </c>
    </row>
    <row r="710" spans="1:1">
      <c r="A710">
        <v>127774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32040</v>
      </c>
    </row>
    <row r="716" spans="1:1">
      <c r="A716">
        <v>56248</v>
      </c>
    </row>
    <row r="717" spans="1:1">
      <c r="A717">
        <v>4488288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1374100</v>
      </c>
    </row>
    <row r="723" spans="1:1">
      <c r="A723">
        <v>1645610</v>
      </c>
    </row>
    <row r="724" spans="1:1">
      <c r="A724">
        <v>1069199</v>
      </c>
    </row>
    <row r="725" spans="1:1">
      <c r="A725">
        <v>1646399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1251247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52021</v>
      </c>
    </row>
    <row r="737" spans="1:1">
      <c r="A737">
        <v>4484061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2508296</v>
      </c>
    </row>
    <row r="744" spans="1:1">
      <c r="A744">
        <v>1055970</v>
      </c>
    </row>
    <row r="745" spans="1:1">
      <c r="A745">
        <v>1314590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1690281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100635</v>
      </c>
    </row>
    <row r="757" spans="1:1">
      <c r="A757">
        <v>4532675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1444100</v>
      </c>
    </row>
    <row r="763" spans="1:1">
      <c r="A763">
        <v>1674111</v>
      </c>
    </row>
    <row r="764" spans="1:1">
      <c r="A764">
        <v>868629</v>
      </c>
    </row>
    <row r="765" spans="1:1">
      <c r="A765">
        <v>1594339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1242493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-93354</v>
      </c>
    </row>
    <row r="777" spans="1:1">
      <c r="A777">
        <v>4338686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3393477</v>
      </c>
    </row>
    <row r="784" spans="1:1">
      <c r="A784">
        <v>920092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2162192</v>
      </c>
    </row>
    <row r="790" spans="1:1">
      <c r="A790">
        <v>523735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-160298</v>
      </c>
    </row>
    <row r="797" spans="1:1">
      <c r="A797">
        <v>4271742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1926723</v>
      </c>
    </row>
    <row r="804" spans="1:1">
      <c r="A804">
        <v>610598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1755757</v>
      </c>
    </row>
    <row r="810" spans="1:1">
      <c r="A810">
        <v>34149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-758485</v>
      </c>
    </row>
    <row r="817" spans="1:1">
      <c r="A817">
        <v>3241515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2246600</v>
      </c>
    </row>
    <row r="823" spans="1:1">
      <c r="A823">
        <v>169040</v>
      </c>
    </row>
    <row r="824" spans="1:1">
      <c r="A824">
        <v>637517</v>
      </c>
    </row>
    <row r="825" spans="1:1">
      <c r="A825">
        <v>1606272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372017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-144628</v>
      </c>
    </row>
    <row r="837" spans="1:1">
      <c r="A837">
        <v>4287412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57436</v>
      </c>
    </row>
    <row r="844" spans="1:1">
      <c r="A844">
        <v>749692</v>
      </c>
    </row>
    <row r="845" spans="1:1">
      <c r="A845">
        <v>2147280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269239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29269</v>
      </c>
    </row>
    <row r="857" spans="1:1">
      <c r="A857">
        <v>4029269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347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'W'!W281162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2020-10-04T08:55:37Z</dcterms:modified>
</cp:coreProperties>
</file>