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9CFAFADC-972B-4870-B146-68C2BC5AED4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41417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G15" i="2" s="1"/>
  <c r="Y12" i="2"/>
  <c r="W12" i="2"/>
  <c r="U12" i="2"/>
  <c r="O12" i="2"/>
  <c r="N12" i="2"/>
  <c r="G12" i="2"/>
  <c r="O10" i="2"/>
  <c r="N10" i="2"/>
  <c r="N11" i="2" s="1"/>
  <c r="G10" i="2"/>
  <c r="N43" i="2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/>
  <c r="G9" i="2" s="1"/>
  <c r="Y6" i="2"/>
  <c r="W6" i="2"/>
  <c r="U6" i="2"/>
  <c r="X1" i="2"/>
  <c r="U1" i="2"/>
  <c r="H1" i="2"/>
  <c r="E1" i="2"/>
  <c r="R36" i="3"/>
  <c r="R33" i="3"/>
  <c r="R35" i="3" s="1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2" i="3"/>
  <c r="X23" i="3"/>
  <c r="X27" i="3" s="1"/>
  <c r="X24" i="3"/>
  <c r="R25" i="3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/>
  <c r="L80" i="4"/>
  <c r="K80" i="4"/>
  <c r="J80" i="4"/>
  <c r="J83" i="4"/>
  <c r="I80" i="4"/>
  <c r="I83" i="4" s="1"/>
  <c r="H80" i="4"/>
  <c r="H83" i="4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L1" i="4"/>
  <c r="J1" i="4"/>
  <c r="K83" i="4"/>
  <c r="G83" i="4"/>
  <c r="L30" i="3"/>
  <c r="X19" i="3"/>
  <c r="R20" i="3"/>
  <c r="R12" i="3"/>
  <c r="R21" i="3" s="1"/>
  <c r="R30" i="3" s="1"/>
  <c r="N28" i="2"/>
  <c r="M29" i="2"/>
  <c r="O11" i="2"/>
  <c r="G26" i="2"/>
  <c r="H17" i="4"/>
  <c r="G11" i="2"/>
  <c r="I16" i="4"/>
  <c r="H16" i="4"/>
  <c r="I17" i="4"/>
  <c r="G16" i="4"/>
  <c r="R27" i="3"/>
  <c r="N29" i="2"/>
  <c r="O28" i="2" l="1"/>
</calcChain>
</file>

<file path=xl/connections.xml><?xml version="1.0" encoding="utf-8"?>
<connections xmlns="http://schemas.openxmlformats.org/spreadsheetml/2006/main">
  <connection id="1" name="W414171" type="6" refreshedVersion="2" background="1" saveData="1">
    <textPr prompt="0" codePage="1148" sourceFile="C:\GMC\CNB_16C1\RUN_16C1\Wfiles\171\W414171.txt">
      <textFields>
        <textField/>
      </textFields>
    </textPr>
  </connection>
</connections>
</file>

<file path=xl/sharedStrings.xml><?xml version="1.0" encoding="utf-8"?>
<sst xmlns="http://schemas.openxmlformats.org/spreadsheetml/2006/main" count="576" uniqueCount="350">
  <si>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</si>
  <si>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</si>
  <si>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</si>
  <si>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</si>
  <si>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</si>
  <si>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</si>
  <si>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</si>
  <si>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</si>
  <si>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</si>
  <si>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</si>
  <si>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</si>
  <si>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</si>
  <si>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</si>
  <si>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</si>
  <si>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</si>
  <si>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</si>
  <si>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</si>
  <si>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</si>
  <si>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</si>
  <si>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</si>
  <si>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</si>
  <si>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</si>
  <si>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</si>
  <si>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</si>
  <si>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</si>
  <si>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</si>
  <si>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</si>
  <si>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</si>
  <si>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</si>
  <si>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</si>
  <si>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</si>
  <si>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</si>
  <si>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</si>
  <si>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</si>
  <si>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</si>
  <si>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</si>
  <si>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</si>
  <si>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</si>
  <si>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</si>
  <si>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</si>
  <si>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</si>
  <si>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</si>
  <si>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</si>
  <si>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</si>
  <si>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</si>
  <si>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</si>
  <si>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</si>
  <si>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</si>
  <si>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</si>
  <si>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</si>
  <si>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</si>
  <si>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</si>
  <si>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</si>
  <si>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</si>
  <si>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</si>
  <si>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</si>
  <si>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</si>
  <si>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</si>
  <si>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</si>
  <si>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</si>
  <si>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</si>
  <si>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</si>
  <si>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</si>
  <si>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</si>
  <si>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</si>
  <si>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</si>
  <si>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</si>
  <si>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</si>
  <si>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</si>
  <si>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</si>
  <si>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</si>
  <si>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</si>
  <si>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</si>
  <si>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</si>
  <si>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</si>
  <si>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</si>
  <si>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</si>
  <si>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</si>
  <si>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</si>
  <si>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</si>
  <si>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</si>
  <si>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</si>
  <si>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</si>
  <si>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</si>
  <si>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</si>
  <si>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</si>
  <si>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</si>
  <si>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</si>
  <si>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</si>
  <si>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</si>
  <si>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</si>
  <si>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</si>
  <si>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</si>
  <si>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</si>
  <si>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</si>
  <si>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</si>
  <si>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</si>
  <si>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</si>
  <si>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</si>
  <si>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</si>
  <si>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</si>
  <si>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</si>
  <si>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</si>
  <si>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</si>
  <si>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</si>
  <si>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</si>
  <si>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</si>
  <si>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</si>
  <si>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</si>
  <si>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</si>
  <si>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</si>
  <si>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</si>
  <si>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</si>
  <si>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</si>
  <si>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</si>
  <si>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</si>
  <si>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</si>
  <si>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</si>
  <si>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</si>
  <si>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</si>
  <si>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</si>
  <si>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</si>
  <si>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</si>
  <si>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</si>
  <si>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</si>
  <si>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</si>
  <si>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</si>
  <si>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</si>
  <si>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</si>
  <si>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</si>
  <si>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</si>
  <si>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</si>
  <si>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</si>
  <si>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</si>
  <si>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</si>
  <si>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</si>
  <si>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</si>
  <si>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</si>
  <si>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</si>
  <si>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</si>
  <si>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</si>
  <si>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</si>
  <si>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</si>
  <si>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</si>
  <si>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</si>
  <si>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</si>
  <si>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</si>
  <si>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</si>
  <si>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</si>
  <si>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</si>
  <si>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</si>
  <si>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</si>
  <si>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</si>
  <si>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</si>
  <si>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</si>
  <si>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</si>
  <si>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</si>
  <si>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</si>
  <si>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</si>
  <si>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</si>
  <si>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</si>
  <si>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</si>
  <si>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</si>
  <si>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</si>
  <si>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</si>
  <si>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</si>
  <si>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</si>
  <si>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</si>
  <si>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</si>
  <si>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</si>
  <si>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</si>
  <si>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</si>
  <si>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</si>
  <si>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</si>
  <si>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</si>
  <si>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</si>
  <si>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</si>
  <si>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</si>
  <si>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</si>
  <si>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</si>
  <si>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</si>
  <si>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</si>
  <si>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</si>
  <si>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</si>
  <si>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</si>
  <si>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</si>
  <si>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</si>
  <si>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</si>
  <si>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</si>
  <si>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</si>
  <si>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</si>
  <si>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</si>
  <si>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</si>
  <si>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</si>
  <si>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</si>
  <si>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</si>
  <si>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</si>
  <si>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</si>
  <si>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</si>
  <si>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</si>
  <si>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</si>
  <si>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</si>
  <si>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</si>
  <si>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</si>
  <si>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</si>
  <si>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</si>
  <si>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</si>
  <si>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</si>
  <si>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</si>
  <si>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</si>
  <si>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</si>
  <si>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</si>
  <si>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</si>
  <si>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</si>
  <si>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</si>
  <si>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</si>
  <si>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</si>
  <si>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</si>
  <si>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</si>
  <si>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</si>
  <si>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</si>
  <si>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</si>
  <si>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</si>
  <si>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</si>
  <si>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</si>
  <si>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</si>
  <si>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</si>
  <si>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</si>
  <si>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</si>
  <si>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</si>
  <si>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</si>
  <si>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</si>
  <si>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</si>
  <si>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</si>
  <si>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</si>
  <si>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</si>
  <si>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</si>
  <si>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</si>
  <si>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</si>
  <si>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</si>
  <si>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</si>
  <si>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</si>
  <si>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</si>
  <si>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</si>
  <si>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</si>
  <si>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</si>
  <si>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</si>
  <si>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</si>
  <si>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</si>
  <si>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</si>
  <si>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</si>
  <si>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</si>
  <si>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</si>
  <si>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</si>
  <si>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</si>
  <si>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</si>
  <si>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</si>
  <si>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</si>
  <si>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</si>
  <si>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</si>
  <si>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</si>
  <si>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</si>
  <si>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</si>
  <si>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</si>
  <si>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</si>
  <si>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</si>
  <si>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</si>
  <si>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</si>
  <si>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</si>
  <si>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</si>
  <si>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</si>
  <si>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</si>
  <si>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</si>
  <si>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</si>
  <si>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</si>
  <si>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</si>
  <si>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</si>
  <si>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</si>
  <si>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</si>
  <si>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</si>
  <si>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</si>
  <si>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</si>
  <si>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</si>
  <si>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</si>
  <si>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</si>
  <si>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</si>
  <si>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</si>
  <si>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</si>
  <si>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</si>
  <si>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</si>
  <si>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</si>
  <si>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</si>
  <si>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</si>
  <si>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</si>
  <si>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</si>
  <si>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</si>
  <si>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</si>
  <si>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</si>
  <si>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</si>
  <si>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</si>
  <si>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</si>
  <si>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</si>
  <si>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</si>
  <si>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</si>
  <si>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</si>
  <si>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</si>
  <si>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</si>
  <si>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</si>
  <si>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</si>
  <si>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</si>
  <si>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</si>
  <si>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</si>
  <si>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</si>
  <si>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</si>
  <si>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</si>
  <si>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</si>
  <si>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</si>
  <si>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</si>
  <si>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</si>
  <si>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</si>
  <si>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</si>
  <si>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</si>
  <si>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</si>
  <si>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</si>
  <si>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</si>
  <si>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</si>
  <si>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</si>
  <si>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</si>
  <si>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</si>
  <si>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</si>
  <si>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</si>
  <si>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</si>
  <si>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</si>
  <si>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</si>
  <si>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</si>
  <si>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</si>
  <si>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</si>
  <si>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</si>
  <si>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Minor</t>
  </si>
  <si>
    <t>Major</t>
  </si>
  <si>
    <t>Not requested</t>
  </si>
  <si>
    <t xml:space="preserve"> Free info</t>
  </si>
  <si>
    <t>Shortage of skilled engineers is predicted to hold back the economies</t>
  </si>
  <si>
    <t>of some European counties. Emerging countries are boosting their</t>
  </si>
  <si>
    <t>capabilities by training the skilled engineers the will need to</t>
  </si>
  <si>
    <t>sustain their expansion.</t>
  </si>
  <si>
    <t xml:space="preserve"> 032 01/09/2016</t>
  </si>
  <si>
    <t xml:space="preserve"> GBR 181213180848</t>
  </si>
  <si>
    <t>ΘÖêµ╡╖µù¡</t>
  </si>
  <si>
    <t>Θ¢åτ╛Äσñºσ¡ª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</si>
</sst>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41417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ΘÖêµ╡╖µù¡</v>
      </c>
      <c r="V3" s="15" t="s">
        <v>0</v>
      </c>
      <c r="W3" s="16" t="str">
        <f>W!A6</f>
        <v xml:space="preserve">  16C1</v>
      </c>
    </row>
    <row r="4" spans="2:25">
      <c r="B4" t="str">
        <f>W!A862</f>
        <v>Θ¢åτ╛Äσñºσ¡ª</v>
      </c>
    </row>
    <row r="5" spans="2:25" ht="18">
      <c r="B5">
        <f>W!A863</f>
        <v>0</v>
      </c>
      <c r="J5" s="17" t="s">
        <v>17</v>
      </c>
      <c r="K5" s="18"/>
      <c r="L5" s="19">
        <f>W!$A1</f>
        <v>41</v>
      </c>
      <c r="N5" s="17" t="s">
        <v>16</v>
      </c>
      <c r="O5" s="19">
        <f>W!$A2</f>
        <v>4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2017</v>
      </c>
      <c r="Q9" s="21"/>
      <c r="R9" s="28" t="s">
        <v>10</v>
      </c>
      <c r="S9" s="27">
        <f>W!$A5</f>
        <v>1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200</v>
      </c>
      <c r="F14" s="59">
        <f>W!A11*10</f>
        <v>170</v>
      </c>
      <c r="G14" s="60"/>
      <c r="H14" s="59">
        <f>W!A14*10</f>
        <v>140</v>
      </c>
      <c r="I14" s="61"/>
      <c r="J14" s="59">
        <f>W!A17*10</f>
        <v>100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120</v>
      </c>
      <c r="F15" s="59">
        <f>W!A12*10</f>
        <v>120</v>
      </c>
      <c r="G15" s="66"/>
      <c r="H15" s="59">
        <f>W!A15*10</f>
        <v>90</v>
      </c>
      <c r="I15" s="67"/>
      <c r="J15" s="59">
        <f>W!A18*10</f>
        <v>70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12</v>
      </c>
      <c r="X15" s="70"/>
      <c r="Y15" s="37"/>
    </row>
    <row r="16" spans="2:25">
      <c r="B16" s="4"/>
      <c r="C16" s="32"/>
      <c r="D16" s="57" t="s">
        <v>33</v>
      </c>
      <c r="E16" s="72">
        <f>W!A9*10</f>
        <v>340</v>
      </c>
      <c r="F16" s="73">
        <f>W!A13*10</f>
        <v>210</v>
      </c>
      <c r="G16" s="74"/>
      <c r="H16" s="73">
        <f>W!A16*10</f>
        <v>160</v>
      </c>
      <c r="I16" s="52"/>
      <c r="J16" s="73">
        <f>W!A19*10</f>
        <v>90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220</v>
      </c>
      <c r="U16" s="75">
        <f>W!B68</f>
        <v>0</v>
      </c>
      <c r="V16" s="31"/>
      <c r="W16" s="76">
        <f>W!A69</f>
        <v>5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3220</v>
      </c>
      <c r="G19" s="70">
        <f>W!B21</f>
        <v>0</v>
      </c>
      <c r="H19" s="80">
        <f>W!A24*10</f>
        <v>5270</v>
      </c>
      <c r="I19" s="63">
        <f>W!B24</f>
        <v>0</v>
      </c>
      <c r="J19" s="80">
        <f>W!A27*10</f>
        <v>8340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3140</v>
      </c>
      <c r="G20" s="70">
        <f>W!B22</f>
        <v>0</v>
      </c>
      <c r="H20" s="59">
        <f>W!A25*10</f>
        <v>5120</v>
      </c>
      <c r="I20" s="70">
        <f>W!B25</f>
        <v>0</v>
      </c>
      <c r="J20" s="59">
        <f>W!A28*10</f>
        <v>8230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10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3270</v>
      </c>
      <c r="G21" s="75">
        <f>W!B23</f>
        <v>0</v>
      </c>
      <c r="H21" s="73">
        <f>W!A26*10</f>
        <v>5330</v>
      </c>
      <c r="I21" s="75">
        <f>W!B26</f>
        <v>0</v>
      </c>
      <c r="J21" s="73">
        <f>W!A29*10</f>
        <v>8560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16</v>
      </c>
      <c r="Q21" s="94"/>
      <c r="R21" s="59"/>
      <c r="S21" s="81" t="s">
        <v>44</v>
      </c>
      <c r="T21" s="41"/>
      <c r="U21" s="41"/>
      <c r="V21" s="41"/>
      <c r="W21" s="68">
        <f>W!A78*10</f>
        <v>150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1440</v>
      </c>
      <c r="G24" s="63">
        <f>W!B31</f>
        <v>0</v>
      </c>
      <c r="H24" s="80">
        <f>W!A34</f>
        <v>670</v>
      </c>
      <c r="I24" s="63">
        <f>W!B34</f>
        <v>0</v>
      </c>
      <c r="J24" s="80">
        <f>W!A37</f>
        <v>304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2</v>
      </c>
      <c r="Q24" s="70" t="str">
        <f>W!B81</f>
        <v>*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1408</v>
      </c>
      <c r="G25" s="70">
        <f>W!B32</f>
        <v>0</v>
      </c>
      <c r="H25" s="59">
        <f>W!A35</f>
        <v>414</v>
      </c>
      <c r="I25" s="70">
        <f>W!B35</f>
        <v>0</v>
      </c>
      <c r="J25" s="59">
        <f>W!A38</f>
        <v>191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123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1160</v>
      </c>
      <c r="G26" s="75">
        <f>W!B33</f>
        <v>0</v>
      </c>
      <c r="H26" s="73">
        <f>W!A36</f>
        <v>480</v>
      </c>
      <c r="I26" s="75">
        <f>W!B36</f>
        <v>0</v>
      </c>
      <c r="J26" s="68">
        <f>W!A39</f>
        <v>220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1500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15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1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-4400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2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110</v>
      </c>
      <c r="G30" s="67"/>
      <c r="H30" s="59">
        <f>W!A45*10</f>
        <v>310</v>
      </c>
      <c r="I30" s="67"/>
      <c r="J30" s="59">
        <f>W!A46*10</f>
        <v>130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5000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116</v>
      </c>
      <c r="G31" s="64"/>
      <c r="H31" s="69">
        <f>W!A48</f>
        <v>171</v>
      </c>
      <c r="I31" s="64"/>
      <c r="J31" s="69">
        <f>W!A49</f>
        <v>340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0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3100</v>
      </c>
      <c r="G35" s="107">
        <f>W!B54</f>
        <v>0</v>
      </c>
      <c r="H35" s="50">
        <f>W!A55</f>
        <v>350</v>
      </c>
      <c r="I35" s="107">
        <f>W!B55</f>
        <v>0</v>
      </c>
      <c r="J35" s="50">
        <f>W!A56</f>
        <v>800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41</v>
      </c>
      <c r="F1" s="111" t="s">
        <v>11</v>
      </c>
      <c r="H1" s="27">
        <f>W!A2</f>
        <v>4</v>
      </c>
      <c r="M1" s="112" t="s">
        <v>12</v>
      </c>
      <c r="T1" s="26" t="s">
        <v>20</v>
      </c>
      <c r="U1" s="27">
        <f>W!A4</f>
        <v>2017</v>
      </c>
      <c r="V1" s="21"/>
      <c r="W1" s="28" t="s">
        <v>10</v>
      </c>
      <c r="X1" s="27">
        <f>W!A5</f>
        <v>1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4008</v>
      </c>
      <c r="V6" s="124"/>
      <c r="W6" s="59">
        <f>W!A109</f>
        <v>1564</v>
      </c>
      <c r="X6" s="41"/>
      <c r="Y6" s="69">
        <f>W!A110</f>
        <v>715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33</v>
      </c>
      <c r="O7" s="126">
        <f>W!A192</f>
        <v>17</v>
      </c>
      <c r="P7" s="37"/>
      <c r="R7" s="114"/>
      <c r="S7" s="90" t="s">
        <v>91</v>
      </c>
      <c r="T7" s="32"/>
      <c r="U7" s="69">
        <f>W!A111</f>
        <v>4101</v>
      </c>
      <c r="V7" s="124"/>
      <c r="W7" s="59">
        <f>W!A112</f>
        <v>1601</v>
      </c>
      <c r="X7" s="41"/>
      <c r="Y7" s="69">
        <f>W!A113</f>
        <v>732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2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93</v>
      </c>
      <c r="V8" s="124"/>
      <c r="W8" s="59">
        <f>W!A115</f>
        <v>37</v>
      </c>
      <c r="X8" s="41"/>
      <c r="Y8" s="69">
        <f>W!A116</f>
        <v>17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200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600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0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150</v>
      </c>
      <c r="H11" s="37"/>
      <c r="I11" s="32"/>
      <c r="J11" s="114"/>
      <c r="K11" s="90" t="s">
        <v>101</v>
      </c>
      <c r="L11" s="32"/>
      <c r="M11" s="32"/>
      <c r="N11" s="126">
        <f>N7+N8+N9-N10-N12</f>
        <v>2</v>
      </c>
      <c r="O11" s="126">
        <f>O7+O8+O9-O10-O12</f>
        <v>2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33</v>
      </c>
      <c r="O12" s="130">
        <f>W!A198</f>
        <v>15</v>
      </c>
      <c r="P12" s="37"/>
      <c r="R12" s="114"/>
      <c r="S12" s="131" t="s">
        <v>47</v>
      </c>
      <c r="T12" s="32"/>
      <c r="U12" s="69">
        <f>W!A121</f>
        <v>1440</v>
      </c>
      <c r="V12" s="124"/>
      <c r="W12" s="69">
        <f>W!A124</f>
        <v>670</v>
      </c>
      <c r="X12" s="41"/>
      <c r="Y12" s="69">
        <f>W!A127</f>
        <v>304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330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1408</v>
      </c>
      <c r="V13" s="124"/>
      <c r="W13" s="69">
        <f>W!A125</f>
        <v>414</v>
      </c>
      <c r="X13" s="41"/>
      <c r="Y13" s="69">
        <f>W!A128</f>
        <v>191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544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1160</v>
      </c>
      <c r="V14" s="124"/>
      <c r="W14" s="69">
        <f>W!A126</f>
        <v>480</v>
      </c>
      <c r="X14" s="41"/>
      <c r="Y14" s="69">
        <f>W!A129</f>
        <v>220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-524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19008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243</v>
      </c>
      <c r="P17" s="128">
        <f>W!B307</f>
        <v>0</v>
      </c>
      <c r="R17" s="114"/>
      <c r="S17" s="90" t="s">
        <v>115</v>
      </c>
      <c r="T17" s="32"/>
      <c r="U17" s="69">
        <f>W!A131</f>
        <v>1453</v>
      </c>
      <c r="V17" s="124"/>
      <c r="W17" s="69">
        <f>W!A134</f>
        <v>617</v>
      </c>
      <c r="X17" s="41"/>
      <c r="Y17" s="69">
        <f>W!A137</f>
        <v>272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16638</v>
      </c>
      <c r="P18" s="37"/>
      <c r="R18" s="114"/>
      <c r="S18" s="90" t="s">
        <v>118</v>
      </c>
      <c r="T18" s="32"/>
      <c r="U18" s="69">
        <f>W!A132</f>
        <v>938</v>
      </c>
      <c r="V18" s="124"/>
      <c r="W18" s="69">
        <f>W!A135</f>
        <v>389</v>
      </c>
      <c r="X18" s="41"/>
      <c r="Y18" s="69">
        <f>W!A138</f>
        <v>152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1146</v>
      </c>
      <c r="V19" s="124"/>
      <c r="W19" s="69">
        <f>W!A136</f>
        <v>528</v>
      </c>
      <c r="X19" s="41"/>
      <c r="Y19" s="69">
        <f>W!A139</f>
        <v>213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1440</v>
      </c>
      <c r="V22" s="124"/>
      <c r="W22" s="69">
        <f>W!A144</f>
        <v>651</v>
      </c>
      <c r="X22" s="41"/>
      <c r="Y22" s="69">
        <f>W!A147</f>
        <v>286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938</v>
      </c>
      <c r="V23" s="124"/>
      <c r="W23" s="69">
        <f>W!A145</f>
        <v>391</v>
      </c>
      <c r="X23" s="41"/>
      <c r="Y23" s="69">
        <f>W!A148</f>
        <v>157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14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1146</v>
      </c>
      <c r="V24" s="124"/>
      <c r="W24" s="69">
        <f>W!A146</f>
        <v>528</v>
      </c>
      <c r="X24" s="41"/>
      <c r="Y24" s="69">
        <f>W!A149</f>
        <v>213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1604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26</v>
      </c>
      <c r="H26" s="37"/>
      <c r="I26" s="32"/>
      <c r="J26" s="114"/>
      <c r="K26" s="131" t="s">
        <v>131</v>
      </c>
      <c r="L26" s="32"/>
      <c r="M26" s="126">
        <f>W!A321</f>
        <v>7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93.5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37</v>
      </c>
      <c r="V27" s="124"/>
      <c r="W27" s="69">
        <f>W!A154</f>
        <v>0</v>
      </c>
      <c r="X27" s="41"/>
      <c r="Y27" s="69">
        <f>W!A157</f>
        <v>0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0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1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4691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0</v>
      </c>
      <c r="V31" s="124"/>
      <c r="W31" s="69">
        <f>W!A164</f>
        <v>19</v>
      </c>
      <c r="X31" s="41"/>
      <c r="Y31" s="69">
        <f>W!A167</f>
        <v>18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470</v>
      </c>
      <c r="V32" s="124"/>
      <c r="W32" s="69">
        <f>W!A165</f>
        <v>23</v>
      </c>
      <c r="X32" s="41"/>
      <c r="Y32" s="69">
        <f>W!A168</f>
        <v>34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14</v>
      </c>
      <c r="V33" s="124"/>
      <c r="W33" s="69">
        <f>W!A166</f>
        <v>8</v>
      </c>
      <c r="X33" s="41"/>
      <c r="Y33" s="69">
        <f>W!A169</f>
        <v>16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2402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2289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1321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85</v>
      </c>
      <c r="V36" s="128">
        <f>W!B171</f>
        <v>0</v>
      </c>
      <c r="W36" s="59">
        <f>W!A172</f>
        <v>43</v>
      </c>
      <c r="X36" s="128">
        <f>W!B172</f>
        <v>0</v>
      </c>
      <c r="Y36" s="59">
        <f>W!A173</f>
        <v>19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8</v>
      </c>
      <c r="N37" s="130">
        <f>W!A298</f>
        <v>6</v>
      </c>
      <c r="O37" s="130">
        <f>W!A300</f>
        <v>6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1000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Minor</v>
      </c>
      <c r="V39" s="124"/>
      <c r="W39" s="148" t="str">
        <f>W!A178</f>
        <v>Major</v>
      </c>
      <c r="X39" s="41"/>
      <c r="Y39" s="148" t="str">
        <f>W!A179</f>
        <v>Major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16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4101</v>
      </c>
      <c r="V42" s="124"/>
      <c r="W42" s="59">
        <f>W!A182</f>
        <v>400</v>
      </c>
      <c r="X42" s="41"/>
      <c r="Y42" s="69">
        <f>W!A183</f>
        <v>732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79004</v>
      </c>
      <c r="H43" s="37"/>
      <c r="I43" s="32"/>
      <c r="J43" s="114"/>
      <c r="K43" s="31" t="s">
        <v>161</v>
      </c>
      <c r="N43" s="155">
        <f>0.00019*50*G10</f>
        <v>5.7</v>
      </c>
      <c r="P43" s="37"/>
      <c r="R43" s="114"/>
      <c r="S43" s="152" t="s">
        <v>162</v>
      </c>
      <c r="T43" s="32"/>
      <c r="U43" s="69">
        <f>W!A54</f>
        <v>3100</v>
      </c>
      <c r="V43" s="124"/>
      <c r="W43" s="69">
        <f>W!A55</f>
        <v>350</v>
      </c>
      <c r="X43" s="41"/>
      <c r="Y43" s="69">
        <f>W!A56</f>
        <v>800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9.9999999999994316E-2</v>
      </c>
      <c r="H44" s="37"/>
      <c r="I44" s="32"/>
      <c r="J44" s="114"/>
      <c r="K44" s="31" t="s">
        <v>164</v>
      </c>
      <c r="N44" s="156">
        <f>0.00052*(6*G25+O18)</f>
        <v>13.656239999999999</v>
      </c>
      <c r="P44" s="37"/>
      <c r="R44" s="114"/>
      <c r="S44" s="152" t="s">
        <v>165</v>
      </c>
      <c r="T44" s="32"/>
      <c r="U44" s="69">
        <f>W!A184</f>
        <v>699</v>
      </c>
      <c r="V44" s="124"/>
      <c r="W44" s="59">
        <f>W!A185</f>
        <v>0</v>
      </c>
      <c r="X44" s="41"/>
      <c r="Y44" s="69">
        <f>W!A186</f>
        <v>68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114</v>
      </c>
      <c r="H45" s="37"/>
      <c r="I45" s="32"/>
      <c r="J45" s="114"/>
      <c r="K45" s="106" t="s">
        <v>167</v>
      </c>
      <c r="N45" s="155">
        <f>N43+N44</f>
        <v>19.35624</v>
      </c>
      <c r="P45" s="37"/>
      <c r="R45" s="114"/>
      <c r="S45" s="152" t="s">
        <v>168</v>
      </c>
      <c r="T45" s="32"/>
      <c r="U45" s="69">
        <f>W!A187</f>
        <v>3799</v>
      </c>
      <c r="V45" s="124"/>
      <c r="W45" s="59">
        <f>W!A188</f>
        <v>350</v>
      </c>
      <c r="X45" s="41"/>
      <c r="Y45" s="69">
        <f>W!A189</f>
        <v>868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41</v>
      </c>
      <c r="F1" s="111" t="s">
        <v>4</v>
      </c>
      <c r="G1" s="31"/>
      <c r="I1" s="27">
        <f>W!A2</f>
        <v>4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2017</v>
      </c>
      <c r="W1" s="28" t="s">
        <v>10</v>
      </c>
      <c r="X1" s="27">
        <f>W!A5</f>
        <v>1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1810000</v>
      </c>
      <c r="G8" s="170"/>
      <c r="H8" s="158"/>
      <c r="I8" s="97" t="s">
        <v>176</v>
      </c>
      <c r="J8" s="158"/>
      <c r="K8" s="158"/>
      <c r="L8" s="175">
        <f>W!A241*10</f>
        <v>25636200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639240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26058710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401530</v>
      </c>
      <c r="G10" s="170"/>
      <c r="H10" s="158"/>
      <c r="I10" s="32" t="s">
        <v>183</v>
      </c>
      <c r="J10" s="158"/>
      <c r="K10" s="158"/>
      <c r="L10" s="175">
        <f>W!A242*10</f>
        <v>13444780</v>
      </c>
      <c r="M10" s="170"/>
      <c r="N10" s="158"/>
      <c r="O10" s="32" t="s">
        <v>184</v>
      </c>
      <c r="P10" s="158"/>
      <c r="Q10" s="176"/>
      <c r="R10" s="176">
        <f>W!A262*10</f>
        <v>3000000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3019530</v>
      </c>
      <c r="G11" s="170"/>
      <c r="H11" s="158"/>
      <c r="I11" s="153" t="s">
        <v>187</v>
      </c>
      <c r="L11" s="175">
        <f>W!A243*10</f>
        <v>7112500</v>
      </c>
      <c r="M11" s="170"/>
      <c r="N11" s="158"/>
      <c r="O11" s="32" t="s">
        <v>188</v>
      </c>
      <c r="P11" s="158"/>
      <c r="Q11" s="158"/>
      <c r="R11" s="177">
        <f>W!A263*10</f>
        <v>9677340</v>
      </c>
      <c r="S11" s="170"/>
      <c r="T11" s="158"/>
      <c r="U11" s="32" t="s">
        <v>189</v>
      </c>
      <c r="V11" s="158"/>
      <c r="W11" s="158"/>
      <c r="X11" s="175">
        <f>W!A223*10</f>
        <v>22501460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256360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13177340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163000</v>
      </c>
      <c r="G13" s="170"/>
      <c r="H13" s="158"/>
      <c r="I13" s="32" t="s">
        <v>195</v>
      </c>
      <c r="J13" s="158"/>
      <c r="K13" s="158"/>
      <c r="L13" s="175">
        <f>W!A245*10</f>
        <v>456190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3557250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550000</v>
      </c>
      <c r="G14" s="170"/>
      <c r="H14" s="158"/>
      <c r="I14" s="97" t="s">
        <v>198</v>
      </c>
      <c r="J14" s="158"/>
      <c r="K14" s="158"/>
      <c r="L14" s="175">
        <f>W!A246*10</f>
        <v>549910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150000</v>
      </c>
      <c r="G15" s="170"/>
      <c r="H15" s="158"/>
      <c r="I15" s="32" t="s">
        <v>201</v>
      </c>
      <c r="J15" s="158"/>
      <c r="K15" s="158"/>
      <c r="L15" s="175">
        <f>W!A247*10</f>
        <v>2217690</v>
      </c>
      <c r="M15" s="170"/>
      <c r="N15" s="158"/>
      <c r="O15" s="32" t="s">
        <v>202</v>
      </c>
      <c r="P15" s="158"/>
      <c r="Q15" s="158"/>
      <c r="R15" s="175">
        <f>W!A265*10</f>
        <v>986620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190000</v>
      </c>
      <c r="G16" s="170"/>
      <c r="H16" s="158"/>
      <c r="I16" s="32" t="s">
        <v>205</v>
      </c>
      <c r="J16" s="158"/>
      <c r="K16" s="158"/>
      <c r="L16" s="175">
        <f>W!A248*10</f>
        <v>64340</v>
      </c>
      <c r="M16" s="170"/>
      <c r="N16" s="158"/>
      <c r="O16" s="153" t="s">
        <v>206</v>
      </c>
      <c r="R16" s="175">
        <f>W!A266*10</f>
        <v>8228900</v>
      </c>
      <c r="S16" s="170"/>
      <c r="T16" s="158"/>
      <c r="U16" s="32" t="s">
        <v>207</v>
      </c>
      <c r="V16" s="158"/>
      <c r="W16" s="158"/>
      <c r="X16" s="175">
        <f>W!A225*10</f>
        <v>20000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34000</v>
      </c>
      <c r="G17" s="170"/>
      <c r="H17" s="158"/>
      <c r="I17" s="32" t="s">
        <v>209</v>
      </c>
      <c r="L17" s="175">
        <f>W!A249*10</f>
        <v>805000</v>
      </c>
      <c r="M17" s="170"/>
      <c r="N17" s="158"/>
      <c r="O17" s="32" t="s">
        <v>210</v>
      </c>
      <c r="P17" s="158"/>
      <c r="Q17" s="158"/>
      <c r="R17" s="175">
        <f>W!A267*10</f>
        <v>1879340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192980</v>
      </c>
      <c r="G18" s="170"/>
      <c r="H18" s="158"/>
      <c r="I18" s="41" t="s">
        <v>213</v>
      </c>
      <c r="J18" s="158"/>
      <c r="K18" s="158"/>
      <c r="L18" s="178">
        <f>W!A250*10</f>
        <v>11094860</v>
      </c>
      <c r="M18" s="170"/>
      <c r="N18" s="158"/>
      <c r="O18" s="32" t="s">
        <v>214</v>
      </c>
      <c r="P18" s="158"/>
      <c r="Q18" s="158"/>
      <c r="R18" s="175">
        <f>W!A268*10</f>
        <v>13977540</v>
      </c>
      <c r="S18" s="170"/>
      <c r="T18" s="158"/>
      <c r="U18" s="32" t="s">
        <v>215</v>
      </c>
      <c r="V18" s="158"/>
      <c r="W18" s="158"/>
      <c r="X18" s="178">
        <f>W!A227*10</f>
        <v>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13555550</v>
      </c>
      <c r="M19" s="170"/>
      <c r="N19" s="158"/>
      <c r="O19" s="32" t="s">
        <v>218</v>
      </c>
      <c r="P19" s="158"/>
      <c r="Q19" s="158"/>
      <c r="R19" s="178">
        <f>W!A269*10</f>
        <v>12723730</v>
      </c>
      <c r="S19" s="170"/>
      <c r="T19" s="158"/>
      <c r="U19" s="152" t="s">
        <v>219</v>
      </c>
      <c r="X19" s="176">
        <f>X16+X17-X18</f>
        <v>20000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57500</v>
      </c>
      <c r="G20" s="170"/>
      <c r="H20" s="158"/>
      <c r="I20" s="97" t="s">
        <v>221</v>
      </c>
      <c r="J20" s="158"/>
      <c r="K20" s="158"/>
      <c r="L20" s="175">
        <f>W!A252*10</f>
        <v>12080650</v>
      </c>
      <c r="M20" s="170"/>
      <c r="N20" s="158"/>
      <c r="O20" s="152" t="s">
        <v>199</v>
      </c>
      <c r="R20" s="180">
        <f>SUM(R15:R19)</f>
        <v>37796130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9091880</v>
      </c>
      <c r="M21" s="170"/>
      <c r="N21" s="158"/>
      <c r="O21" s="97" t="s">
        <v>224</v>
      </c>
      <c r="P21" s="158"/>
      <c r="Q21" s="158"/>
      <c r="R21" s="175">
        <f>R12+R20</f>
        <v>50973470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1500000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127740</v>
      </c>
      <c r="G23" s="170"/>
      <c r="H23" s="158"/>
      <c r="I23" s="32" t="s">
        <v>230</v>
      </c>
      <c r="J23" s="158"/>
      <c r="K23" s="158"/>
      <c r="L23" s="177">
        <f>W!A254*10</f>
        <v>248140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5478880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9091880</v>
      </c>
      <c r="G24" s="170"/>
      <c r="H24" s="158"/>
      <c r="I24" s="152" t="s">
        <v>234</v>
      </c>
      <c r="L24" s="175">
        <f>L20-L21+L22-L23</f>
        <v>2740630</v>
      </c>
      <c r="M24" s="170"/>
      <c r="N24" s="158"/>
      <c r="O24" s="32" t="s">
        <v>235</v>
      </c>
      <c r="P24" s="158"/>
      <c r="Q24" s="158"/>
      <c r="R24" s="175">
        <f>W!A271*10</f>
        <v>967160</v>
      </c>
      <c r="S24" s="170"/>
      <c r="T24" s="158"/>
      <c r="U24" s="32" t="s">
        <v>236</v>
      </c>
      <c r="V24" s="158"/>
      <c r="W24" s="158"/>
      <c r="X24" s="175">
        <f>W!A230*10</f>
        <v>880000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20000</v>
      </c>
      <c r="M25" s="170"/>
      <c r="N25" s="158"/>
      <c r="O25" s="32" t="s">
        <v>238</v>
      </c>
      <c r="P25" s="158"/>
      <c r="Q25" s="158"/>
      <c r="R25" s="175">
        <f>W!A272*10</f>
        <v>6636230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0</v>
      </c>
      <c r="M26" s="170"/>
      <c r="N26" s="158"/>
      <c r="O26" s="32" t="s">
        <v>242</v>
      </c>
      <c r="P26" s="158"/>
      <c r="Q26" s="158"/>
      <c r="R26" s="178">
        <f>W!A273*10</f>
        <v>0</v>
      </c>
      <c r="S26" s="170"/>
      <c r="T26" s="158"/>
      <c r="U26" s="32" t="s">
        <v>243</v>
      </c>
      <c r="V26" s="158"/>
      <c r="W26" s="158"/>
      <c r="X26" s="178">
        <f>W!A232*10</f>
        <v>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2760630</v>
      </c>
      <c r="G27" s="170"/>
      <c r="H27" s="158"/>
      <c r="I27" s="152" t="s">
        <v>245</v>
      </c>
      <c r="J27" s="158"/>
      <c r="K27" s="158"/>
      <c r="L27" s="176">
        <f>L24+L25-L26</f>
        <v>2760630</v>
      </c>
      <c r="M27" s="170"/>
      <c r="N27" s="158"/>
      <c r="O27" s="81" t="s">
        <v>246</v>
      </c>
      <c r="P27" s="158"/>
      <c r="Q27" s="158"/>
      <c r="R27" s="175">
        <f>SUM(R24:R26)</f>
        <v>7603390</v>
      </c>
      <c r="S27" s="170"/>
      <c r="T27" s="158"/>
      <c r="U27" s="152" t="s">
        <v>247</v>
      </c>
      <c r="X27" s="176">
        <f>X22-X23-X24+X25-X26</f>
        <v>-6358880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2760630</v>
      </c>
      <c r="G29" s="170"/>
      <c r="H29" s="158"/>
      <c r="I29" s="97" t="s">
        <v>252</v>
      </c>
      <c r="J29" s="158"/>
      <c r="K29" s="158"/>
      <c r="L29" s="175">
        <f>W!A256*10</f>
        <v>2760630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-2781630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6.9712878787878791</v>
      </c>
      <c r="M30" s="170"/>
      <c r="N30" s="158"/>
      <c r="O30" s="97" t="s">
        <v>255</v>
      </c>
      <c r="P30" s="158"/>
      <c r="Q30" s="158"/>
      <c r="R30" s="175">
        <f>R21-R27-R28</f>
        <v>43370080</v>
      </c>
      <c r="S30" s="170"/>
      <c r="U30" s="152" t="s">
        <v>256</v>
      </c>
      <c r="V30" s="158"/>
      <c r="W30" s="158"/>
      <c r="X30" s="177">
        <f>W!A234*10</f>
        <v>15505360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12723730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880000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8000000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1880630</v>
      </c>
      <c r="M33" s="170"/>
      <c r="O33" s="41" t="s">
        <v>263</v>
      </c>
      <c r="P33" s="158"/>
      <c r="Q33" s="158"/>
      <c r="R33" s="175">
        <f>W!A275*10</f>
        <v>39600000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26870260</v>
      </c>
      <c r="G34" s="170"/>
      <c r="H34" s="158"/>
      <c r="I34" s="106" t="s">
        <v>265</v>
      </c>
      <c r="J34" s="158"/>
      <c r="K34" s="158"/>
      <c r="L34" s="178">
        <f>W!A260*10</f>
        <v>1576330</v>
      </c>
      <c r="M34" s="170"/>
      <c r="O34" s="31" t="s">
        <v>266</v>
      </c>
      <c r="R34" s="175">
        <f>W!A276*10</f>
        <v>313120</v>
      </c>
      <c r="S34" s="170"/>
      <c r="U34" s="97" t="s">
        <v>267</v>
      </c>
      <c r="V34" s="158"/>
      <c r="W34" s="158"/>
      <c r="X34" s="176">
        <f>W!A238*10</f>
        <v>12270000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3456960</v>
      </c>
      <c r="M35" s="170"/>
      <c r="O35" s="32" t="s">
        <v>269</v>
      </c>
      <c r="P35" s="158"/>
      <c r="Q35" s="158"/>
      <c r="R35" s="178">
        <f>R36-R33-R34</f>
        <v>3456960</v>
      </c>
      <c r="S35" s="170"/>
      <c r="U35" s="97" t="s">
        <v>270</v>
      </c>
      <c r="V35" s="158"/>
      <c r="W35" s="158"/>
      <c r="X35" s="176">
        <f>W!A239*10</f>
        <v>13060000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43370080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2017</v>
      </c>
      <c r="K1" s="193" t="s">
        <v>275</v>
      </c>
      <c r="L1" s="27">
        <f>W!A5</f>
        <v>1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9.3000000000000007</v>
      </c>
      <c r="H6" s="197">
        <f>W!A508/10</f>
        <v>5.0999999999999996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1306</v>
      </c>
      <c r="H7" s="48">
        <f>W!A510</f>
        <v>953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8.8000000000000007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1240</v>
      </c>
      <c r="H16" s="202">
        <f>(INT((L10/10)*2*G20/1000)+75)*10</f>
        <v>2040</v>
      </c>
      <c r="I16" s="202">
        <f>(INT((L10/10)*3*G20/1000)+120)*10</f>
        <v>3140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1570</v>
      </c>
      <c r="H17" s="202">
        <f>(INT((L10/10)*1.5*2*G20/1000)+75)*10</f>
        <v>2690</v>
      </c>
      <c r="I17" s="202">
        <f>(INT((L10/10)*1.5*3*G20/1000)+120)*10</f>
        <v>4110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73671</v>
      </c>
      <c r="H20" s="204">
        <f>W!A516</f>
        <v>72711</v>
      </c>
      <c r="I20" s="204">
        <f>W!A517</f>
        <v>72147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Shortage of skilled engineers is predicted to hold back the economies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of some European counties. Emerging countries are boosting their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capabilities by training the skilled engineers the will need to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>sustain their expansion.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0</v>
      </c>
      <c r="G35" s="211">
        <f>W!A542/100*10</f>
        <v>1234</v>
      </c>
      <c r="H35" s="211">
        <f>W!A562/100*10</f>
        <v>649.9</v>
      </c>
      <c r="I35" s="211">
        <f>W!A582/100*10</f>
        <v>1279.5</v>
      </c>
      <c r="J35" s="211">
        <f>W!A602/100*10</f>
        <v>585.29999999999995</v>
      </c>
      <c r="K35" s="211">
        <f>W!A622/100*10</f>
        <v>0</v>
      </c>
      <c r="L35" s="211">
        <f>W!A642/100*10</f>
        <v>1261.8000000000002</v>
      </c>
      <c r="M35" s="211">
        <f>W!A662/100*10</f>
        <v>760.19999999999993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0</v>
      </c>
      <c r="G36" s="211">
        <f>W!A543*10</f>
        <v>48866400</v>
      </c>
      <c r="H36" s="211">
        <f>W!A563*10</f>
        <v>25996000</v>
      </c>
      <c r="I36" s="211">
        <f>W!A583*10</f>
        <v>50668200</v>
      </c>
      <c r="J36" s="211">
        <f>W!A603*10</f>
        <v>25753200</v>
      </c>
      <c r="K36" s="211">
        <f>W!A623*10</f>
        <v>0</v>
      </c>
      <c r="L36" s="211">
        <f>W!A643*10</f>
        <v>49967280</v>
      </c>
      <c r="M36" s="211">
        <f>W!A663*10</f>
        <v>30408000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3</v>
      </c>
      <c r="H38" s="211">
        <f>W!A564</f>
        <v>0</v>
      </c>
      <c r="I38" s="211">
        <f>W!A584</f>
        <v>2</v>
      </c>
      <c r="J38" s="211">
        <f>W!A604</f>
        <v>0</v>
      </c>
      <c r="K38" s="211">
        <f>W!A624</f>
        <v>0</v>
      </c>
      <c r="L38" s="211">
        <f>W!A644</f>
        <v>2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-1090930</v>
      </c>
      <c r="G39" s="211">
        <f>W!A545*10</f>
        <v>51245300</v>
      </c>
      <c r="H39" s="211">
        <f>W!A565*10</f>
        <v>25996000</v>
      </c>
      <c r="I39" s="211">
        <f>W!A585*10</f>
        <v>52329520</v>
      </c>
      <c r="J39" s="211">
        <f>W!A605*10</f>
        <v>21389450</v>
      </c>
      <c r="K39" s="211">
        <f>W!A625*10</f>
        <v>0</v>
      </c>
      <c r="L39" s="211">
        <f>W!A645*10</f>
        <v>52390950</v>
      </c>
      <c r="M39" s="211">
        <f>W!A665*10</f>
        <v>30408000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3200</v>
      </c>
      <c r="G43" s="211">
        <f>W!A546*10</f>
        <v>3170</v>
      </c>
      <c r="H43" s="211">
        <f>W!A566*10</f>
        <v>2980</v>
      </c>
      <c r="I43" s="211">
        <f>W!A586*10</f>
        <v>3220</v>
      </c>
      <c r="J43" s="211">
        <f>W!A606*10</f>
        <v>3500</v>
      </c>
      <c r="K43" s="211">
        <f>W!A626*10</f>
        <v>3330</v>
      </c>
      <c r="L43" s="211">
        <f>W!A646*10</f>
        <v>3200</v>
      </c>
      <c r="M43" s="211">
        <f>W!A666*10</f>
        <v>3250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5200</v>
      </c>
      <c r="G44" s="211">
        <f>W!A547*10</f>
        <v>3380</v>
      </c>
      <c r="H44" s="211">
        <f>W!A567*10</f>
        <v>3050</v>
      </c>
      <c r="I44" s="211">
        <f>W!A587*10</f>
        <v>3140</v>
      </c>
      <c r="J44" s="211">
        <f>W!A607*10</f>
        <v>3450</v>
      </c>
      <c r="K44" s="211">
        <f>W!A627*10</f>
        <v>3330</v>
      </c>
      <c r="L44" s="211">
        <f>W!A647*10</f>
        <v>3090</v>
      </c>
      <c r="M44" s="211">
        <f>W!A667*10</f>
        <v>3350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8220</v>
      </c>
      <c r="G45" s="211">
        <f>W!A548*10</f>
        <v>3280</v>
      </c>
      <c r="H45" s="211">
        <f>W!A568*10</f>
        <v>2930</v>
      </c>
      <c r="I45" s="211">
        <f>W!A588*10</f>
        <v>3270</v>
      </c>
      <c r="J45" s="211">
        <f>W!A608*10</f>
        <v>3200</v>
      </c>
      <c r="K45" s="211">
        <f>W!A628*10</f>
        <v>3330</v>
      </c>
      <c r="L45" s="211">
        <f>W!A648*10</f>
        <v>3270</v>
      </c>
      <c r="M45" s="211">
        <f>W!A668*10</f>
        <v>3750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3200</v>
      </c>
      <c r="G46" s="211">
        <f>W!A549*10</f>
        <v>5040</v>
      </c>
      <c r="H46" s="211">
        <f>W!A569*10</f>
        <v>4640</v>
      </c>
      <c r="I46" s="211">
        <f>W!A589*10</f>
        <v>5270</v>
      </c>
      <c r="J46" s="211">
        <f>W!A609*10</f>
        <v>5800</v>
      </c>
      <c r="K46" s="211">
        <f>W!A629*10</f>
        <v>3330</v>
      </c>
      <c r="L46" s="211">
        <f>W!A649*10</f>
        <v>5170</v>
      </c>
      <c r="M46" s="211">
        <f>W!A669*10</f>
        <v>4900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5220</v>
      </c>
      <c r="G47" s="211">
        <f>W!A550*10</f>
        <v>5320</v>
      </c>
      <c r="H47" s="211">
        <f>W!A570*10</f>
        <v>5120</v>
      </c>
      <c r="I47" s="211">
        <f>W!A590*10</f>
        <v>5120</v>
      </c>
      <c r="J47" s="211">
        <f>W!A610*10</f>
        <v>5800</v>
      </c>
      <c r="K47" s="211">
        <f>W!A630*10</f>
        <v>3330</v>
      </c>
      <c r="L47" s="211">
        <f>W!A650*10</f>
        <v>5060</v>
      </c>
      <c r="M47" s="211">
        <f>W!A670*10</f>
        <v>4900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8220</v>
      </c>
      <c r="G48" s="211">
        <f>W!A551*10</f>
        <v>5180</v>
      </c>
      <c r="H48" s="211">
        <f>W!A571*10</f>
        <v>5000</v>
      </c>
      <c r="I48" s="211">
        <f>W!A591*10</f>
        <v>5330</v>
      </c>
      <c r="J48" s="211">
        <f>W!A611*10</f>
        <v>5200</v>
      </c>
      <c r="K48" s="211">
        <f>W!A631*10</f>
        <v>3330</v>
      </c>
      <c r="L48" s="211">
        <f>W!A651*10</f>
        <v>5330</v>
      </c>
      <c r="M48" s="211">
        <f>W!A671*10</f>
        <v>5900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3250</v>
      </c>
      <c r="G49" s="211">
        <f>W!A552*10</f>
        <v>8940</v>
      </c>
      <c r="H49" s="211">
        <f>W!A572*10</f>
        <v>7680</v>
      </c>
      <c r="I49" s="211">
        <f>W!A592*10</f>
        <v>8340</v>
      </c>
      <c r="J49" s="211">
        <f>W!A612*10</f>
        <v>9100</v>
      </c>
      <c r="K49" s="211">
        <f>W!A632*10</f>
        <v>3330</v>
      </c>
      <c r="L49" s="211">
        <f>W!A652*10</f>
        <v>8170</v>
      </c>
      <c r="M49" s="211">
        <f>W!A672*10</f>
        <v>7000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5400</v>
      </c>
      <c r="G50" s="211">
        <f>W!A553*10</f>
        <v>9500</v>
      </c>
      <c r="H50" s="211">
        <f>W!A573*10</f>
        <v>8050</v>
      </c>
      <c r="I50" s="211">
        <f>W!A593*10</f>
        <v>8230</v>
      </c>
      <c r="J50" s="211">
        <f>W!A613*10</f>
        <v>9000</v>
      </c>
      <c r="K50" s="211">
        <f>W!A633*10</f>
        <v>3330</v>
      </c>
      <c r="L50" s="211">
        <f>W!A653*10</f>
        <v>7980</v>
      </c>
      <c r="M50" s="211">
        <f>W!A673*10</f>
        <v>7250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8560</v>
      </c>
      <c r="G51" s="211">
        <f>W!A554*10</f>
        <v>9340</v>
      </c>
      <c r="H51" s="211">
        <f>W!A574*10</f>
        <v>7440</v>
      </c>
      <c r="I51" s="211">
        <f>W!A594*10</f>
        <v>8560</v>
      </c>
      <c r="J51" s="211">
        <f>W!A614*10</f>
        <v>8880</v>
      </c>
      <c r="K51" s="211">
        <f>W!A634*10</f>
        <v>3330</v>
      </c>
      <c r="L51" s="211">
        <f>W!A654*10</f>
        <v>8560</v>
      </c>
      <c r="M51" s="211">
        <f>W!A674*10</f>
        <v>8500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65</v>
      </c>
      <c r="G53" s="211">
        <f>W!A555</f>
        <v>50</v>
      </c>
      <c r="H53" s="211">
        <f>W!A575</f>
        <v>57</v>
      </c>
      <c r="I53" s="211">
        <f>W!A595</f>
        <v>50</v>
      </c>
      <c r="J53" s="211">
        <f>W!A615</f>
        <v>45</v>
      </c>
      <c r="K53" s="211">
        <f>W!A635</f>
        <v>47</v>
      </c>
      <c r="L53" s="211">
        <f>W!A655</f>
        <v>49</v>
      </c>
      <c r="M53" s="211">
        <f>W!A675</f>
        <v>39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13000</v>
      </c>
      <c r="G54" s="211">
        <f>W!A556*10</f>
        <v>12400</v>
      </c>
      <c r="H54" s="211">
        <f>W!A576*10</f>
        <v>12350</v>
      </c>
      <c r="I54" s="211">
        <f>W!A596*10</f>
        <v>12300</v>
      </c>
      <c r="J54" s="211">
        <f>W!A616*10</f>
        <v>12400</v>
      </c>
      <c r="K54" s="211">
        <f>W!A636*10</f>
        <v>13000</v>
      </c>
      <c r="L54" s="211">
        <f>W!A656*10</f>
        <v>12400</v>
      </c>
      <c r="M54" s="211">
        <f>W!A676*10</f>
        <v>12000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12</v>
      </c>
      <c r="G55" s="211">
        <f>W!A557</f>
        <v>12</v>
      </c>
      <c r="H55" s="211">
        <f>W!A577</f>
        <v>14</v>
      </c>
      <c r="I55" s="211">
        <f>W!A597</f>
        <v>12</v>
      </c>
      <c r="J55" s="211">
        <f>W!A617</f>
        <v>16</v>
      </c>
      <c r="K55" s="211">
        <f>W!A637</f>
        <v>23</v>
      </c>
      <c r="L55" s="211">
        <f>W!A657</f>
        <v>12</v>
      </c>
      <c r="M55" s="211">
        <f>W!A677</f>
        <v>4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12999690</v>
      </c>
      <c r="G67" s="211">
        <f>W!A722*10</f>
        <v>13247340</v>
      </c>
      <c r="H67" s="211">
        <f>W!A742*10</f>
        <v>12677340</v>
      </c>
      <c r="I67" s="211">
        <f>W!A762*10</f>
        <v>13177340</v>
      </c>
      <c r="J67" s="211">
        <f>W!A782*10</f>
        <v>12677340</v>
      </c>
      <c r="K67" s="211">
        <f>W!A802*10</f>
        <v>24532340</v>
      </c>
      <c r="L67" s="211">
        <f>W!A822*10</f>
        <v>13477340</v>
      </c>
      <c r="M67" s="211">
        <f>W!A842*10</f>
        <v>12677340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36731920</v>
      </c>
      <c r="G68" s="211">
        <f>W!A723*10</f>
        <v>10189750</v>
      </c>
      <c r="H68" s="211">
        <f>W!A743*10</f>
        <v>23629590</v>
      </c>
      <c r="I68" s="211">
        <f>W!A763*10</f>
        <v>11094860</v>
      </c>
      <c r="J68" s="211">
        <f>W!A783*10</f>
        <v>4133080</v>
      </c>
      <c r="K68" s="211">
        <f>W!A803*10</f>
        <v>34163250</v>
      </c>
      <c r="L68" s="211">
        <f>W!A823*10</f>
        <v>9971410</v>
      </c>
      <c r="M68" s="211">
        <f>W!A843*10</f>
        <v>218350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5815710</v>
      </c>
      <c r="G69" s="211">
        <f>W!A724*10</f>
        <v>13729360</v>
      </c>
      <c r="H69" s="211">
        <f>W!A744*10</f>
        <v>11705990</v>
      </c>
      <c r="I69" s="211">
        <f>W!A764*10</f>
        <v>13977540</v>
      </c>
      <c r="J69" s="211">
        <f>W!A784*10</f>
        <v>6387470</v>
      </c>
      <c r="K69" s="211">
        <f>W!A804*10</f>
        <v>7208080</v>
      </c>
      <c r="L69" s="211">
        <f>W!A824*10</f>
        <v>13990240</v>
      </c>
      <c r="M69" s="211">
        <f>W!A844*10</f>
        <v>3020310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11500000</v>
      </c>
      <c r="G70" s="211">
        <f>W!A725*10</f>
        <v>12208360</v>
      </c>
      <c r="H70" s="211">
        <f>W!A745*10</f>
        <v>5500000</v>
      </c>
      <c r="I70" s="211">
        <f>W!A765*10</f>
        <v>12723730</v>
      </c>
      <c r="J70" s="211">
        <f>W!A785*10</f>
        <v>8267090</v>
      </c>
      <c r="K70" s="211">
        <f>W!A805*10</f>
        <v>12500000</v>
      </c>
      <c r="L70" s="211">
        <f>W!A825*10</f>
        <v>12536100</v>
      </c>
      <c r="M70" s="211">
        <f>W!A845*10</f>
        <v>18250530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750360</v>
      </c>
      <c r="H73" s="211">
        <f>W!A748*10</f>
        <v>0</v>
      </c>
      <c r="I73" s="211">
        <f>W!A768*10</f>
        <v>967160</v>
      </c>
      <c r="J73" s="211">
        <f>W!A788*10</f>
        <v>0</v>
      </c>
      <c r="K73" s="211">
        <f>W!A808*10</f>
        <v>0</v>
      </c>
      <c r="L73" s="211">
        <f>W!A828*10</f>
        <v>964300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12294140</v>
      </c>
      <c r="G74" s="211">
        <f>W!A729*10</f>
        <v>6748570</v>
      </c>
      <c r="H74" s="211">
        <f>W!A749*10</f>
        <v>7534210</v>
      </c>
      <c r="I74" s="211">
        <f>W!A769*10</f>
        <v>6636230</v>
      </c>
      <c r="J74" s="211">
        <f>W!A789*10</f>
        <v>4261880</v>
      </c>
      <c r="K74" s="211">
        <f>W!A809*10</f>
        <v>10282500</v>
      </c>
      <c r="L74" s="211">
        <f>W!A829*10</f>
        <v>6379160</v>
      </c>
      <c r="M74" s="211">
        <f>W!A849*10</f>
        <v>2087940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79409230</v>
      </c>
      <c r="G75" s="211">
        <f>W!A730*10</f>
        <v>0</v>
      </c>
      <c r="H75" s="211">
        <f>W!A750*10</f>
        <v>17245260</v>
      </c>
      <c r="I75" s="211">
        <f>W!A770*10</f>
        <v>0</v>
      </c>
      <c r="J75" s="211">
        <f>W!A790*10</f>
        <v>0</v>
      </c>
      <c r="K75" s="211">
        <f>W!A810*10</f>
        <v>98496780</v>
      </c>
      <c r="L75" s="211">
        <f>W!A830*10</f>
        <v>0</v>
      </c>
      <c r="M75" s="211">
        <f>W!A850*10</f>
        <v>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20000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41000000</v>
      </c>
      <c r="G80" s="211">
        <f>W!A734*10</f>
        <v>39600000</v>
      </c>
      <c r="H80" s="211">
        <f>W!A754*10</f>
        <v>40000000</v>
      </c>
      <c r="I80" s="211">
        <f>W!A774*10</f>
        <v>39600000</v>
      </c>
      <c r="J80" s="211">
        <f>W!A794*10</f>
        <v>44000000</v>
      </c>
      <c r="K80" s="211">
        <f>W!A814*10</f>
        <v>40000000</v>
      </c>
      <c r="L80" s="211">
        <f>W!A834*10</f>
        <v>39600000</v>
      </c>
      <c r="M80" s="211">
        <f>W!A854*10</f>
        <v>40000000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80100</v>
      </c>
      <c r="G81" s="211">
        <f>W!A735*10</f>
        <v>0</v>
      </c>
      <c r="H81" s="211">
        <f>W!A755*10</f>
        <v>0</v>
      </c>
      <c r="I81" s="211">
        <f>W!A775*10</f>
        <v>313120</v>
      </c>
      <c r="J81" s="211">
        <f>W!A795*10</f>
        <v>320400</v>
      </c>
      <c r="K81" s="211">
        <f>W!A815*10</f>
        <v>0</v>
      </c>
      <c r="L81" s="211">
        <f>W!A835*10</f>
        <v>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-65736150</v>
      </c>
      <c r="G82" s="211">
        <f>W!A736*10</f>
        <v>2275880</v>
      </c>
      <c r="H82" s="211">
        <f>W!A756*10</f>
        <v>-11266550</v>
      </c>
      <c r="I82" s="211">
        <f>W!A776*10</f>
        <v>3456960</v>
      </c>
      <c r="J82" s="211">
        <f>W!A796*10</f>
        <v>-17117300</v>
      </c>
      <c r="K82" s="211">
        <f>W!A816*10</f>
        <v>-70395610</v>
      </c>
      <c r="L82" s="211">
        <f>W!A836*10</f>
        <v>3031630</v>
      </c>
      <c r="M82" s="211">
        <f>W!A856*10</f>
        <v>-7921410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-24656050</v>
      </c>
      <c r="G83" s="211">
        <f t="shared" si="0"/>
        <v>41875880</v>
      </c>
      <c r="H83" s="211">
        <f t="shared" si="0"/>
        <v>28733450</v>
      </c>
      <c r="I83" s="211">
        <f t="shared" si="0"/>
        <v>43370080</v>
      </c>
      <c r="J83" s="211">
        <f t="shared" si="0"/>
        <v>27203100</v>
      </c>
      <c r="K83" s="211">
        <f t="shared" si="0"/>
        <v>-30395610</v>
      </c>
      <c r="L83" s="211">
        <f t="shared" si="0"/>
        <v>42631630</v>
      </c>
      <c r="M83" s="211">
        <f t="shared" si="0"/>
        <v>32078590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1" bestFit="1" customWidth="1"/>
  </cols>
  <sheetData>
    <row r="1" spans="1:1">
      <c r="A1">
        <v>41</v>
      </c>
    </row>
    <row r="2" spans="1:1">
      <c r="A2">
        <v>4</v>
      </c>
    </row>
    <row r="3" spans="1:1">
      <c r="A3">
        <v>999</v>
      </c>
    </row>
    <row r="4" spans="1:1">
      <c r="A4">
        <v>2017</v>
      </c>
    </row>
    <row r="5" spans="1:1">
      <c r="A5">
        <v>1</v>
      </c>
    </row>
    <row r="6" spans="1:1">
      <c r="A6" t="s">
        <v>336</v>
      </c>
    </row>
    <row r="7" spans="1:1">
      <c r="A7">
        <v>20</v>
      </c>
    </row>
    <row r="8" spans="1:1">
      <c r="A8">
        <v>12</v>
      </c>
    </row>
    <row r="9" spans="1:1">
      <c r="A9">
        <v>34</v>
      </c>
    </row>
    <row r="10" spans="1:1">
      <c r="A10">
        <v>0</v>
      </c>
    </row>
    <row r="11" spans="1:1">
      <c r="A11">
        <v>17</v>
      </c>
    </row>
    <row r="12" spans="1:1">
      <c r="A12">
        <v>12</v>
      </c>
    </row>
    <row r="13" spans="1:1">
      <c r="A13">
        <v>21</v>
      </c>
    </row>
    <row r="14" spans="1:1">
      <c r="A14">
        <v>14</v>
      </c>
    </row>
    <row r="15" spans="1:1">
      <c r="A15">
        <v>9</v>
      </c>
    </row>
    <row r="16" spans="1:1">
      <c r="A16">
        <v>16</v>
      </c>
    </row>
    <row r="17" spans="1:1">
      <c r="A17">
        <v>10</v>
      </c>
    </row>
    <row r="18" spans="1:1">
      <c r="A18">
        <v>7</v>
      </c>
    </row>
    <row r="19" spans="1:1">
      <c r="A19">
        <v>9</v>
      </c>
    </row>
    <row r="20" spans="1:1">
      <c r="A20">
        <v>0</v>
      </c>
    </row>
    <row r="21" spans="1:1">
      <c r="A21">
        <v>322</v>
      </c>
    </row>
    <row r="22" spans="1:1">
      <c r="A22">
        <v>314</v>
      </c>
    </row>
    <row r="23" spans="1:1">
      <c r="A23">
        <v>327</v>
      </c>
    </row>
    <row r="24" spans="1:1">
      <c r="A24">
        <v>527</v>
      </c>
    </row>
    <row r="25" spans="1:1">
      <c r="A25">
        <v>512</v>
      </c>
    </row>
    <row r="26" spans="1:1">
      <c r="A26">
        <v>533</v>
      </c>
    </row>
    <row r="27" spans="1:1">
      <c r="A27">
        <v>834</v>
      </c>
    </row>
    <row r="28" spans="1:1">
      <c r="A28">
        <v>823</v>
      </c>
    </row>
    <row r="29" spans="1:1">
      <c r="A29">
        <v>856</v>
      </c>
    </row>
    <row r="30" spans="1:1">
      <c r="A30">
        <v>0</v>
      </c>
    </row>
    <row r="31" spans="1:1">
      <c r="A31">
        <v>1440</v>
      </c>
    </row>
    <row r="32" spans="1:1">
      <c r="A32">
        <v>1408</v>
      </c>
    </row>
    <row r="33" spans="1:1">
      <c r="A33">
        <v>1160</v>
      </c>
    </row>
    <row r="34" spans="1:1">
      <c r="A34">
        <v>670</v>
      </c>
    </row>
    <row r="35" spans="1:1">
      <c r="A35">
        <v>414</v>
      </c>
    </row>
    <row r="36" spans="1:1">
      <c r="A36">
        <v>480</v>
      </c>
    </row>
    <row r="37" spans="1:1">
      <c r="A37">
        <v>304</v>
      </c>
    </row>
    <row r="38" spans="1:1">
      <c r="A38">
        <v>191</v>
      </c>
    </row>
    <row r="39" spans="1:1">
      <c r="A39">
        <v>220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11</v>
      </c>
    </row>
    <row r="45" spans="1:1">
      <c r="A45">
        <v>31</v>
      </c>
    </row>
    <row r="46" spans="1:1">
      <c r="A46">
        <v>13</v>
      </c>
    </row>
    <row r="47" spans="1:1">
      <c r="A47">
        <v>116</v>
      </c>
    </row>
    <row r="48" spans="1:1">
      <c r="A48">
        <v>171</v>
      </c>
    </row>
    <row r="49" spans="1:2">
      <c r="A49">
        <v>340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3100</v>
      </c>
    </row>
    <row r="55" spans="1:2">
      <c r="A55">
        <v>350</v>
      </c>
    </row>
    <row r="56" spans="1:2">
      <c r="A56">
        <v>800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12</v>
      </c>
    </row>
    <row r="67" spans="1:1">
      <c r="A67">
        <v>0</v>
      </c>
    </row>
    <row r="68" spans="1:1">
      <c r="A68">
        <v>22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10</v>
      </c>
    </row>
    <row r="76" spans="1:1">
      <c r="A76">
        <v>1</v>
      </c>
    </row>
    <row r="77" spans="1:1">
      <c r="A77">
        <v>16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2</v>
      </c>
      <c r="B81" s="11" t="s">
        <v>337</v>
      </c>
    </row>
    <row r="82" spans="1:2">
      <c r="A82">
        <v>0</v>
      </c>
    </row>
    <row r="83" spans="1:2">
      <c r="A83">
        <v>1230</v>
      </c>
    </row>
    <row r="84" spans="1:2">
      <c r="A84">
        <v>0</v>
      </c>
    </row>
    <row r="85" spans="1:2">
      <c r="A85">
        <v>150</v>
      </c>
    </row>
    <row r="86" spans="1:2">
      <c r="A86">
        <v>15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-440</v>
      </c>
    </row>
    <row r="92" spans="1:2">
      <c r="A92">
        <v>2</v>
      </c>
    </row>
    <row r="93" spans="1:2">
      <c r="A93">
        <v>0</v>
      </c>
    </row>
    <row r="94" spans="1:2">
      <c r="A94">
        <v>500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150</v>
      </c>
    </row>
    <row r="103" spans="1:1">
      <c r="A103">
        <v>130</v>
      </c>
    </row>
    <row r="104" spans="1:1">
      <c r="A104">
        <v>115</v>
      </c>
    </row>
    <row r="105" spans="1:1">
      <c r="A105">
        <v>4.55</v>
      </c>
    </row>
    <row r="106" spans="1:1">
      <c r="A106">
        <v>3.54</v>
      </c>
    </row>
    <row r="107" spans="1:1">
      <c r="A107">
        <v>2.79</v>
      </c>
    </row>
    <row r="108" spans="1:1">
      <c r="A108">
        <v>4008</v>
      </c>
    </row>
    <row r="109" spans="1:1">
      <c r="A109">
        <v>1564</v>
      </c>
    </row>
    <row r="110" spans="1:1">
      <c r="A110">
        <v>715</v>
      </c>
    </row>
    <row r="111" spans="1:1">
      <c r="A111">
        <v>4101</v>
      </c>
    </row>
    <row r="112" spans="1:1">
      <c r="A112">
        <v>1601</v>
      </c>
    </row>
    <row r="113" spans="1:1">
      <c r="A113">
        <v>732</v>
      </c>
    </row>
    <row r="114" spans="1:1">
      <c r="A114">
        <v>93</v>
      </c>
    </row>
    <row r="115" spans="1:1">
      <c r="A115">
        <v>37</v>
      </c>
    </row>
    <row r="116" spans="1:1">
      <c r="A116">
        <v>17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1440</v>
      </c>
    </row>
    <row r="122" spans="1:1">
      <c r="A122">
        <v>1408</v>
      </c>
    </row>
    <row r="123" spans="1:1">
      <c r="A123">
        <v>1160</v>
      </c>
    </row>
    <row r="124" spans="1:1">
      <c r="A124">
        <v>670</v>
      </c>
    </row>
    <row r="125" spans="1:1">
      <c r="A125">
        <v>414</v>
      </c>
    </row>
    <row r="126" spans="1:1">
      <c r="A126">
        <v>480</v>
      </c>
    </row>
    <row r="127" spans="1:1">
      <c r="A127">
        <v>304</v>
      </c>
    </row>
    <row r="128" spans="1:1">
      <c r="A128">
        <v>191</v>
      </c>
    </row>
    <row r="129" spans="1:1">
      <c r="A129">
        <v>220</v>
      </c>
    </row>
    <row r="130" spans="1:1">
      <c r="A130">
        <v>999</v>
      </c>
    </row>
    <row r="131" spans="1:1">
      <c r="A131">
        <v>1453</v>
      </c>
    </row>
    <row r="132" spans="1:1">
      <c r="A132">
        <v>938</v>
      </c>
    </row>
    <row r="133" spans="1:1">
      <c r="A133">
        <v>1146</v>
      </c>
    </row>
    <row r="134" spans="1:1">
      <c r="A134">
        <v>617</v>
      </c>
    </row>
    <row r="135" spans="1:1">
      <c r="A135">
        <v>389</v>
      </c>
    </row>
    <row r="136" spans="1:1">
      <c r="A136">
        <v>528</v>
      </c>
    </row>
    <row r="137" spans="1:1">
      <c r="A137">
        <v>272</v>
      </c>
    </row>
    <row r="138" spans="1:1">
      <c r="A138">
        <v>152</v>
      </c>
    </row>
    <row r="139" spans="1:1">
      <c r="A139">
        <v>213</v>
      </c>
    </row>
    <row r="140" spans="1:1">
      <c r="A140">
        <v>999</v>
      </c>
    </row>
    <row r="141" spans="1:1">
      <c r="A141">
        <v>1440</v>
      </c>
    </row>
    <row r="142" spans="1:1">
      <c r="A142">
        <v>938</v>
      </c>
    </row>
    <row r="143" spans="1:1">
      <c r="A143">
        <v>1146</v>
      </c>
    </row>
    <row r="144" spans="1:1">
      <c r="A144">
        <v>651</v>
      </c>
    </row>
    <row r="145" spans="1:1">
      <c r="A145">
        <v>391</v>
      </c>
    </row>
    <row r="146" spans="1:1">
      <c r="A146">
        <v>528</v>
      </c>
    </row>
    <row r="147" spans="1:1">
      <c r="A147">
        <v>286</v>
      </c>
    </row>
    <row r="148" spans="1:1">
      <c r="A148">
        <v>157</v>
      </c>
    </row>
    <row r="149" spans="1:1">
      <c r="A149">
        <v>213</v>
      </c>
    </row>
    <row r="150" spans="1:1">
      <c r="A150">
        <v>999</v>
      </c>
    </row>
    <row r="151" spans="1:1">
      <c r="A151">
        <v>37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470</v>
      </c>
    </row>
    <row r="163" spans="1:1">
      <c r="A163">
        <v>14</v>
      </c>
    </row>
    <row r="164" spans="1:1">
      <c r="A164">
        <v>19</v>
      </c>
    </row>
    <row r="165" spans="1:1">
      <c r="A165">
        <v>23</v>
      </c>
    </row>
    <row r="166" spans="1:1">
      <c r="A166">
        <v>8</v>
      </c>
    </row>
    <row r="167" spans="1:1">
      <c r="A167">
        <v>18</v>
      </c>
    </row>
    <row r="168" spans="1:1">
      <c r="A168">
        <v>34</v>
      </c>
    </row>
    <row r="169" spans="1:1">
      <c r="A169">
        <v>16</v>
      </c>
    </row>
    <row r="170" spans="1:1">
      <c r="A170">
        <v>999</v>
      </c>
    </row>
    <row r="171" spans="1:1">
      <c r="A171">
        <v>85</v>
      </c>
    </row>
    <row r="172" spans="1:1">
      <c r="A172">
        <v>43</v>
      </c>
    </row>
    <row r="173" spans="1:1">
      <c r="A173">
        <v>19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339</v>
      </c>
    </row>
    <row r="179" spans="1:1">
      <c r="A179" t="s">
        <v>339</v>
      </c>
    </row>
    <row r="180" spans="1:1">
      <c r="A180">
        <v>999</v>
      </c>
    </row>
    <row r="181" spans="1:1">
      <c r="A181">
        <v>4101</v>
      </c>
    </row>
    <row r="182" spans="1:1">
      <c r="A182">
        <v>400</v>
      </c>
    </row>
    <row r="183" spans="1:1">
      <c r="A183">
        <v>732</v>
      </c>
    </row>
    <row r="184" spans="1:1">
      <c r="A184">
        <v>699</v>
      </c>
    </row>
    <row r="185" spans="1:1">
      <c r="A185">
        <v>0</v>
      </c>
    </row>
    <row r="186" spans="1:1">
      <c r="A186">
        <v>68</v>
      </c>
    </row>
    <row r="187" spans="1:1">
      <c r="A187">
        <v>3799</v>
      </c>
    </row>
    <row r="188" spans="1:1">
      <c r="A188">
        <v>350</v>
      </c>
    </row>
    <row r="189" spans="1:1">
      <c r="A189">
        <v>868</v>
      </c>
    </row>
    <row r="190" spans="1:1">
      <c r="A190">
        <v>999</v>
      </c>
    </row>
    <row r="191" spans="1:1">
      <c r="A191">
        <v>33</v>
      </c>
    </row>
    <row r="192" spans="1:1">
      <c r="A192">
        <v>17</v>
      </c>
    </row>
    <row r="193" spans="1:1">
      <c r="A193">
        <v>2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33</v>
      </c>
    </row>
    <row r="198" spans="1:1">
      <c r="A198">
        <v>15</v>
      </c>
    </row>
    <row r="199" spans="1:1">
      <c r="A199">
        <v>999</v>
      </c>
    </row>
    <row r="200" spans="1:1">
      <c r="A200">
        <v>999</v>
      </c>
    </row>
    <row r="201" spans="1:1">
      <c r="A201">
        <v>181000</v>
      </c>
    </row>
    <row r="202" spans="1:1">
      <c r="A202">
        <v>63924</v>
      </c>
    </row>
    <row r="203" spans="1:1">
      <c r="A203">
        <v>40153</v>
      </c>
    </row>
    <row r="204" spans="1:1">
      <c r="A204">
        <v>301953</v>
      </c>
    </row>
    <row r="205" spans="1:1">
      <c r="A205">
        <v>25636</v>
      </c>
    </row>
    <row r="206" spans="1:1">
      <c r="A206">
        <v>16300</v>
      </c>
    </row>
    <row r="207" spans="1:1">
      <c r="A207">
        <v>55000</v>
      </c>
    </row>
    <row r="208" spans="1:1">
      <c r="A208">
        <v>15000</v>
      </c>
    </row>
    <row r="209" spans="1:1">
      <c r="A209">
        <v>19000</v>
      </c>
    </row>
    <row r="210" spans="1:1">
      <c r="A210">
        <v>3400</v>
      </c>
    </row>
    <row r="211" spans="1:1">
      <c r="A211">
        <v>19298</v>
      </c>
    </row>
    <row r="212" spans="1:1">
      <c r="A212">
        <v>0</v>
      </c>
    </row>
    <row r="213" spans="1:1">
      <c r="A213">
        <v>5750</v>
      </c>
    </row>
    <row r="214" spans="1:1">
      <c r="A214">
        <v>0</v>
      </c>
    </row>
    <row r="215" spans="1:1">
      <c r="A215">
        <v>150000</v>
      </c>
    </row>
    <row r="216" spans="1:1">
      <c r="A216">
        <v>12774</v>
      </c>
    </row>
    <row r="217" spans="1:1">
      <c r="A217">
        <v>909188</v>
      </c>
    </row>
    <row r="218" spans="1:1">
      <c r="A218">
        <v>2605871</v>
      </c>
    </row>
    <row r="219" spans="1:1">
      <c r="A219">
        <v>0</v>
      </c>
    </row>
    <row r="220" spans="1:1">
      <c r="A220">
        <v>2687026</v>
      </c>
    </row>
    <row r="221" spans="1:1">
      <c r="A221">
        <v>2605871</v>
      </c>
    </row>
    <row r="222" spans="1:1">
      <c r="A222">
        <v>0</v>
      </c>
    </row>
    <row r="223" spans="1:1">
      <c r="A223">
        <v>2250146</v>
      </c>
    </row>
    <row r="224" spans="1:1">
      <c r="A224">
        <v>0</v>
      </c>
    </row>
    <row r="225" spans="1:1">
      <c r="A225">
        <v>2000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547888</v>
      </c>
    </row>
    <row r="230" spans="1:1">
      <c r="A230">
        <v>88000</v>
      </c>
    </row>
    <row r="231" spans="1:1">
      <c r="A231">
        <v>0</v>
      </c>
    </row>
    <row r="232" spans="1:1">
      <c r="A232">
        <v>0</v>
      </c>
    </row>
    <row r="233" spans="1:1">
      <c r="A233">
        <v>-278163</v>
      </c>
    </row>
    <row r="234" spans="1:1">
      <c r="A234">
        <v>1550536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1227000</v>
      </c>
    </row>
    <row r="239" spans="1:1">
      <c r="A239">
        <v>1306000</v>
      </c>
    </row>
    <row r="240" spans="1:1">
      <c r="A240">
        <v>0</v>
      </c>
    </row>
    <row r="241" spans="1:1">
      <c r="A241">
        <v>2563620</v>
      </c>
    </row>
    <row r="242" spans="1:1">
      <c r="A242">
        <v>1344478</v>
      </c>
    </row>
    <row r="243" spans="1:1">
      <c r="A243">
        <v>711250</v>
      </c>
    </row>
    <row r="244" spans="1:1">
      <c r="A244">
        <v>0</v>
      </c>
    </row>
    <row r="245" spans="1:1">
      <c r="A245">
        <v>45619</v>
      </c>
    </row>
    <row r="246" spans="1:1">
      <c r="A246">
        <v>54991</v>
      </c>
    </row>
    <row r="247" spans="1:1">
      <c r="A247">
        <v>221769</v>
      </c>
    </row>
    <row r="248" spans="1:1">
      <c r="A248">
        <v>6434</v>
      </c>
    </row>
    <row r="249" spans="1:1">
      <c r="A249">
        <v>80500</v>
      </c>
    </row>
    <row r="250" spans="1:1">
      <c r="A250">
        <v>1109486</v>
      </c>
    </row>
    <row r="251" spans="1:1">
      <c r="A251">
        <v>1355555</v>
      </c>
    </row>
    <row r="252" spans="1:1">
      <c r="A252">
        <v>1208065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276063</v>
      </c>
    </row>
    <row r="257" spans="1:1">
      <c r="A257">
        <v>276063</v>
      </c>
    </row>
    <row r="258" spans="1:1">
      <c r="A258">
        <v>999</v>
      </c>
    </row>
    <row r="259" spans="1:1">
      <c r="A259">
        <v>999</v>
      </c>
    </row>
    <row r="260" spans="1:1">
      <c r="A260">
        <v>157633</v>
      </c>
    </row>
    <row r="261" spans="1:1">
      <c r="A261">
        <v>50000</v>
      </c>
    </row>
    <row r="262" spans="1:1">
      <c r="A262">
        <v>300000</v>
      </c>
    </row>
    <row r="263" spans="1:1">
      <c r="A263">
        <v>967734</v>
      </c>
    </row>
    <row r="264" spans="1:1">
      <c r="A264">
        <v>0</v>
      </c>
    </row>
    <row r="265" spans="1:1">
      <c r="A265">
        <v>98662</v>
      </c>
    </row>
    <row r="266" spans="1:1">
      <c r="A266">
        <v>822890</v>
      </c>
    </row>
    <row r="267" spans="1:1">
      <c r="A267">
        <v>187934</v>
      </c>
    </row>
    <row r="268" spans="1:1">
      <c r="A268">
        <v>1397754</v>
      </c>
    </row>
    <row r="269" spans="1:1">
      <c r="A269">
        <v>1272373</v>
      </c>
    </row>
    <row r="270" spans="1:1">
      <c r="A270">
        <v>800000</v>
      </c>
    </row>
    <row r="271" spans="1:1">
      <c r="A271">
        <v>96716</v>
      </c>
    </row>
    <row r="272" spans="1:1">
      <c r="A272">
        <v>663623</v>
      </c>
    </row>
    <row r="273" spans="1:1">
      <c r="A273">
        <v>0</v>
      </c>
    </row>
    <row r="274" spans="1:1">
      <c r="A274">
        <v>0</v>
      </c>
    </row>
    <row r="275" spans="1:1">
      <c r="A275">
        <v>3960000</v>
      </c>
    </row>
    <row r="276" spans="1:1">
      <c r="A276">
        <v>31312</v>
      </c>
    </row>
    <row r="277" spans="1:1">
      <c r="A277">
        <v>4337008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600</v>
      </c>
    </row>
    <row r="285" spans="1:1">
      <c r="A285">
        <v>100</v>
      </c>
    </row>
    <row r="286" spans="1:1">
      <c r="A286">
        <v>330</v>
      </c>
    </row>
    <row r="287" spans="1:1">
      <c r="A287">
        <v>544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8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6</v>
      </c>
    </row>
    <row r="301" spans="1:1">
      <c r="A301">
        <v>2304</v>
      </c>
    </row>
    <row r="302" spans="1:1">
      <c r="A302">
        <v>14</v>
      </c>
    </row>
    <row r="303" spans="1:1">
      <c r="A303">
        <v>1604</v>
      </c>
    </row>
    <row r="304" spans="1:1">
      <c r="A304">
        <v>93.5</v>
      </c>
    </row>
    <row r="305" spans="1:1">
      <c r="A305">
        <v>19008</v>
      </c>
    </row>
    <row r="306" spans="1:1">
      <c r="A306">
        <v>243</v>
      </c>
    </row>
    <row r="307" spans="1:1">
      <c r="A307">
        <v>16638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4691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2402</v>
      </c>
    </row>
    <row r="316" spans="1:1">
      <c r="A316">
        <v>2289</v>
      </c>
    </row>
    <row r="317" spans="1:1">
      <c r="A317">
        <v>1000</v>
      </c>
    </row>
    <row r="318" spans="1:1">
      <c r="A318">
        <v>16</v>
      </c>
    </row>
    <row r="319" spans="1:1">
      <c r="A319">
        <v>79004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15</v>
      </c>
    </row>
    <row r="328" spans="1:1">
      <c r="A328">
        <v>16</v>
      </c>
    </row>
    <row r="329" spans="1:1">
      <c r="A329">
        <v>114</v>
      </c>
    </row>
    <row r="330" spans="1:1">
      <c r="A330" s="11" t="s">
        <v>340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340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93</v>
      </c>
    </row>
    <row r="508" spans="1:1">
      <c r="A508">
        <v>51</v>
      </c>
    </row>
    <row r="509" spans="1:1">
      <c r="A509">
        <v>1306</v>
      </c>
    </row>
    <row r="510" spans="1:1">
      <c r="A510">
        <v>953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64830</v>
      </c>
    </row>
    <row r="515" spans="1:1">
      <c r="A515">
        <v>73671</v>
      </c>
    </row>
    <row r="516" spans="1:1">
      <c r="A516">
        <v>72711</v>
      </c>
    </row>
    <row r="517" spans="1:1">
      <c r="A517">
        <v>72147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-109093</v>
      </c>
    </row>
    <row r="526" spans="1:1">
      <c r="A526">
        <v>320</v>
      </c>
    </row>
    <row r="527" spans="1:1">
      <c r="A527">
        <v>520</v>
      </c>
    </row>
    <row r="528" spans="1:1">
      <c r="A528">
        <v>822</v>
      </c>
    </row>
    <row r="529" spans="1:1">
      <c r="A529">
        <v>320</v>
      </c>
    </row>
    <row r="530" spans="1:1">
      <c r="A530">
        <v>522</v>
      </c>
    </row>
    <row r="531" spans="1:1">
      <c r="A531">
        <v>822</v>
      </c>
    </row>
    <row r="532" spans="1:1">
      <c r="A532">
        <v>325</v>
      </c>
    </row>
    <row r="533" spans="1:1">
      <c r="A533">
        <v>540</v>
      </c>
    </row>
    <row r="534" spans="1:1">
      <c r="A534">
        <v>856</v>
      </c>
    </row>
    <row r="535" spans="1:1">
      <c r="A535">
        <v>65</v>
      </c>
    </row>
    <row r="536" spans="1:1">
      <c r="A536">
        <v>1300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12340</v>
      </c>
    </row>
    <row r="543" spans="1:1">
      <c r="A543">
        <v>4886640</v>
      </c>
    </row>
    <row r="544" spans="1:1">
      <c r="A544">
        <v>3</v>
      </c>
    </row>
    <row r="545" spans="1:2">
      <c r="A545">
        <v>5124530</v>
      </c>
    </row>
    <row r="546" spans="1:2">
      <c r="A546">
        <v>317</v>
      </c>
    </row>
    <row r="547" spans="1:2">
      <c r="A547">
        <v>338</v>
      </c>
    </row>
    <row r="548" spans="1:2">
      <c r="A548">
        <v>328</v>
      </c>
    </row>
    <row r="549" spans="1:2">
      <c r="A549">
        <v>504</v>
      </c>
    </row>
    <row r="550" spans="1:2">
      <c r="A550">
        <v>532</v>
      </c>
    </row>
    <row r="551" spans="1:2">
      <c r="A551">
        <v>518</v>
      </c>
    </row>
    <row r="552" spans="1:2">
      <c r="A552">
        <v>894</v>
      </c>
    </row>
    <row r="553" spans="1:2">
      <c r="A553">
        <v>950</v>
      </c>
      <c r="B553"/>
    </row>
    <row r="554" spans="1:2">
      <c r="A554">
        <v>934</v>
      </c>
      <c r="B554"/>
    </row>
    <row r="555" spans="1:2">
      <c r="A555">
        <v>50</v>
      </c>
      <c r="B555"/>
    </row>
    <row r="556" spans="1:2">
      <c r="A556">
        <v>1240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6499</v>
      </c>
    </row>
    <row r="563" spans="1:1">
      <c r="A563">
        <v>2599600</v>
      </c>
    </row>
    <row r="564" spans="1:1">
      <c r="A564">
        <v>0</v>
      </c>
    </row>
    <row r="565" spans="1:1">
      <c r="A565">
        <v>2599600</v>
      </c>
    </row>
    <row r="566" spans="1:1">
      <c r="A566">
        <v>298</v>
      </c>
    </row>
    <row r="567" spans="1:1">
      <c r="A567">
        <v>305</v>
      </c>
    </row>
    <row r="568" spans="1:1">
      <c r="A568">
        <v>293</v>
      </c>
    </row>
    <row r="569" spans="1:1">
      <c r="A569">
        <v>464</v>
      </c>
    </row>
    <row r="570" spans="1:1">
      <c r="A570">
        <v>512</v>
      </c>
    </row>
    <row r="571" spans="1:1">
      <c r="A571">
        <v>500</v>
      </c>
    </row>
    <row r="572" spans="1:1">
      <c r="A572">
        <v>768</v>
      </c>
    </row>
    <row r="573" spans="1:1">
      <c r="A573">
        <v>805</v>
      </c>
    </row>
    <row r="574" spans="1:1">
      <c r="A574">
        <v>744</v>
      </c>
    </row>
    <row r="575" spans="1:1">
      <c r="A575">
        <v>57</v>
      </c>
    </row>
    <row r="576" spans="1:1">
      <c r="A576">
        <v>1235</v>
      </c>
    </row>
    <row r="577" spans="1:1">
      <c r="A577">
        <v>14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12795</v>
      </c>
    </row>
    <row r="583" spans="1:1">
      <c r="A583">
        <v>5066820</v>
      </c>
    </row>
    <row r="584" spans="1:1">
      <c r="A584">
        <v>2</v>
      </c>
    </row>
    <row r="585" spans="1:1">
      <c r="A585">
        <v>5232952</v>
      </c>
    </row>
    <row r="586" spans="1:1">
      <c r="A586">
        <v>322</v>
      </c>
    </row>
    <row r="587" spans="1:1">
      <c r="A587">
        <v>314</v>
      </c>
    </row>
    <row r="588" spans="1:1">
      <c r="A588">
        <v>327</v>
      </c>
    </row>
    <row r="589" spans="1:1">
      <c r="A589">
        <v>527</v>
      </c>
    </row>
    <row r="590" spans="1:1">
      <c r="A590">
        <v>512</v>
      </c>
    </row>
    <row r="591" spans="1:1">
      <c r="A591">
        <v>533</v>
      </c>
    </row>
    <row r="592" spans="1:1">
      <c r="A592">
        <v>834</v>
      </c>
    </row>
    <row r="593" spans="1:1">
      <c r="A593">
        <v>823</v>
      </c>
    </row>
    <row r="594" spans="1:1">
      <c r="A594">
        <v>856</v>
      </c>
    </row>
    <row r="595" spans="1:1">
      <c r="A595">
        <v>50</v>
      </c>
    </row>
    <row r="596" spans="1:1">
      <c r="A596">
        <v>1230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5853</v>
      </c>
    </row>
    <row r="603" spans="1:1">
      <c r="A603">
        <v>2575320</v>
      </c>
    </row>
    <row r="604" spans="1:1">
      <c r="A604">
        <v>0</v>
      </c>
    </row>
    <row r="605" spans="1:1">
      <c r="A605">
        <v>2138945</v>
      </c>
    </row>
    <row r="606" spans="1:1">
      <c r="A606">
        <v>350</v>
      </c>
    </row>
    <row r="607" spans="1:1">
      <c r="A607">
        <v>345</v>
      </c>
    </row>
    <row r="608" spans="1:1">
      <c r="A608">
        <v>320</v>
      </c>
    </row>
    <row r="609" spans="1:1">
      <c r="A609">
        <v>580</v>
      </c>
    </row>
    <row r="610" spans="1:1">
      <c r="A610">
        <v>580</v>
      </c>
    </row>
    <row r="611" spans="1:1">
      <c r="A611">
        <v>520</v>
      </c>
    </row>
    <row r="612" spans="1:1">
      <c r="A612">
        <v>910</v>
      </c>
    </row>
    <row r="613" spans="1:1">
      <c r="A613">
        <v>900</v>
      </c>
    </row>
    <row r="614" spans="1:1">
      <c r="A614">
        <v>888</v>
      </c>
    </row>
    <row r="615" spans="1:1">
      <c r="A615">
        <v>45</v>
      </c>
    </row>
    <row r="616" spans="1:1">
      <c r="A616">
        <v>1240</v>
      </c>
    </row>
    <row r="617" spans="1:1">
      <c r="A617">
        <v>16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333</v>
      </c>
    </row>
    <row r="627" spans="1:1">
      <c r="A627">
        <v>333</v>
      </c>
    </row>
    <row r="628" spans="1:1">
      <c r="A628">
        <v>333</v>
      </c>
    </row>
    <row r="629" spans="1:1">
      <c r="A629">
        <v>333</v>
      </c>
    </row>
    <row r="630" spans="1:1">
      <c r="A630">
        <v>333</v>
      </c>
    </row>
    <row r="631" spans="1:1">
      <c r="A631">
        <v>333</v>
      </c>
    </row>
    <row r="632" spans="1:1">
      <c r="A632">
        <v>333</v>
      </c>
    </row>
    <row r="633" spans="1:1">
      <c r="A633">
        <v>333</v>
      </c>
    </row>
    <row r="634" spans="1:1">
      <c r="A634">
        <v>333</v>
      </c>
    </row>
    <row r="635" spans="1:1">
      <c r="A635">
        <v>47</v>
      </c>
    </row>
    <row r="636" spans="1:1">
      <c r="A636">
        <v>1300</v>
      </c>
    </row>
    <row r="637" spans="1:1">
      <c r="A637">
        <v>23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12618</v>
      </c>
    </row>
    <row r="643" spans="1:1">
      <c r="A643">
        <v>4996728</v>
      </c>
    </row>
    <row r="644" spans="1:1">
      <c r="A644">
        <v>2</v>
      </c>
    </row>
    <row r="645" spans="1:1">
      <c r="A645">
        <v>5239095</v>
      </c>
    </row>
    <row r="646" spans="1:1">
      <c r="A646">
        <v>320</v>
      </c>
    </row>
    <row r="647" spans="1:1">
      <c r="A647">
        <v>309</v>
      </c>
    </row>
    <row r="648" spans="1:1">
      <c r="A648">
        <v>327</v>
      </c>
    </row>
    <row r="649" spans="1:1">
      <c r="A649">
        <v>517</v>
      </c>
    </row>
    <row r="650" spans="1:1">
      <c r="A650">
        <v>506</v>
      </c>
    </row>
    <row r="651" spans="1:1">
      <c r="A651">
        <v>533</v>
      </c>
    </row>
    <row r="652" spans="1:1">
      <c r="A652">
        <v>817</v>
      </c>
    </row>
    <row r="653" spans="1:1">
      <c r="A653">
        <v>798</v>
      </c>
    </row>
    <row r="654" spans="1:1">
      <c r="A654">
        <v>856</v>
      </c>
    </row>
    <row r="655" spans="1:1">
      <c r="A655">
        <v>49</v>
      </c>
    </row>
    <row r="656" spans="1:1">
      <c r="A656">
        <v>1240</v>
      </c>
    </row>
    <row r="657" spans="1:1">
      <c r="A657">
        <v>12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7602</v>
      </c>
    </row>
    <row r="663" spans="1:1">
      <c r="A663">
        <v>3040800</v>
      </c>
    </row>
    <row r="664" spans="1:1">
      <c r="A664">
        <v>0</v>
      </c>
    </row>
    <row r="665" spans="1:1">
      <c r="A665">
        <v>3040800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700</v>
      </c>
    </row>
    <row r="673" spans="1:1">
      <c r="A673">
        <v>725</v>
      </c>
    </row>
    <row r="674" spans="1:1">
      <c r="A674">
        <v>850</v>
      </c>
    </row>
    <row r="675" spans="1:1">
      <c r="A675">
        <v>39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344</v>
      </c>
    </row>
    <row r="684" spans="1:1">
      <c r="A684" t="s">
        <v>345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346</v>
      </c>
    </row>
    <row r="700" spans="1:1">
      <c r="A700" t="s">
        <v>347</v>
      </c>
    </row>
    <row r="701" spans="1:1">
      <c r="A701">
        <v>1</v>
      </c>
    </row>
    <row r="702" spans="1:1">
      <c r="A702">
        <v>1299969</v>
      </c>
    </row>
    <row r="703" spans="1:1">
      <c r="A703">
        <v>3673192</v>
      </c>
    </row>
    <row r="704" spans="1:1">
      <c r="A704">
        <v>581571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1229414</v>
      </c>
    </row>
    <row r="710" spans="1:1">
      <c r="A710">
        <v>7940923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4100000</v>
      </c>
    </row>
    <row r="715" spans="1:1">
      <c r="A715">
        <v>8010</v>
      </c>
    </row>
    <row r="716" spans="1:1">
      <c r="A716">
        <v>-6573615</v>
      </c>
    </row>
    <row r="717" spans="1:1">
      <c r="A717">
        <v>-2465605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1324734</v>
      </c>
    </row>
    <row r="723" spans="1:1">
      <c r="A723">
        <v>1018975</v>
      </c>
    </row>
    <row r="724" spans="1:1">
      <c r="A724">
        <v>1372936</v>
      </c>
    </row>
    <row r="725" spans="1:1">
      <c r="A725">
        <v>1220836</v>
      </c>
    </row>
    <row r="726" spans="1:1">
      <c r="A726">
        <v>999</v>
      </c>
    </row>
    <row r="727" spans="1:1">
      <c r="A727">
        <v>999</v>
      </c>
    </row>
    <row r="728" spans="1:1">
      <c r="A728">
        <v>75036</v>
      </c>
    </row>
    <row r="729" spans="1:1">
      <c r="A729">
        <v>674857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3960000</v>
      </c>
    </row>
    <row r="735" spans="1:1">
      <c r="A735">
        <v>0</v>
      </c>
    </row>
    <row r="736" spans="1:1">
      <c r="A736">
        <v>227588</v>
      </c>
    </row>
    <row r="737" spans="1:1">
      <c r="A737">
        <v>4187588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1267734</v>
      </c>
    </row>
    <row r="743" spans="1:1">
      <c r="A743">
        <v>2362959</v>
      </c>
    </row>
    <row r="744" spans="1:1">
      <c r="A744">
        <v>1170599</v>
      </c>
    </row>
    <row r="745" spans="1:1">
      <c r="A745">
        <v>550000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753421</v>
      </c>
    </row>
    <row r="750" spans="1:1">
      <c r="A750">
        <v>1724526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-1126655</v>
      </c>
    </row>
    <row r="757" spans="1:1">
      <c r="A757">
        <v>2873345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1317734</v>
      </c>
    </row>
    <row r="763" spans="1:1">
      <c r="A763">
        <v>1109486</v>
      </c>
    </row>
    <row r="764" spans="1:1">
      <c r="A764">
        <v>1397754</v>
      </c>
    </row>
    <row r="765" spans="1:1">
      <c r="A765">
        <v>1272373</v>
      </c>
    </row>
    <row r="766" spans="1:1">
      <c r="A766">
        <v>999</v>
      </c>
    </row>
    <row r="767" spans="1:1">
      <c r="A767">
        <v>999</v>
      </c>
    </row>
    <row r="768" spans="1:1">
      <c r="A768">
        <v>96716</v>
      </c>
    </row>
    <row r="769" spans="1:1">
      <c r="A769">
        <v>663623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3960000</v>
      </c>
    </row>
    <row r="775" spans="1:1">
      <c r="A775">
        <v>31312</v>
      </c>
    </row>
    <row r="776" spans="1:1">
      <c r="A776">
        <v>345696</v>
      </c>
    </row>
    <row r="777" spans="1:1">
      <c r="A777">
        <v>4337008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1267734</v>
      </c>
    </row>
    <row r="783" spans="1:1">
      <c r="A783">
        <v>413308</v>
      </c>
    </row>
    <row r="784" spans="1:1">
      <c r="A784">
        <v>638747</v>
      </c>
    </row>
    <row r="785" spans="1:1">
      <c r="A785">
        <v>826709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426188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-1711730</v>
      </c>
    </row>
    <row r="797" spans="1:1">
      <c r="A797">
        <v>2720310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2453234</v>
      </c>
    </row>
    <row r="803" spans="1:1">
      <c r="A803">
        <v>3416325</v>
      </c>
    </row>
    <row r="804" spans="1:1">
      <c r="A804">
        <v>720808</v>
      </c>
    </row>
    <row r="805" spans="1:1">
      <c r="A805">
        <v>1250000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1028250</v>
      </c>
    </row>
    <row r="810" spans="1:1">
      <c r="A810">
        <v>9849678</v>
      </c>
    </row>
    <row r="811" spans="1:1">
      <c r="A811">
        <v>999</v>
      </c>
    </row>
    <row r="812" spans="1:1">
      <c r="A812">
        <v>2000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-7039561</v>
      </c>
    </row>
    <row r="817" spans="1:1">
      <c r="A817">
        <v>-3039561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1347734</v>
      </c>
    </row>
    <row r="823" spans="1:1">
      <c r="A823">
        <v>997141</v>
      </c>
    </row>
    <row r="824" spans="1:1">
      <c r="A824">
        <v>1399024</v>
      </c>
    </row>
    <row r="825" spans="1:1">
      <c r="A825">
        <v>1253610</v>
      </c>
    </row>
    <row r="826" spans="1:1">
      <c r="A826">
        <v>999</v>
      </c>
    </row>
    <row r="827" spans="1:1">
      <c r="A827">
        <v>999</v>
      </c>
    </row>
    <row r="828" spans="1:1">
      <c r="A828">
        <v>96430</v>
      </c>
    </row>
    <row r="829" spans="1:1">
      <c r="A829">
        <v>637916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3960000</v>
      </c>
    </row>
    <row r="835" spans="1:1">
      <c r="A835">
        <v>0</v>
      </c>
    </row>
    <row r="836" spans="1:1">
      <c r="A836">
        <v>303163</v>
      </c>
    </row>
    <row r="837" spans="1:1">
      <c r="A837">
        <v>4263163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1267734</v>
      </c>
    </row>
    <row r="843" spans="1:1">
      <c r="A843">
        <v>21835</v>
      </c>
    </row>
    <row r="844" spans="1:1">
      <c r="A844">
        <v>302031</v>
      </c>
    </row>
    <row r="845" spans="1:1">
      <c r="A845">
        <v>1825053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208794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-792141</v>
      </c>
    </row>
    <row r="857" spans="1:1">
      <c r="A857">
        <v>3207859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348</v>
      </c>
    </row>
    <row r="862" spans="1:1">
      <c r="A862" t="s">
        <v>349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'W'!W414171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2020-10-04T08:54:37Z</dcterms:modified>
</cp:coreProperties>
</file>