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8598355F-4DB4-41A6-BB6F-CB9F1CB36AF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54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R36" i="3"/>
  <c r="R33" i="3"/>
  <c r="R35" i="3" s="1"/>
  <c r="R34" i="3"/>
  <c r="X35" i="3"/>
  <c r="X34" i="3"/>
  <c r="L34" i="3"/>
  <c r="F34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2" i="3"/>
  <c r="X23" i="3"/>
  <c r="X27" i="3" s="1"/>
  <c r="X24" i="3"/>
  <c r="R25" i="3"/>
  <c r="L25" i="3"/>
  <c r="R24" i="3"/>
  <c r="F24" i="3"/>
  <c r="L23" i="3"/>
  <c r="F23" i="3"/>
  <c r="L22" i="3"/>
  <c r="L24" i="3" s="1"/>
  <c r="L27" i="3" s="1"/>
  <c r="F27" i="3" s="1"/>
  <c r="F22" i="3"/>
  <c r="L21" i="3"/>
  <c r="L20" i="3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J83" i="4" s="1"/>
  <c r="I81" i="4"/>
  <c r="H81" i="4"/>
  <c r="G81" i="4"/>
  <c r="F81" i="4"/>
  <c r="M80" i="4"/>
  <c r="M83" i="4"/>
  <c r="L80" i="4"/>
  <c r="L83" i="4" s="1"/>
  <c r="K80" i="4"/>
  <c r="J80" i="4"/>
  <c r="I80" i="4"/>
  <c r="I83" i="4" s="1"/>
  <c r="H80" i="4"/>
  <c r="H83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L30" i="3"/>
  <c r="X19" i="3"/>
  <c r="R20" i="3"/>
  <c r="M29" i="2"/>
  <c r="O11" i="2"/>
  <c r="G26" i="2"/>
  <c r="I17" i="4"/>
  <c r="R27" i="3"/>
  <c r="H17" i="4" l="1"/>
  <c r="O28" i="2"/>
  <c r="I16" i="4"/>
  <c r="G9" i="2"/>
  <c r="G15" i="2"/>
  <c r="N28" i="2"/>
  <c r="G11" i="2"/>
  <c r="H16" i="4"/>
  <c r="G16" i="4"/>
</calcChain>
</file>

<file path=xl/connections.xml><?xml version="1.0" encoding="utf-8"?>
<connections xmlns="http://schemas.openxmlformats.org/spreadsheetml/2006/main">
  <connection id="1" name="W454164" type="6" refreshedVersion="2" background="1" saveData="1">
    <textPr prompt="0" codePage="1148" sourceFile="C:\GMC\CNB_16C1\RUN_16C1\Wfiles\164\W454164.txt">
      <textFields>
        <textField/>
      </textFields>
    </textPr>
  </connection>
</connections>
</file>

<file path=xl/sharedStrings.xml><?xml version="1.0" encoding="utf-8"?>
<sst xmlns="http://schemas.openxmlformats.org/spreadsheetml/2006/main" count="586" uniqueCount="352">
  <si>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</si>
  <si>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</si>
  <si>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</si>
  <si>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</si>
  <si>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</si>
  <si>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</si>
  <si>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</si>
  <si>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</si>
  <si>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</si>
  <si>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</si>
  <si>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</si>
  <si>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</si>
  <si>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</si>
  <si>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</si>
  <si>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</si>
  <si>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</si>
  <si>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</si>
  <si>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</si>
  <si>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</si>
  <si>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</si>
  <si>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</si>
  <si>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</si>
  <si>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</si>
  <si>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</si>
  <si>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</si>
  <si>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</si>
  <si>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</si>
  <si>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</si>
  <si>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</si>
  <si>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</si>
  <si>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</si>
  <si>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</si>
  <si>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</si>
  <si>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</si>
  <si>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</si>
  <si>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</si>
  <si>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</si>
  <si>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</si>
  <si>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</si>
  <si>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</si>
  <si>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</si>
  <si>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</si>
  <si>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</si>
  <si>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</si>
  <si>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</si>
  <si>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</si>
  <si>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</si>
  <si>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</si>
  <si>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</si>
  <si>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</si>
  <si>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</si>
  <si>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</si>
  <si>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</si>
  <si>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</si>
  <si>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</si>
  <si>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</si>
  <si>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</si>
  <si>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</si>
  <si>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</si>
  <si>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</si>
  <si>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</si>
  <si>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</si>
  <si>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</si>
  <si>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</si>
  <si>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</si>
  <si>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</si>
  <si>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</si>
  <si>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</si>
  <si>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</si>
  <si>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</si>
  <si>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</si>
  <si>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</si>
  <si>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</si>
  <si>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</si>
  <si>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</si>
  <si>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</si>
  <si>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</si>
  <si>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</si>
  <si>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</si>
  <si>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</si>
  <si>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</si>
  <si>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</si>
  <si>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</si>
  <si>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</si>
  <si>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</si>
  <si>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</si>
  <si>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</si>
  <si>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</si>
  <si>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</si>
  <si>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</si>
  <si>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</si>
  <si>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</si>
  <si>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</si>
  <si>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</si>
  <si>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</si>
  <si>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</si>
  <si>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</si>
  <si>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</si>
  <si>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</si>
  <si>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</si>
  <si>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</si>
  <si>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</si>
  <si>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</si>
  <si>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</si>
  <si>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</si>
  <si>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</si>
  <si>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</si>
  <si>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</si>
  <si>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</si>
  <si>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</si>
  <si>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</si>
  <si>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</si>
  <si>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</si>
  <si>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</si>
  <si>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</si>
  <si>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</si>
  <si>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</si>
  <si>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</si>
  <si>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</si>
  <si>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</si>
  <si>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</si>
  <si>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</si>
  <si>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</si>
  <si>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</si>
  <si>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</si>
  <si>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</si>
  <si>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</si>
  <si>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</si>
  <si>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</si>
  <si>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</si>
  <si>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</si>
  <si>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</si>
  <si>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</si>
  <si>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</si>
  <si>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</si>
  <si>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</si>
  <si>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</si>
  <si>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</si>
  <si>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</si>
  <si>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</si>
  <si>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</si>
  <si>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</si>
  <si>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</si>
  <si>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</si>
  <si>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</si>
  <si>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</si>
  <si>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</si>
  <si>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</si>
  <si>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</si>
  <si>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</si>
  <si>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</si>
  <si>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</si>
  <si>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</si>
  <si>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</si>
  <si>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</si>
  <si>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</si>
  <si>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</si>
  <si>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</si>
  <si>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</si>
  <si>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</si>
  <si>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</si>
  <si>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</si>
  <si>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</si>
  <si>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</si>
  <si>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</si>
  <si>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</si>
  <si>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</si>
  <si>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</si>
  <si>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</si>
  <si>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</si>
  <si>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</si>
  <si>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</si>
  <si>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</si>
  <si>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</si>
  <si>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</si>
  <si>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</si>
  <si>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</si>
  <si>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</si>
  <si>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</si>
  <si>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</si>
  <si>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</si>
  <si>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</si>
  <si>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</si>
  <si>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</si>
  <si>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</si>
  <si>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</si>
  <si>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</si>
  <si>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</si>
  <si>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</si>
  <si>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</si>
  <si>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</si>
  <si>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</si>
  <si>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</si>
  <si>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</si>
  <si>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</si>
  <si>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</si>
  <si>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</si>
  <si>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</si>
  <si>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</si>
  <si>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</si>
  <si>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</si>
  <si>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</si>
  <si>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</si>
  <si>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</si>
  <si>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</si>
  <si>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</si>
  <si>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</si>
  <si>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</si>
  <si>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</si>
  <si>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</si>
  <si>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</si>
  <si>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</si>
  <si>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</si>
  <si>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</si>
  <si>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</si>
  <si>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</si>
  <si>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</si>
  <si>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</si>
  <si>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</si>
  <si>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</si>
  <si>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</si>
  <si>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</si>
  <si>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</si>
  <si>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</si>
  <si>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</si>
  <si>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</si>
  <si>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</si>
  <si>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</si>
  <si>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</si>
  <si>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</si>
  <si>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</si>
  <si>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</si>
  <si>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</si>
  <si>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</si>
  <si>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</si>
  <si>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</si>
  <si>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</si>
  <si>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</si>
  <si>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</si>
  <si>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</si>
  <si>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</si>
  <si>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</si>
  <si>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</si>
  <si>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</si>
  <si>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</si>
  <si>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</si>
  <si>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</si>
  <si>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</si>
  <si>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</si>
  <si>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</si>
  <si>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</si>
  <si>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</si>
  <si>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</si>
  <si>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</si>
  <si>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</si>
  <si>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</si>
  <si>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</si>
  <si>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</si>
  <si>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</si>
  <si>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</si>
  <si>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</si>
  <si>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</si>
  <si>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</si>
  <si>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</si>
  <si>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</si>
  <si>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</si>
  <si>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</si>
  <si>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</si>
  <si>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</si>
  <si>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</si>
  <si>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</si>
  <si>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</si>
  <si>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</si>
  <si>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</si>
  <si>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</si>
  <si>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</si>
  <si>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</si>
  <si>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</si>
  <si>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</si>
  <si>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</si>
  <si>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</si>
  <si>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</si>
  <si>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</si>
  <si>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</si>
  <si>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</si>
  <si>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</si>
  <si>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</si>
  <si>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</si>
  <si>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</si>
  <si>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</si>
  <si>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</si>
  <si>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</si>
  <si>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</si>
  <si>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</si>
  <si>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</si>
  <si>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</si>
  <si>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</si>
  <si>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</si>
  <si>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</si>
  <si>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</si>
  <si>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</si>
  <si>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</si>
  <si>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</si>
  <si>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</si>
  <si>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</si>
  <si>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</si>
  <si>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</si>
  <si>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</si>
  <si>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</si>
  <si>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</si>
  <si>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</si>
  <si>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</si>
  <si>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</si>
  <si>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</si>
  <si>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</si>
  <si>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</si>
  <si>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</si>
  <si>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</si>
  <si>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</si>
  <si>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</si>
  <si>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</si>
  <si>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</si>
  <si>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</si>
  <si>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</si>
  <si>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</si>
  <si>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</si>
  <si>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</si>
  <si>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</si>
  <si>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</si>
  <si>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</si>
  <si>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</si>
  <si>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</si>
  <si>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</si>
  <si>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</si>
  <si>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</si>
  <si>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</si>
  <si>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</si>
  <si>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</si>
  <si>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!</t>
  </si>
  <si>
    <t>Major</t>
  </si>
  <si>
    <t>Minor</t>
  </si>
  <si>
    <t>Not requested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</si>
  <si>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</si>
  <si>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</si>
  <si>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</si>
  <si>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</si>
  <si>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</si>
  <si>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</si>
  <si>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</si>
  <si>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181210181051</t>
  </si>
  <si>
    <t>τÄïµóôσÉì</t>
  </si>
  <si>
    <t>Θªûσ╕¡Φ┤óσèíσ«ÿ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</si>
</sst>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54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τÄïµóôσÉì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Θªûσ╕¡Φ┤óσèíσ«ÿ</v>
      </c>
    </row>
    <row r="5" spans="2:25" ht="18">
      <c r="B5">
        <f>W!A863</f>
        <v>0</v>
      </c>
      <c r="J5" s="17" t="s">
        <v>17</v>
      </c>
      <c r="K5" s="18"/>
      <c r="L5" s="19">
        <f>W!$A1</f>
        <v>45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4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300</v>
      </c>
      <c r="F14" s="59">
        <f>W!A11*10</f>
        <v>180</v>
      </c>
      <c r="G14" s="60"/>
      <c r="H14" s="59">
        <f>W!A14*10</f>
        <v>140</v>
      </c>
      <c r="I14" s="61"/>
      <c r="J14" s="59">
        <f>W!A17*10</f>
        <v>100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200</v>
      </c>
      <c r="F15" s="59">
        <f>W!A12*10</f>
        <v>200</v>
      </c>
      <c r="G15" s="66"/>
      <c r="H15" s="59">
        <f>W!A15*10</f>
        <v>140</v>
      </c>
      <c r="I15" s="67"/>
      <c r="J15" s="59">
        <f>W!A18*10</f>
        <v>100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600</v>
      </c>
      <c r="F16" s="73">
        <f>W!A13*10</f>
        <v>170</v>
      </c>
      <c r="G16" s="74"/>
      <c r="H16" s="73">
        <f>W!A16*10</f>
        <v>140</v>
      </c>
      <c r="I16" s="52"/>
      <c r="J16" s="73">
        <f>W!A19*10</f>
        <v>90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200</v>
      </c>
      <c r="U16" s="75">
        <f>W!B68</f>
        <v>0</v>
      </c>
      <c r="V16" s="31"/>
      <c r="W16" s="76">
        <f>W!A69</f>
        <v>7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3350</v>
      </c>
      <c r="G19" s="70">
        <f>W!B21</f>
        <v>0</v>
      </c>
      <c r="H19" s="80">
        <f>W!A24*10</f>
        <v>5550</v>
      </c>
      <c r="I19" s="63">
        <f>W!B24</f>
        <v>0</v>
      </c>
      <c r="J19" s="80">
        <f>W!A27*10</f>
        <v>8400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1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3350</v>
      </c>
      <c r="G20" s="70">
        <f>W!B22</f>
        <v>0</v>
      </c>
      <c r="H20" s="59">
        <f>W!A25*10</f>
        <v>5400</v>
      </c>
      <c r="I20" s="70">
        <f>W!B25</f>
        <v>0</v>
      </c>
      <c r="J20" s="59">
        <f>W!A28*10</f>
        <v>8600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3350</v>
      </c>
      <c r="G21" s="75">
        <f>W!B23</f>
        <v>0</v>
      </c>
      <c r="H21" s="73">
        <f>W!A26*10</f>
        <v>5500</v>
      </c>
      <c r="I21" s="75">
        <f>W!B26</f>
        <v>0</v>
      </c>
      <c r="J21" s="73">
        <f>W!A29*10</f>
        <v>8900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15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1289</v>
      </c>
      <c r="G24" s="63" t="str">
        <f>W!B31</f>
        <v>*</v>
      </c>
      <c r="H24" s="80">
        <f>W!A34</f>
        <v>638</v>
      </c>
      <c r="I24" s="63" t="str">
        <f>W!B34</f>
        <v>*</v>
      </c>
      <c r="J24" s="80">
        <f>W!A37</f>
        <v>337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5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951</v>
      </c>
      <c r="G25" s="70" t="str">
        <f>W!B32</f>
        <v>*</v>
      </c>
      <c r="H25" s="59">
        <f>W!A35</f>
        <v>397</v>
      </c>
      <c r="I25" s="70" t="str">
        <f>W!B35</f>
        <v>*</v>
      </c>
      <c r="J25" s="59">
        <f>W!A38</f>
        <v>184</v>
      </c>
      <c r="K25" s="70" t="str">
        <f>W!B38</f>
        <v>*</v>
      </c>
      <c r="L25" s="32"/>
      <c r="M25" s="81" t="s">
        <v>51</v>
      </c>
      <c r="N25" s="41"/>
      <c r="O25" s="41"/>
      <c r="P25" s="98">
        <f>W!A83/10</f>
        <v>124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1219</v>
      </c>
      <c r="G26" s="75" t="str">
        <f>W!B33</f>
        <v>*</v>
      </c>
      <c r="H26" s="73">
        <f>W!A36</f>
        <v>608</v>
      </c>
      <c r="I26" s="75" t="str">
        <f>W!B36</f>
        <v>*</v>
      </c>
      <c r="J26" s="68">
        <f>W!A39</f>
        <v>245</v>
      </c>
      <c r="K26" s="75" t="str">
        <f>W!B39</f>
        <v>*</v>
      </c>
      <c r="L26" s="32"/>
      <c r="M26" s="81" t="s">
        <v>54</v>
      </c>
      <c r="N26" s="41"/>
      <c r="O26" s="41"/>
      <c r="P26" s="68">
        <f>W!A85*10</f>
        <v>1400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1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450</v>
      </c>
      <c r="G30" s="67"/>
      <c r="H30" s="59">
        <f>W!A45*10</f>
        <v>350</v>
      </c>
      <c r="I30" s="67"/>
      <c r="J30" s="59">
        <f>W!A46*10</f>
        <v>300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-2000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168</v>
      </c>
      <c r="I31" s="64"/>
      <c r="J31" s="69">
        <f>W!A49</f>
        <v>330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15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4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4300</v>
      </c>
      <c r="G35" s="107">
        <f>W!B54</f>
        <v>0</v>
      </c>
      <c r="H35" s="50">
        <f>W!A55</f>
        <v>400</v>
      </c>
      <c r="I35" s="107">
        <f>W!B55</f>
        <v>0</v>
      </c>
      <c r="J35" s="50">
        <f>W!A56</f>
        <v>650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45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4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3355</v>
      </c>
      <c r="V6" s="124"/>
      <c r="W6" s="59">
        <f>W!A109</f>
        <v>1568</v>
      </c>
      <c r="X6" s="41"/>
      <c r="Y6" s="69">
        <f>W!A110</f>
        <v>757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30</v>
      </c>
      <c r="O7" s="126">
        <f>W!A192</f>
        <v>25</v>
      </c>
      <c r="P7" s="37"/>
      <c r="R7" s="114"/>
      <c r="S7" s="90" t="s">
        <v>91</v>
      </c>
      <c r="T7" s="32"/>
      <c r="U7" s="69">
        <f>W!A111</f>
        <v>3498</v>
      </c>
      <c r="V7" s="124"/>
      <c r="W7" s="59">
        <f>W!A112</f>
        <v>1663</v>
      </c>
      <c r="X7" s="41"/>
      <c r="Y7" s="69">
        <f>W!A113</f>
        <v>776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5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81</v>
      </c>
      <c r="V8" s="124"/>
      <c r="W8" s="59">
        <f>W!A115</f>
        <v>40</v>
      </c>
      <c r="X8" s="41"/>
      <c r="Y8" s="69">
        <f>W!A116</f>
        <v>19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195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62</v>
      </c>
      <c r="V9" s="128" t="str">
        <f>W!B117</f>
        <v>!</v>
      </c>
      <c r="W9" s="59">
        <f>W!A118</f>
        <v>55</v>
      </c>
      <c r="X9" s="44" t="str">
        <f>W!B118</f>
        <v>!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605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4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151.25</v>
      </c>
      <c r="H11" s="37"/>
      <c r="I11" s="32"/>
      <c r="J11" s="114"/>
      <c r="K11" s="90" t="s">
        <v>101</v>
      </c>
      <c r="L11" s="32"/>
      <c r="M11" s="32"/>
      <c r="N11" s="126">
        <f>N7+N8+N9-N10-N12</f>
        <v>1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34</v>
      </c>
      <c r="O12" s="130">
        <f>W!A198</f>
        <v>19</v>
      </c>
      <c r="P12" s="37"/>
      <c r="R12" s="114"/>
      <c r="S12" s="131" t="s">
        <v>47</v>
      </c>
      <c r="T12" s="32"/>
      <c r="U12" s="69">
        <f>W!A121</f>
        <v>1250</v>
      </c>
      <c r="V12" s="124"/>
      <c r="W12" s="69">
        <f>W!A124</f>
        <v>608</v>
      </c>
      <c r="X12" s="41"/>
      <c r="Y12" s="69">
        <f>W!A127</f>
        <v>333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340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922</v>
      </c>
      <c r="V13" s="124"/>
      <c r="W13" s="69">
        <f>W!A125</f>
        <v>379</v>
      </c>
      <c r="X13" s="41"/>
      <c r="Y13" s="69">
        <f>W!A128</f>
        <v>181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347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1183</v>
      </c>
      <c r="V14" s="124"/>
      <c r="W14" s="69">
        <f>W!A126</f>
        <v>581</v>
      </c>
      <c r="X14" s="41"/>
      <c r="Y14" s="69">
        <f>W!A129</f>
        <v>243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-333.25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15840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155</v>
      </c>
      <c r="P17" s="128">
        <f>W!B307</f>
        <v>0</v>
      </c>
      <c r="R17" s="114"/>
      <c r="S17" s="90" t="s">
        <v>115</v>
      </c>
      <c r="T17" s="32"/>
      <c r="U17" s="69">
        <f>W!A131</f>
        <v>1402</v>
      </c>
      <c r="V17" s="124"/>
      <c r="W17" s="69">
        <f>W!A134</f>
        <v>632</v>
      </c>
      <c r="X17" s="41"/>
      <c r="Y17" s="69">
        <f>W!A137</f>
        <v>323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15686</v>
      </c>
      <c r="P18" s="37"/>
      <c r="R18" s="114"/>
      <c r="S18" s="90" t="s">
        <v>118</v>
      </c>
      <c r="T18" s="32"/>
      <c r="U18" s="69">
        <f>W!A132</f>
        <v>834</v>
      </c>
      <c r="V18" s="124"/>
      <c r="W18" s="69">
        <f>W!A135</f>
        <v>404</v>
      </c>
      <c r="X18" s="41"/>
      <c r="Y18" s="69">
        <f>W!A138</f>
        <v>180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1123</v>
      </c>
      <c r="V19" s="124"/>
      <c r="W19" s="69">
        <f>W!A136</f>
        <v>537</v>
      </c>
      <c r="X19" s="41"/>
      <c r="Y19" s="69">
        <f>W!A139</f>
        <v>230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1250</v>
      </c>
      <c r="V22" s="124"/>
      <c r="W22" s="69">
        <f>W!A144</f>
        <v>608</v>
      </c>
      <c r="X22" s="41"/>
      <c r="Y22" s="69">
        <f>W!A147</f>
        <v>327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834</v>
      </c>
      <c r="V23" s="124"/>
      <c r="W23" s="69">
        <f>W!A145</f>
        <v>379</v>
      </c>
      <c r="X23" s="41"/>
      <c r="Y23" s="69">
        <f>W!A148</f>
        <v>180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18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1123</v>
      </c>
      <c r="V24" s="124"/>
      <c r="W24" s="69">
        <f>W!A146</f>
        <v>537</v>
      </c>
      <c r="X24" s="41"/>
      <c r="Y24" s="69">
        <f>W!A149</f>
        <v>230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1545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62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92.4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76</v>
      </c>
      <c r="V27" s="124"/>
      <c r="W27" s="69">
        <f>W!A154</f>
        <v>12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12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7635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6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88</v>
      </c>
      <c r="V32" s="124"/>
      <c r="W32" s="69">
        <f>W!A165</f>
        <v>0</v>
      </c>
      <c r="X32" s="41"/>
      <c r="Y32" s="69">
        <f>W!A168</f>
        <v>1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60</v>
      </c>
      <c r="V33" s="124"/>
      <c r="W33" s="69">
        <f>W!A166</f>
        <v>44</v>
      </c>
      <c r="X33" s="41"/>
      <c r="Y33" s="69">
        <f>W!A169</f>
        <v>13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2181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5454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75</v>
      </c>
      <c r="V36" s="128">
        <f>W!B171</f>
        <v>0</v>
      </c>
      <c r="W36" s="59">
        <f>W!A172</f>
        <v>38</v>
      </c>
      <c r="X36" s="128">
        <f>W!B172</f>
        <v>0</v>
      </c>
      <c r="Y36" s="59">
        <f>W!A173</f>
        <v>16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5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1000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15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3369</v>
      </c>
      <c r="V42" s="124"/>
      <c r="W42" s="59">
        <f>W!A182</f>
        <v>850</v>
      </c>
      <c r="X42" s="41"/>
      <c r="Y42" s="69">
        <f>W!A183</f>
        <v>634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75445</v>
      </c>
      <c r="H43" s="37"/>
      <c r="I43" s="32"/>
      <c r="J43" s="114"/>
      <c r="K43" s="31" t="s">
        <v>161</v>
      </c>
      <c r="N43" s="155">
        <f>0.00019*50*G10</f>
        <v>5.7474999999999996</v>
      </c>
      <c r="P43" s="37"/>
      <c r="R43" s="114"/>
      <c r="S43" s="152" t="s">
        <v>162</v>
      </c>
      <c r="T43" s="32"/>
      <c r="U43" s="69">
        <f>W!A54</f>
        <v>4300</v>
      </c>
      <c r="V43" s="124"/>
      <c r="W43" s="69">
        <f>W!A55</f>
        <v>400</v>
      </c>
      <c r="X43" s="41"/>
      <c r="Y43" s="69">
        <f>W!A56</f>
        <v>650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12.977119999999999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115</v>
      </c>
      <c r="H45" s="37"/>
      <c r="I45" s="32"/>
      <c r="J45" s="114"/>
      <c r="K45" s="106" t="s">
        <v>167</v>
      </c>
      <c r="N45" s="155">
        <f>N43+N44</f>
        <v>18.724619999999998</v>
      </c>
      <c r="P45" s="37"/>
      <c r="R45" s="114"/>
      <c r="S45" s="152" t="s">
        <v>168</v>
      </c>
      <c r="T45" s="32"/>
      <c r="U45" s="69">
        <f>W!A187</f>
        <v>4300</v>
      </c>
      <c r="V45" s="124"/>
      <c r="W45" s="59">
        <f>W!A188</f>
        <v>400</v>
      </c>
      <c r="X45" s="41"/>
      <c r="Y45" s="69">
        <f>W!A189</f>
        <v>650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45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4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2360000</v>
      </c>
      <c r="G8" s="170"/>
      <c r="H8" s="158"/>
      <c r="I8" s="97" t="s">
        <v>176</v>
      </c>
      <c r="J8" s="158"/>
      <c r="K8" s="158"/>
      <c r="L8" s="175">
        <f>W!A241*10</f>
        <v>26059240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813370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24785930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392870</v>
      </c>
      <c r="G10" s="170"/>
      <c r="H10" s="158"/>
      <c r="I10" s="32" t="s">
        <v>183</v>
      </c>
      <c r="J10" s="158"/>
      <c r="K10" s="158"/>
      <c r="L10" s="175">
        <f>W!A242*10</f>
        <v>13025070</v>
      </c>
      <c r="M10" s="170"/>
      <c r="N10" s="158"/>
      <c r="O10" s="32" t="s">
        <v>184</v>
      </c>
      <c r="P10" s="158"/>
      <c r="Q10" s="176"/>
      <c r="R10" s="176">
        <f>W!A262*10</f>
        <v>3025000</v>
      </c>
      <c r="S10" s="170"/>
      <c r="T10" s="158"/>
      <c r="U10" s="97" t="s">
        <v>185</v>
      </c>
      <c r="V10" s="158"/>
      <c r="W10" s="158"/>
      <c r="X10" s="175">
        <f>W!A222*10</f>
        <v>300990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3130870</v>
      </c>
      <c r="G11" s="170"/>
      <c r="H11" s="158"/>
      <c r="I11" s="153" t="s">
        <v>187</v>
      </c>
      <c r="L11" s="175">
        <f>W!A243*10</f>
        <v>8471000</v>
      </c>
      <c r="M11" s="170"/>
      <c r="N11" s="158"/>
      <c r="O11" s="32" t="s">
        <v>188</v>
      </c>
      <c r="P11" s="158"/>
      <c r="Q11" s="158"/>
      <c r="R11" s="177">
        <f>W!A263*10</f>
        <v>9925480</v>
      </c>
      <c r="S11" s="170"/>
      <c r="T11" s="158"/>
      <c r="U11" s="32" t="s">
        <v>189</v>
      </c>
      <c r="V11" s="158"/>
      <c r="W11" s="158"/>
      <c r="X11" s="175">
        <f>W!A223*10</f>
        <v>20455470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262030</v>
      </c>
      <c r="G12" s="170"/>
      <c r="H12" s="158"/>
      <c r="I12" s="32" t="s">
        <v>191</v>
      </c>
      <c r="J12" s="158"/>
      <c r="K12" s="158"/>
      <c r="L12" s="175">
        <f>W!A244*10</f>
        <v>644970</v>
      </c>
      <c r="M12" s="170"/>
      <c r="N12" s="158"/>
      <c r="O12" s="97" t="s">
        <v>192</v>
      </c>
      <c r="P12" s="158"/>
      <c r="Q12" s="158"/>
      <c r="R12" s="175">
        <f>SUM(R9:R11)</f>
        <v>13450480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142000</v>
      </c>
      <c r="G13" s="170"/>
      <c r="H13" s="158"/>
      <c r="I13" s="32" t="s">
        <v>195</v>
      </c>
      <c r="J13" s="158"/>
      <c r="K13" s="158"/>
      <c r="L13" s="175">
        <f>W!A245*10</f>
        <v>447280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4631450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1100000</v>
      </c>
      <c r="G14" s="170"/>
      <c r="H14" s="158"/>
      <c r="I14" s="97" t="s">
        <v>198</v>
      </c>
      <c r="J14" s="158"/>
      <c r="K14" s="158"/>
      <c r="L14" s="175">
        <f>W!A246*10</f>
        <v>661730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2314700</v>
      </c>
      <c r="M15" s="170"/>
      <c r="N15" s="158"/>
      <c r="O15" s="32" t="s">
        <v>202</v>
      </c>
      <c r="P15" s="158"/>
      <c r="Q15" s="158"/>
      <c r="R15" s="175">
        <f>W!A265*10</f>
        <v>361720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330000</v>
      </c>
      <c r="G16" s="170"/>
      <c r="H16" s="158"/>
      <c r="I16" s="32" t="s">
        <v>205</v>
      </c>
      <c r="J16" s="158"/>
      <c r="K16" s="158"/>
      <c r="L16" s="175">
        <f>W!A248*10</f>
        <v>59370</v>
      </c>
      <c r="M16" s="170"/>
      <c r="N16" s="158"/>
      <c r="O16" s="153" t="s">
        <v>206</v>
      </c>
      <c r="R16" s="175">
        <f>W!A266*10</f>
        <v>8471000</v>
      </c>
      <c r="S16" s="170"/>
      <c r="T16" s="158"/>
      <c r="U16" s="32" t="s">
        <v>207</v>
      </c>
      <c r="V16" s="158"/>
      <c r="W16" s="158"/>
      <c r="X16" s="175">
        <f>W!A225*10</f>
        <v>25000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68000</v>
      </c>
      <c r="G17" s="170"/>
      <c r="H17" s="158"/>
      <c r="I17" s="32" t="s">
        <v>209</v>
      </c>
      <c r="L17" s="175">
        <f>W!A249*10</f>
        <v>718500</v>
      </c>
      <c r="M17" s="170"/>
      <c r="N17" s="158"/>
      <c r="O17" s="32" t="s">
        <v>210</v>
      </c>
      <c r="P17" s="158"/>
      <c r="Q17" s="158"/>
      <c r="R17" s="175">
        <f>W!A267*10</f>
        <v>3650180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186910</v>
      </c>
      <c r="G18" s="170"/>
      <c r="H18" s="158"/>
      <c r="I18" s="41" t="s">
        <v>213</v>
      </c>
      <c r="J18" s="158"/>
      <c r="K18" s="158"/>
      <c r="L18" s="178">
        <f>W!A250*10</f>
        <v>12482900</v>
      </c>
      <c r="M18" s="170"/>
      <c r="N18" s="158"/>
      <c r="O18" s="32" t="s">
        <v>214</v>
      </c>
      <c r="P18" s="158"/>
      <c r="Q18" s="158"/>
      <c r="R18" s="175">
        <f>W!A268*10</f>
        <v>13965630</v>
      </c>
      <c r="S18" s="170"/>
      <c r="T18" s="158"/>
      <c r="U18" s="32" t="s">
        <v>215</v>
      </c>
      <c r="V18" s="158"/>
      <c r="W18" s="158"/>
      <c r="X18" s="178">
        <f>W!A227*10</f>
        <v>75000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13859720</v>
      </c>
      <c r="M19" s="170"/>
      <c r="N19" s="158"/>
      <c r="O19" s="32" t="s">
        <v>218</v>
      </c>
      <c r="P19" s="158"/>
      <c r="Q19" s="158"/>
      <c r="R19" s="178">
        <f>W!A269*10</f>
        <v>14458170</v>
      </c>
      <c r="S19" s="170"/>
      <c r="T19" s="158"/>
      <c r="U19" s="152" t="s">
        <v>219</v>
      </c>
      <c r="X19" s="176">
        <f>X16+X17-X18</f>
        <v>-50000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54680</v>
      </c>
      <c r="G20" s="170"/>
      <c r="H20" s="158"/>
      <c r="I20" s="97" t="s">
        <v>221</v>
      </c>
      <c r="J20" s="158"/>
      <c r="K20" s="158"/>
      <c r="L20" s="175">
        <f>W!A252*10</f>
        <v>12199520</v>
      </c>
      <c r="M20" s="170"/>
      <c r="N20" s="158"/>
      <c r="O20" s="152" t="s">
        <v>199</v>
      </c>
      <c r="R20" s="180">
        <f>SUM(R15:R19)</f>
        <v>40906700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26650</v>
      </c>
      <c r="G21" s="170"/>
      <c r="H21" s="158"/>
      <c r="I21" s="32" t="s">
        <v>223</v>
      </c>
      <c r="J21" s="158"/>
      <c r="K21" s="158"/>
      <c r="L21" s="175">
        <f>W!A217*10</f>
        <v>10592860</v>
      </c>
      <c r="M21" s="170"/>
      <c r="N21" s="158"/>
      <c r="O21" s="97" t="s">
        <v>224</v>
      </c>
      <c r="P21" s="158"/>
      <c r="Q21" s="158"/>
      <c r="R21" s="175">
        <f>R12+R20</f>
        <v>54357180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1400000</v>
      </c>
      <c r="G22" s="170"/>
      <c r="H22" s="158"/>
      <c r="I22" s="32" t="s">
        <v>227</v>
      </c>
      <c r="J22" s="158"/>
      <c r="K22" s="158"/>
      <c r="L22" s="175">
        <f>W!A222*10</f>
        <v>300990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125480</v>
      </c>
      <c r="G23" s="170"/>
      <c r="H23" s="158"/>
      <c r="I23" s="32" t="s">
        <v>230</v>
      </c>
      <c r="J23" s="158"/>
      <c r="K23" s="158"/>
      <c r="L23" s="177">
        <f>W!A254*10</f>
        <v>254500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10592860</v>
      </c>
      <c r="G24" s="170"/>
      <c r="H24" s="158"/>
      <c r="I24" s="152" t="s">
        <v>234</v>
      </c>
      <c r="L24" s="175">
        <f>L20-L21+L22-L23</f>
        <v>1653150</v>
      </c>
      <c r="M24" s="170"/>
      <c r="N24" s="158"/>
      <c r="O24" s="32" t="s">
        <v>235</v>
      </c>
      <c r="P24" s="158"/>
      <c r="Q24" s="158"/>
      <c r="R24" s="175">
        <f>W!A271*10</f>
        <v>695510</v>
      </c>
      <c r="S24" s="170"/>
      <c r="T24" s="158"/>
      <c r="U24" s="32" t="s">
        <v>236</v>
      </c>
      <c r="V24" s="158"/>
      <c r="W24" s="158"/>
      <c r="X24" s="175">
        <f>W!A230*10</f>
        <v>440000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25000</v>
      </c>
      <c r="M25" s="170"/>
      <c r="N25" s="158"/>
      <c r="O25" s="32" t="s">
        <v>238</v>
      </c>
      <c r="P25" s="158"/>
      <c r="Q25" s="158"/>
      <c r="R25" s="175">
        <f>W!A272*10</f>
        <v>8158390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760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760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1677390</v>
      </c>
      <c r="G27" s="170"/>
      <c r="H27" s="158"/>
      <c r="I27" s="152" t="s">
        <v>245</v>
      </c>
      <c r="J27" s="158"/>
      <c r="K27" s="158"/>
      <c r="L27" s="176">
        <f>L24+L25-L26</f>
        <v>1677390</v>
      </c>
      <c r="M27" s="170"/>
      <c r="N27" s="158"/>
      <c r="O27" s="81" t="s">
        <v>246</v>
      </c>
      <c r="P27" s="158"/>
      <c r="Q27" s="158"/>
      <c r="R27" s="175">
        <f>SUM(R24:R26)</f>
        <v>8853900</v>
      </c>
      <c r="S27" s="170"/>
      <c r="T27" s="158"/>
      <c r="U27" s="152" t="s">
        <v>247</v>
      </c>
      <c r="X27" s="176">
        <f>X22-X23-X24+X25-X26</f>
        <v>-440760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641000</v>
      </c>
      <c r="G28" s="170"/>
      <c r="H28" s="158"/>
      <c r="I28" s="97" t="s">
        <v>249</v>
      </c>
      <c r="J28" s="158"/>
      <c r="K28" s="158"/>
      <c r="L28" s="178">
        <f>W!A255*10</f>
        <v>695510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2318390</v>
      </c>
      <c r="G29" s="170"/>
      <c r="H29" s="158"/>
      <c r="I29" s="97" t="s">
        <v>252</v>
      </c>
      <c r="J29" s="158"/>
      <c r="K29" s="158"/>
      <c r="L29" s="175">
        <f>W!A256*10</f>
        <v>981880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4140690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2.2315454545454547</v>
      </c>
      <c r="M30" s="170"/>
      <c r="N30" s="158"/>
      <c r="O30" s="97" t="s">
        <v>255</v>
      </c>
      <c r="P30" s="158"/>
      <c r="Q30" s="158"/>
      <c r="R30" s="175">
        <f>R21-R27-R28</f>
        <v>45503280</v>
      </c>
      <c r="S30" s="170"/>
      <c r="U30" s="152" t="s">
        <v>256</v>
      </c>
      <c r="V30" s="158"/>
      <c r="W30" s="158"/>
      <c r="X30" s="177">
        <f>W!A234*10</f>
        <v>10317480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14458170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440000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10000000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407610</v>
      </c>
      <c r="G33" s="170"/>
      <c r="H33" s="158"/>
      <c r="I33" s="97" t="s">
        <v>262</v>
      </c>
      <c r="J33" s="158"/>
      <c r="K33" s="158"/>
      <c r="L33" s="175">
        <f>L29-L32</f>
        <v>541880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106620</v>
      </c>
      <c r="G34" s="170"/>
      <c r="H34" s="158"/>
      <c r="I34" s="106" t="s">
        <v>265</v>
      </c>
      <c r="J34" s="158"/>
      <c r="K34" s="158"/>
      <c r="L34" s="178">
        <f>W!A260*10</f>
        <v>641000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11720000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1182880</v>
      </c>
      <c r="M35" s="170"/>
      <c r="O35" s="32" t="s">
        <v>269</v>
      </c>
      <c r="P35" s="158"/>
      <c r="Q35" s="158"/>
      <c r="R35" s="178">
        <f>R36-R33-R34</f>
        <v>1182880</v>
      </c>
      <c r="S35" s="170"/>
      <c r="U35" s="97" t="s">
        <v>270</v>
      </c>
      <c r="V35" s="158"/>
      <c r="W35" s="158"/>
      <c r="X35" s="176">
        <f>W!A239*10</f>
        <v>14270000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45503280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4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9.4</v>
      </c>
      <c r="H6" s="197">
        <f>W!A508/10</f>
        <v>5.2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1295</v>
      </c>
      <c r="H7" s="48">
        <f>W!A510</f>
        <v>-386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8.6999999999999993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1250</v>
      </c>
      <c r="H16" s="202">
        <f>(INT((L10/10)*2*G20/1000)+75)*10</f>
        <v>2050</v>
      </c>
      <c r="I16" s="202">
        <f>(INT((L10/10)*3*G20/1000)+120)*10</f>
        <v>3150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2700</v>
      </c>
      <c r="I17" s="202">
        <f>(INT((L10/10)*1.5*3*G20/1000)+120)*10</f>
        <v>4120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74796</v>
      </c>
      <c r="H20" s="204">
        <f>W!A516</f>
        <v>72615</v>
      </c>
      <c r="I20" s="204">
        <f>W!A517</f>
        <v>72231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Internal energy costs have become a central focus in Europe. The USA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made a success of fracking and this reduced their energy costs and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increased security of supply. Europe is struggling to match this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success. Fracking is not popular but neither is nuclear energy and wind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>turbines require a base load supply system.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508</v>
      </c>
      <c r="G35" s="211">
        <f>W!A542/100*10</f>
        <v>1166.4000000000001</v>
      </c>
      <c r="H35" s="211">
        <f>W!A562/100*10</f>
        <v>1153.0999999999999</v>
      </c>
      <c r="I35" s="211">
        <f>W!A582/100*10</f>
        <v>1181.3</v>
      </c>
      <c r="J35" s="211">
        <f>W!A602/100*10</f>
        <v>788.6</v>
      </c>
      <c r="K35" s="211">
        <f>W!A622/100*10</f>
        <v>1186.3</v>
      </c>
      <c r="L35" s="211">
        <f>W!A642/100*10</f>
        <v>575.29999999999995</v>
      </c>
      <c r="M35" s="211">
        <f>W!A662/100*10</f>
        <v>728.40000000000009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20320000</v>
      </c>
      <c r="G36" s="211">
        <f>W!A543*10</f>
        <v>51321600</v>
      </c>
      <c r="H36" s="211">
        <f>W!A563*10</f>
        <v>50736400</v>
      </c>
      <c r="I36" s="211">
        <f>W!A583*10</f>
        <v>51977200</v>
      </c>
      <c r="J36" s="211">
        <f>W!A603*10</f>
        <v>34698400</v>
      </c>
      <c r="K36" s="211">
        <f>W!A623*10</f>
        <v>52197200</v>
      </c>
      <c r="L36" s="211">
        <f>W!A643*10</f>
        <v>23040760</v>
      </c>
      <c r="M36" s="211">
        <f>W!A663*10</f>
        <v>29136000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1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20320000</v>
      </c>
      <c r="G39" s="211">
        <f>W!A545*10</f>
        <v>46968730</v>
      </c>
      <c r="H39" s="211">
        <f>W!A565*10</f>
        <v>46383530</v>
      </c>
      <c r="I39" s="211">
        <f>W!A585*10</f>
        <v>48065430</v>
      </c>
      <c r="J39" s="211">
        <f>W!A605*10</f>
        <v>30345530</v>
      </c>
      <c r="K39" s="211">
        <f>W!A625*10</f>
        <v>47844330</v>
      </c>
      <c r="L39" s="211">
        <f>W!A645*10</f>
        <v>22986370</v>
      </c>
      <c r="M39" s="211">
        <f>W!A665*10</f>
        <v>29136000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3500</v>
      </c>
      <c r="G43" s="211">
        <f>W!A546*10</f>
        <v>3330</v>
      </c>
      <c r="H43" s="211">
        <f>W!A566*10</f>
        <v>3050</v>
      </c>
      <c r="I43" s="211">
        <f>W!A586*10</f>
        <v>3350</v>
      </c>
      <c r="J43" s="211">
        <f>W!A606*10</f>
        <v>2800</v>
      </c>
      <c r="K43" s="211">
        <f>W!A626*10</f>
        <v>3350</v>
      </c>
      <c r="L43" s="211">
        <f>W!A646*10</f>
        <v>3300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3300</v>
      </c>
      <c r="G44" s="211">
        <f>W!A547*10</f>
        <v>3330</v>
      </c>
      <c r="H44" s="211">
        <f>W!A567*10</f>
        <v>3100</v>
      </c>
      <c r="I44" s="211">
        <f>W!A587*10</f>
        <v>3350</v>
      </c>
      <c r="J44" s="211">
        <f>W!A607*10</f>
        <v>3000</v>
      </c>
      <c r="K44" s="211">
        <f>W!A627*10</f>
        <v>3420</v>
      </c>
      <c r="L44" s="211">
        <f>W!A647*10</f>
        <v>3200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3500</v>
      </c>
      <c r="G45" s="211">
        <f>W!A548*10</f>
        <v>3350</v>
      </c>
      <c r="H45" s="211">
        <f>W!A568*10</f>
        <v>3050</v>
      </c>
      <c r="I45" s="211">
        <f>W!A588*10</f>
        <v>3350</v>
      </c>
      <c r="J45" s="211">
        <f>W!A608*10</f>
        <v>2750</v>
      </c>
      <c r="K45" s="211">
        <f>W!A628*10</f>
        <v>3280</v>
      </c>
      <c r="L45" s="211">
        <f>W!A648*10</f>
        <v>3600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6200</v>
      </c>
      <c r="G46" s="211">
        <f>W!A549*10</f>
        <v>4950</v>
      </c>
      <c r="H46" s="211">
        <f>W!A569*10</f>
        <v>4600</v>
      </c>
      <c r="I46" s="211">
        <f>W!A589*10</f>
        <v>5550</v>
      </c>
      <c r="J46" s="211">
        <f>W!A609*10</f>
        <v>4650</v>
      </c>
      <c r="K46" s="211">
        <f>W!A629*10</f>
        <v>5310</v>
      </c>
      <c r="L46" s="211">
        <f>W!A649*10</f>
        <v>5100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6200</v>
      </c>
      <c r="G47" s="211">
        <f>W!A550*10</f>
        <v>5150</v>
      </c>
      <c r="H47" s="211">
        <f>W!A570*10</f>
        <v>4800</v>
      </c>
      <c r="I47" s="211">
        <f>W!A590*10</f>
        <v>5400</v>
      </c>
      <c r="J47" s="211">
        <f>W!A610*10</f>
        <v>4650</v>
      </c>
      <c r="K47" s="211">
        <f>W!A630*10</f>
        <v>5390</v>
      </c>
      <c r="L47" s="211">
        <f>W!A650*10</f>
        <v>5100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6200</v>
      </c>
      <c r="G48" s="211">
        <f>W!A551*10</f>
        <v>5420</v>
      </c>
      <c r="H48" s="211">
        <f>W!A571*10</f>
        <v>4600</v>
      </c>
      <c r="I48" s="211">
        <f>W!A591*10</f>
        <v>5500</v>
      </c>
      <c r="J48" s="211">
        <f>W!A611*10</f>
        <v>4650</v>
      </c>
      <c r="K48" s="211">
        <f>W!A631*10</f>
        <v>5250</v>
      </c>
      <c r="L48" s="211">
        <f>W!A651*10</f>
        <v>5150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9000</v>
      </c>
      <c r="G49" s="211">
        <f>W!A552*10</f>
        <v>8200</v>
      </c>
      <c r="H49" s="211">
        <f>W!A572*10</f>
        <v>8000</v>
      </c>
      <c r="I49" s="211">
        <f>W!A592*10</f>
        <v>8400</v>
      </c>
      <c r="J49" s="211">
        <f>W!A612*10</f>
        <v>7600</v>
      </c>
      <c r="K49" s="211">
        <f>W!A632*10</f>
        <v>8310</v>
      </c>
      <c r="L49" s="211">
        <f>W!A652*10</f>
        <v>8300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9000</v>
      </c>
      <c r="G50" s="211">
        <f>W!A553*10</f>
        <v>8800</v>
      </c>
      <c r="H50" s="211">
        <f>W!A573*10</f>
        <v>8100</v>
      </c>
      <c r="I50" s="211">
        <f>W!A593*10</f>
        <v>8600</v>
      </c>
      <c r="J50" s="211">
        <f>W!A613*10</f>
        <v>7700</v>
      </c>
      <c r="K50" s="211">
        <f>W!A633*10</f>
        <v>8390</v>
      </c>
      <c r="L50" s="211">
        <f>W!A653*10</f>
        <v>8300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9000</v>
      </c>
      <c r="G51" s="211">
        <f>W!A554*10</f>
        <v>8550</v>
      </c>
      <c r="H51" s="211">
        <f>W!A574*10</f>
        <v>8000</v>
      </c>
      <c r="I51" s="211">
        <f>W!A594*10</f>
        <v>8900</v>
      </c>
      <c r="J51" s="211">
        <f>W!A614*10</f>
        <v>7550</v>
      </c>
      <c r="K51" s="211">
        <f>W!A634*10</f>
        <v>8250</v>
      </c>
      <c r="L51" s="211">
        <f>W!A654*10</f>
        <v>8500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47</v>
      </c>
      <c r="G53" s="211">
        <f>W!A555</f>
        <v>51</v>
      </c>
      <c r="H53" s="211">
        <f>W!A575</f>
        <v>75</v>
      </c>
      <c r="I53" s="211">
        <f>W!A595</f>
        <v>51</v>
      </c>
      <c r="J53" s="211">
        <f>W!A615</f>
        <v>70</v>
      </c>
      <c r="K53" s="211">
        <f>W!A635</f>
        <v>50</v>
      </c>
      <c r="L53" s="211">
        <f>W!A655</f>
        <v>79</v>
      </c>
      <c r="M53" s="211">
        <f>W!A675</f>
        <v>38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12500</v>
      </c>
      <c r="G54" s="211">
        <f>W!A556*10</f>
        <v>12350</v>
      </c>
      <c r="H54" s="211">
        <f>W!A576*10</f>
        <v>12410</v>
      </c>
      <c r="I54" s="211">
        <f>W!A596*10</f>
        <v>12400</v>
      </c>
      <c r="J54" s="211">
        <f>W!A616*10</f>
        <v>12200</v>
      </c>
      <c r="K54" s="211">
        <f>W!A636*10</f>
        <v>12350</v>
      </c>
      <c r="L54" s="211">
        <f>W!A656*10</f>
        <v>12310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11</v>
      </c>
      <c r="G55" s="211">
        <f>W!A557</f>
        <v>12</v>
      </c>
      <c r="H55" s="211">
        <f>W!A577</f>
        <v>11</v>
      </c>
      <c r="I55" s="211">
        <f>W!A597</f>
        <v>12</v>
      </c>
      <c r="J55" s="211">
        <f>W!A617</f>
        <v>13</v>
      </c>
      <c r="K55" s="211">
        <f>W!A637</f>
        <v>12</v>
      </c>
      <c r="L55" s="211">
        <f>W!A657</f>
        <v>13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1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11475520</v>
      </c>
      <c r="G67" s="211">
        <f>W!A722*10</f>
        <v>13360480</v>
      </c>
      <c r="H67" s="211">
        <f>W!A742*10</f>
        <v>14425480</v>
      </c>
      <c r="I67" s="211">
        <f>W!A762*10</f>
        <v>13450480</v>
      </c>
      <c r="J67" s="211">
        <f>W!A782*10</f>
        <v>14425480</v>
      </c>
      <c r="K67" s="211">
        <f>W!A802*10</f>
        <v>13160480</v>
      </c>
      <c r="L67" s="211">
        <f>W!A822*10</f>
        <v>21517220</v>
      </c>
      <c r="M67" s="211">
        <f>W!A842*10</f>
        <v>12925480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26057300</v>
      </c>
      <c r="G68" s="211">
        <f>W!A723*10</f>
        <v>10991190</v>
      </c>
      <c r="H68" s="211">
        <f>W!A743*10</f>
        <v>20802590</v>
      </c>
      <c r="I68" s="211">
        <f>W!A763*10</f>
        <v>12482900</v>
      </c>
      <c r="J68" s="211">
        <f>W!A783*10</f>
        <v>29296550</v>
      </c>
      <c r="K68" s="211">
        <f>W!A803*10</f>
        <v>11587570</v>
      </c>
      <c r="L68" s="211">
        <f>W!A823*10</f>
        <v>7223800</v>
      </c>
      <c r="M68" s="211">
        <f>W!A843*10</f>
        <v>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11491630</v>
      </c>
      <c r="G69" s="211">
        <f>W!A724*10</f>
        <v>14114610</v>
      </c>
      <c r="H69" s="211">
        <f>W!A744*10</f>
        <v>17590520</v>
      </c>
      <c r="I69" s="211">
        <f>W!A764*10</f>
        <v>13965630</v>
      </c>
      <c r="J69" s="211">
        <f>W!A784*10</f>
        <v>18382240</v>
      </c>
      <c r="K69" s="211">
        <f>W!A804*10</f>
        <v>14284450</v>
      </c>
      <c r="L69" s="211">
        <f>W!A824*10</f>
        <v>9257160</v>
      </c>
      <c r="M69" s="211">
        <f>W!A844*10</f>
        <v>2322620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19500000</v>
      </c>
      <c r="G70" s="211">
        <f>W!A725*10</f>
        <v>13995110</v>
      </c>
      <c r="H70" s="211">
        <f>W!A745*10</f>
        <v>0</v>
      </c>
      <c r="I70" s="211">
        <f>W!A765*10</f>
        <v>14458170</v>
      </c>
      <c r="J70" s="211">
        <f>W!A785*10</f>
        <v>10350000</v>
      </c>
      <c r="K70" s="211">
        <f>W!A805*10</f>
        <v>12584750</v>
      </c>
      <c r="L70" s="211">
        <f>W!A825*10</f>
        <v>11500000</v>
      </c>
      <c r="M70" s="211">
        <f>W!A845*10</f>
        <v>19533140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672040</v>
      </c>
      <c r="H73" s="211">
        <f>W!A748*10</f>
        <v>0</v>
      </c>
      <c r="I73" s="211">
        <f>W!A768*10</f>
        <v>695510</v>
      </c>
      <c r="J73" s="211">
        <f>W!A788*10</f>
        <v>0</v>
      </c>
      <c r="K73" s="211">
        <f>W!A808*10</f>
        <v>617290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10958380</v>
      </c>
      <c r="G74" s="211">
        <f>W!A729*10</f>
        <v>5900840</v>
      </c>
      <c r="H74" s="211">
        <f>W!A749*10</f>
        <v>7504070</v>
      </c>
      <c r="I74" s="211">
        <f>W!A769*10</f>
        <v>8158390</v>
      </c>
      <c r="J74" s="211">
        <f>W!A789*10</f>
        <v>14512030</v>
      </c>
      <c r="K74" s="211">
        <f>W!A809*10</f>
        <v>5239190</v>
      </c>
      <c r="L74" s="211">
        <f>W!A829*10</f>
        <v>6142780</v>
      </c>
      <c r="M74" s="211">
        <f>W!A849*10</f>
        <v>1902550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33713960</v>
      </c>
      <c r="G75" s="211">
        <f>W!A730*10</f>
        <v>0</v>
      </c>
      <c r="H75" s="211">
        <f>W!A750*10</f>
        <v>2283490</v>
      </c>
      <c r="I75" s="211">
        <f>W!A770*10</f>
        <v>0</v>
      </c>
      <c r="J75" s="211">
        <f>W!A790*10</f>
        <v>25910300</v>
      </c>
      <c r="K75" s="211">
        <f>W!A810*10</f>
        <v>0</v>
      </c>
      <c r="L75" s="211">
        <f>W!A830*10</f>
        <v>16566060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1000000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40000000</v>
      </c>
      <c r="G80" s="211">
        <f>W!A734*10</f>
        <v>44000000</v>
      </c>
      <c r="H80" s="211">
        <f>W!A754*10</f>
        <v>44000000</v>
      </c>
      <c r="I80" s="211">
        <f>W!A774*10</f>
        <v>44000000</v>
      </c>
      <c r="J80" s="211">
        <f>W!A794*10</f>
        <v>44000000</v>
      </c>
      <c r="K80" s="211">
        <f>W!A814*10</f>
        <v>44000000</v>
      </c>
      <c r="L80" s="211">
        <f>W!A834*10</f>
        <v>40050000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0</v>
      </c>
      <c r="G81" s="211">
        <f>W!A735*10</f>
        <v>320400</v>
      </c>
      <c r="H81" s="211">
        <f>W!A755*10</f>
        <v>320400</v>
      </c>
      <c r="I81" s="211">
        <f>W!A775*10</f>
        <v>320400</v>
      </c>
      <c r="J81" s="211">
        <f>W!A795*10</f>
        <v>320400</v>
      </c>
      <c r="K81" s="211">
        <f>W!A815*10</f>
        <v>320400</v>
      </c>
      <c r="L81" s="211">
        <f>W!A835*10</f>
        <v>4000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-16147890</v>
      </c>
      <c r="G82" s="211">
        <f>W!A736*10</f>
        <v>1568110</v>
      </c>
      <c r="H82" s="211">
        <f>W!A756*10</f>
        <v>-1289370</v>
      </c>
      <c r="I82" s="211">
        <f>W!A776*10</f>
        <v>1182880</v>
      </c>
      <c r="J82" s="211">
        <f>W!A796*10</f>
        <v>-12288460</v>
      </c>
      <c r="K82" s="211">
        <f>W!A816*10</f>
        <v>1440370</v>
      </c>
      <c r="L82" s="211">
        <f>W!A836*10</f>
        <v>-14264660</v>
      </c>
      <c r="M82" s="211">
        <f>W!A856*10</f>
        <v>-7121310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23852110</v>
      </c>
      <c r="G83" s="211">
        <f t="shared" si="0"/>
        <v>45888510</v>
      </c>
      <c r="H83" s="211">
        <f t="shared" si="0"/>
        <v>43031030</v>
      </c>
      <c r="I83" s="211">
        <f t="shared" si="0"/>
        <v>45503280</v>
      </c>
      <c r="J83" s="211">
        <f t="shared" si="0"/>
        <v>32031940</v>
      </c>
      <c r="K83" s="211">
        <f t="shared" si="0"/>
        <v>45760770</v>
      </c>
      <c r="L83" s="211">
        <f t="shared" si="0"/>
        <v>25789340</v>
      </c>
      <c r="M83" s="211">
        <f t="shared" si="0"/>
        <v>32878690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1" bestFit="1" customWidth="1"/>
  </cols>
  <sheetData>
    <row r="1" spans="1:1">
      <c r="A1">
        <v>45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336</v>
      </c>
    </row>
    <row r="7" spans="1:1">
      <c r="A7">
        <v>30</v>
      </c>
    </row>
    <row r="8" spans="1:1">
      <c r="A8">
        <v>20</v>
      </c>
    </row>
    <row r="9" spans="1:1">
      <c r="A9">
        <v>60</v>
      </c>
    </row>
    <row r="10" spans="1:1">
      <c r="A10">
        <v>0</v>
      </c>
    </row>
    <row r="11" spans="1:1">
      <c r="A11">
        <v>18</v>
      </c>
    </row>
    <row r="12" spans="1:1">
      <c r="A12">
        <v>20</v>
      </c>
    </row>
    <row r="13" spans="1:1">
      <c r="A13">
        <v>17</v>
      </c>
    </row>
    <row r="14" spans="1:1">
      <c r="A14">
        <v>14</v>
      </c>
    </row>
    <row r="15" spans="1:1">
      <c r="A15">
        <v>14</v>
      </c>
    </row>
    <row r="16" spans="1:1">
      <c r="A16">
        <v>14</v>
      </c>
    </row>
    <row r="17" spans="1:2">
      <c r="A17">
        <v>10</v>
      </c>
    </row>
    <row r="18" spans="1:2">
      <c r="A18">
        <v>10</v>
      </c>
    </row>
    <row r="19" spans="1:2">
      <c r="A19">
        <v>9</v>
      </c>
    </row>
    <row r="20" spans="1:2">
      <c r="A20">
        <v>0</v>
      </c>
    </row>
    <row r="21" spans="1:2">
      <c r="A21">
        <v>335</v>
      </c>
    </row>
    <row r="22" spans="1:2">
      <c r="A22">
        <v>335</v>
      </c>
    </row>
    <row r="23" spans="1:2">
      <c r="A23">
        <v>335</v>
      </c>
    </row>
    <row r="24" spans="1:2">
      <c r="A24">
        <v>555</v>
      </c>
    </row>
    <row r="25" spans="1:2">
      <c r="A25">
        <v>540</v>
      </c>
    </row>
    <row r="26" spans="1:2">
      <c r="A26">
        <v>550</v>
      </c>
    </row>
    <row r="27" spans="1:2">
      <c r="A27">
        <v>840</v>
      </c>
    </row>
    <row r="28" spans="1:2">
      <c r="A28">
        <v>860</v>
      </c>
    </row>
    <row r="29" spans="1:2">
      <c r="A29">
        <v>890</v>
      </c>
    </row>
    <row r="30" spans="1:2">
      <c r="A30">
        <v>0</v>
      </c>
    </row>
    <row r="31" spans="1:2">
      <c r="A31">
        <v>1289</v>
      </c>
      <c r="B31" s="11" t="s">
        <v>337</v>
      </c>
    </row>
    <row r="32" spans="1:2">
      <c r="A32">
        <v>951</v>
      </c>
      <c r="B32" s="11" t="s">
        <v>337</v>
      </c>
    </row>
    <row r="33" spans="1:2">
      <c r="A33">
        <v>1219</v>
      </c>
      <c r="B33" s="11" t="s">
        <v>337</v>
      </c>
    </row>
    <row r="34" spans="1:2">
      <c r="A34">
        <v>638</v>
      </c>
      <c r="B34" s="11" t="s">
        <v>337</v>
      </c>
    </row>
    <row r="35" spans="1:2">
      <c r="A35">
        <v>397</v>
      </c>
      <c r="B35" s="11" t="s">
        <v>337</v>
      </c>
    </row>
    <row r="36" spans="1:2">
      <c r="A36">
        <v>608</v>
      </c>
      <c r="B36" s="11" t="s">
        <v>337</v>
      </c>
    </row>
    <row r="37" spans="1:2">
      <c r="A37">
        <v>337</v>
      </c>
      <c r="B37" s="11" t="s">
        <v>337</v>
      </c>
    </row>
    <row r="38" spans="1:2">
      <c r="A38">
        <v>184</v>
      </c>
      <c r="B38" s="11" t="s">
        <v>337</v>
      </c>
    </row>
    <row r="39" spans="1:2">
      <c r="A39">
        <v>245</v>
      </c>
      <c r="B39" s="11" t="s">
        <v>337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116</v>
      </c>
    </row>
    <row r="48" spans="1:2">
      <c r="A48">
        <v>168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4300</v>
      </c>
    </row>
    <row r="55" spans="1:2">
      <c r="A55">
        <v>400</v>
      </c>
    </row>
    <row r="56" spans="1:2">
      <c r="A56">
        <v>650</v>
      </c>
    </row>
    <row r="57" spans="1:2">
      <c r="A57">
        <v>0</v>
      </c>
    </row>
    <row r="58" spans="1:2">
      <c r="A58">
        <v>0</v>
      </c>
    </row>
    <row r="59" spans="1:2">
      <c r="A59">
        <v>1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15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1240</v>
      </c>
    </row>
    <row r="84" spans="1:1">
      <c r="A84">
        <v>0</v>
      </c>
    </row>
    <row r="85" spans="1:1">
      <c r="A85">
        <v>140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-200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>
        <v>3.65</v>
      </c>
    </row>
    <row r="106" spans="1:1">
      <c r="A106">
        <v>3.59</v>
      </c>
    </row>
    <row r="107" spans="1:1">
      <c r="A107">
        <v>2.78</v>
      </c>
    </row>
    <row r="108" spans="1:1">
      <c r="A108">
        <v>3355</v>
      </c>
    </row>
    <row r="109" spans="1:1">
      <c r="A109">
        <v>1568</v>
      </c>
    </row>
    <row r="110" spans="1:1">
      <c r="A110">
        <v>757</v>
      </c>
    </row>
    <row r="111" spans="1:1">
      <c r="A111">
        <v>3498</v>
      </c>
    </row>
    <row r="112" spans="1:1">
      <c r="A112">
        <v>1663</v>
      </c>
    </row>
    <row r="113" spans="1:2">
      <c r="A113">
        <v>776</v>
      </c>
    </row>
    <row r="114" spans="1:2">
      <c r="A114">
        <v>81</v>
      </c>
    </row>
    <row r="115" spans="1:2">
      <c r="A115">
        <v>40</v>
      </c>
    </row>
    <row r="116" spans="1:2">
      <c r="A116">
        <v>19</v>
      </c>
    </row>
    <row r="117" spans="1:2">
      <c r="A117">
        <v>62</v>
      </c>
      <c r="B117" s="11" t="s">
        <v>338</v>
      </c>
    </row>
    <row r="118" spans="1:2">
      <c r="A118">
        <v>55</v>
      </c>
      <c r="B118" s="11" t="s">
        <v>338</v>
      </c>
    </row>
    <row r="119" spans="1:2">
      <c r="A119">
        <v>0</v>
      </c>
    </row>
    <row r="120" spans="1:2">
      <c r="A120">
        <v>999</v>
      </c>
    </row>
    <row r="121" spans="1:2">
      <c r="A121">
        <v>1250</v>
      </c>
    </row>
    <row r="122" spans="1:2">
      <c r="A122">
        <v>922</v>
      </c>
    </row>
    <row r="123" spans="1:2">
      <c r="A123">
        <v>1183</v>
      </c>
    </row>
    <row r="124" spans="1:2">
      <c r="A124">
        <v>608</v>
      </c>
    </row>
    <row r="125" spans="1:2">
      <c r="A125">
        <v>379</v>
      </c>
    </row>
    <row r="126" spans="1:2">
      <c r="A126">
        <v>581</v>
      </c>
    </row>
    <row r="127" spans="1:2">
      <c r="A127">
        <v>333</v>
      </c>
    </row>
    <row r="128" spans="1:2">
      <c r="A128">
        <v>181</v>
      </c>
    </row>
    <row r="129" spans="1:1">
      <c r="A129">
        <v>243</v>
      </c>
    </row>
    <row r="130" spans="1:1">
      <c r="A130">
        <v>999</v>
      </c>
    </row>
    <row r="131" spans="1:1">
      <c r="A131">
        <v>1402</v>
      </c>
    </row>
    <row r="132" spans="1:1">
      <c r="A132">
        <v>834</v>
      </c>
    </row>
    <row r="133" spans="1:1">
      <c r="A133">
        <v>1123</v>
      </c>
    </row>
    <row r="134" spans="1:1">
      <c r="A134">
        <v>632</v>
      </c>
    </row>
    <row r="135" spans="1:1">
      <c r="A135">
        <v>404</v>
      </c>
    </row>
    <row r="136" spans="1:1">
      <c r="A136">
        <v>537</v>
      </c>
    </row>
    <row r="137" spans="1:1">
      <c r="A137">
        <v>323</v>
      </c>
    </row>
    <row r="138" spans="1:1">
      <c r="A138">
        <v>180</v>
      </c>
    </row>
    <row r="139" spans="1:1">
      <c r="A139">
        <v>230</v>
      </c>
    </row>
    <row r="140" spans="1:1">
      <c r="A140">
        <v>999</v>
      </c>
    </row>
    <row r="141" spans="1:1">
      <c r="A141">
        <v>1250</v>
      </c>
    </row>
    <row r="142" spans="1:1">
      <c r="A142">
        <v>834</v>
      </c>
    </row>
    <row r="143" spans="1:1">
      <c r="A143">
        <v>1123</v>
      </c>
    </row>
    <row r="144" spans="1:1">
      <c r="A144">
        <v>608</v>
      </c>
    </row>
    <row r="145" spans="1:1">
      <c r="A145">
        <v>379</v>
      </c>
    </row>
    <row r="146" spans="1:1">
      <c r="A146">
        <v>537</v>
      </c>
    </row>
    <row r="147" spans="1:1">
      <c r="A147">
        <v>327</v>
      </c>
    </row>
    <row r="148" spans="1:1">
      <c r="A148">
        <v>180</v>
      </c>
    </row>
    <row r="149" spans="1:1">
      <c r="A149">
        <v>230</v>
      </c>
    </row>
    <row r="150" spans="1:1">
      <c r="A150">
        <v>999</v>
      </c>
    </row>
    <row r="151" spans="1:1">
      <c r="A151">
        <v>76</v>
      </c>
    </row>
    <row r="152" spans="1:1">
      <c r="A152">
        <v>0</v>
      </c>
    </row>
    <row r="153" spans="1:1">
      <c r="A153">
        <v>0</v>
      </c>
    </row>
    <row r="154" spans="1:1">
      <c r="A154">
        <v>12</v>
      </c>
    </row>
    <row r="155" spans="1:1">
      <c r="A155">
        <v>12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88</v>
      </c>
    </row>
    <row r="163" spans="1:1">
      <c r="A163">
        <v>60</v>
      </c>
    </row>
    <row r="164" spans="1:1">
      <c r="A164">
        <v>0</v>
      </c>
    </row>
    <row r="165" spans="1:1">
      <c r="A165">
        <v>0</v>
      </c>
    </row>
    <row r="166" spans="1:1">
      <c r="A166">
        <v>44</v>
      </c>
    </row>
    <row r="167" spans="1:1">
      <c r="A167">
        <v>6</v>
      </c>
    </row>
    <row r="168" spans="1:1">
      <c r="A168">
        <v>1</v>
      </c>
    </row>
    <row r="169" spans="1:1">
      <c r="A169">
        <v>13</v>
      </c>
    </row>
    <row r="170" spans="1:1">
      <c r="A170">
        <v>999</v>
      </c>
    </row>
    <row r="171" spans="1:1">
      <c r="A171">
        <v>75</v>
      </c>
    </row>
    <row r="172" spans="1:1">
      <c r="A172">
        <v>38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339</v>
      </c>
    </row>
    <row r="178" spans="1:1">
      <c r="A178" t="s">
        <v>340</v>
      </c>
    </row>
    <row r="179" spans="1:1">
      <c r="A179" t="s">
        <v>340</v>
      </c>
    </row>
    <row r="180" spans="1:1">
      <c r="A180">
        <v>999</v>
      </c>
    </row>
    <row r="181" spans="1:1">
      <c r="A181">
        <v>3369</v>
      </c>
    </row>
    <row r="182" spans="1:1">
      <c r="A182">
        <v>850</v>
      </c>
    </row>
    <row r="183" spans="1:1">
      <c r="A183">
        <v>634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4300</v>
      </c>
    </row>
    <row r="188" spans="1:1">
      <c r="A188">
        <v>400</v>
      </c>
    </row>
    <row r="189" spans="1:1">
      <c r="A189">
        <v>650</v>
      </c>
    </row>
    <row r="190" spans="1:1">
      <c r="A190">
        <v>999</v>
      </c>
    </row>
    <row r="191" spans="1:1">
      <c r="A191">
        <v>30</v>
      </c>
    </row>
    <row r="192" spans="1:1">
      <c r="A192">
        <v>25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34</v>
      </c>
    </row>
    <row r="198" spans="1:1">
      <c r="A198">
        <v>19</v>
      </c>
    </row>
    <row r="199" spans="1:1">
      <c r="A199">
        <v>999</v>
      </c>
    </row>
    <row r="200" spans="1:1">
      <c r="A200">
        <v>999</v>
      </c>
    </row>
    <row r="201" spans="1:1">
      <c r="A201">
        <v>236000</v>
      </c>
    </row>
    <row r="202" spans="1:1">
      <c r="A202">
        <v>81337</v>
      </c>
    </row>
    <row r="203" spans="1:1">
      <c r="A203">
        <v>39287</v>
      </c>
    </row>
    <row r="204" spans="1:1">
      <c r="A204">
        <v>313087</v>
      </c>
    </row>
    <row r="205" spans="1:1">
      <c r="A205">
        <v>26203</v>
      </c>
    </row>
    <row r="206" spans="1:1">
      <c r="A206">
        <v>14200</v>
      </c>
    </row>
    <row r="207" spans="1:1">
      <c r="A207">
        <v>110000</v>
      </c>
    </row>
    <row r="208" spans="1:1">
      <c r="A208">
        <v>20000</v>
      </c>
    </row>
    <row r="209" spans="1:1">
      <c r="A209">
        <v>33000</v>
      </c>
    </row>
    <row r="210" spans="1:1">
      <c r="A210">
        <v>6800</v>
      </c>
    </row>
    <row r="211" spans="1:1">
      <c r="A211">
        <v>18691</v>
      </c>
    </row>
    <row r="212" spans="1:1">
      <c r="A212">
        <v>0</v>
      </c>
    </row>
    <row r="213" spans="1:1">
      <c r="A213">
        <v>5468</v>
      </c>
    </row>
    <row r="214" spans="1:1">
      <c r="A214">
        <v>2665</v>
      </c>
    </row>
    <row r="215" spans="1:1">
      <c r="A215">
        <v>140000</v>
      </c>
    </row>
    <row r="216" spans="1:1">
      <c r="A216">
        <v>12548</v>
      </c>
    </row>
    <row r="217" spans="1:1">
      <c r="A217">
        <v>1059286</v>
      </c>
    </row>
    <row r="218" spans="1:1">
      <c r="A218">
        <v>2478593</v>
      </c>
    </row>
    <row r="219" spans="1:1">
      <c r="A219">
        <v>40761</v>
      </c>
    </row>
    <row r="220" spans="1:1">
      <c r="A220">
        <v>10662</v>
      </c>
    </row>
    <row r="221" spans="1:1">
      <c r="A221">
        <v>2478593</v>
      </c>
    </row>
    <row r="222" spans="1:1">
      <c r="A222">
        <v>30099</v>
      </c>
    </row>
    <row r="223" spans="1:1">
      <c r="A223">
        <v>2045547</v>
      </c>
    </row>
    <row r="224" spans="1:1">
      <c r="A224">
        <v>0</v>
      </c>
    </row>
    <row r="225" spans="1:1">
      <c r="A225">
        <v>2500</v>
      </c>
    </row>
    <row r="226" spans="1:1">
      <c r="A226">
        <v>0</v>
      </c>
    </row>
    <row r="227" spans="1:1">
      <c r="A227">
        <v>7500</v>
      </c>
    </row>
    <row r="228" spans="1:1">
      <c r="A228">
        <v>0</v>
      </c>
    </row>
    <row r="229" spans="1:1">
      <c r="A229">
        <v>0</v>
      </c>
    </row>
    <row r="230" spans="1:1">
      <c r="A230">
        <v>44000</v>
      </c>
    </row>
    <row r="231" spans="1:1">
      <c r="A231">
        <v>0</v>
      </c>
    </row>
    <row r="232" spans="1:1">
      <c r="A232">
        <v>76</v>
      </c>
    </row>
    <row r="233" spans="1:1">
      <c r="A233">
        <v>414069</v>
      </c>
    </row>
    <row r="234" spans="1:1">
      <c r="A234">
        <v>1031748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1172000</v>
      </c>
    </row>
    <row r="239" spans="1:1">
      <c r="A239">
        <v>1427000</v>
      </c>
    </row>
    <row r="240" spans="1:1">
      <c r="A240">
        <v>64100</v>
      </c>
    </row>
    <row r="241" spans="1:1">
      <c r="A241">
        <v>2605924</v>
      </c>
    </row>
    <row r="242" spans="1:1">
      <c r="A242">
        <v>1302507</v>
      </c>
    </row>
    <row r="243" spans="1:1">
      <c r="A243">
        <v>847100</v>
      </c>
    </row>
    <row r="244" spans="1:1">
      <c r="A244">
        <v>64497</v>
      </c>
    </row>
    <row r="245" spans="1:1">
      <c r="A245">
        <v>44728</v>
      </c>
    </row>
    <row r="246" spans="1:1">
      <c r="A246">
        <v>66173</v>
      </c>
    </row>
    <row r="247" spans="1:1">
      <c r="A247">
        <v>231470</v>
      </c>
    </row>
    <row r="248" spans="1:1">
      <c r="A248">
        <v>5937</v>
      </c>
    </row>
    <row r="249" spans="1:1">
      <c r="A249">
        <v>71850</v>
      </c>
    </row>
    <row r="250" spans="1:1">
      <c r="A250">
        <v>1248290</v>
      </c>
    </row>
    <row r="251" spans="1:1">
      <c r="A251">
        <v>1385972</v>
      </c>
    </row>
    <row r="252" spans="1:1">
      <c r="A252">
        <v>1219952</v>
      </c>
    </row>
    <row r="253" spans="1:1">
      <c r="A253">
        <v>0</v>
      </c>
    </row>
    <row r="254" spans="1:1">
      <c r="A254">
        <v>25450</v>
      </c>
    </row>
    <row r="255" spans="1:1">
      <c r="A255">
        <v>69551</v>
      </c>
    </row>
    <row r="256" spans="1:1">
      <c r="A256">
        <v>98188</v>
      </c>
    </row>
    <row r="257" spans="1:1">
      <c r="A257">
        <v>231839</v>
      </c>
    </row>
    <row r="258" spans="1:1">
      <c r="A258">
        <v>999</v>
      </c>
    </row>
    <row r="259" spans="1:1">
      <c r="A259">
        <v>999</v>
      </c>
    </row>
    <row r="260" spans="1:1">
      <c r="A260">
        <v>64100</v>
      </c>
    </row>
    <row r="261" spans="1:1">
      <c r="A261">
        <v>50000</v>
      </c>
    </row>
    <row r="262" spans="1:1">
      <c r="A262">
        <v>302500</v>
      </c>
    </row>
    <row r="263" spans="1:1">
      <c r="A263">
        <v>992548</v>
      </c>
    </row>
    <row r="264" spans="1:1">
      <c r="A264">
        <v>0</v>
      </c>
    </row>
    <row r="265" spans="1:1">
      <c r="A265">
        <v>36172</v>
      </c>
    </row>
    <row r="266" spans="1:1">
      <c r="A266">
        <v>847100</v>
      </c>
    </row>
    <row r="267" spans="1:1">
      <c r="A267">
        <v>365018</v>
      </c>
    </row>
    <row r="268" spans="1:1">
      <c r="A268">
        <v>1396563</v>
      </c>
    </row>
    <row r="269" spans="1:1">
      <c r="A269">
        <v>1445817</v>
      </c>
    </row>
    <row r="270" spans="1:1">
      <c r="A270">
        <v>1000000</v>
      </c>
    </row>
    <row r="271" spans="1:1">
      <c r="A271">
        <v>69551</v>
      </c>
    </row>
    <row r="272" spans="1:1">
      <c r="A272">
        <v>815839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4550328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605</v>
      </c>
    </row>
    <row r="285" spans="1:1">
      <c r="A285">
        <v>100</v>
      </c>
    </row>
    <row r="286" spans="1:1">
      <c r="A286">
        <v>340</v>
      </c>
    </row>
    <row r="287" spans="1:1">
      <c r="A287">
        <v>347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18</v>
      </c>
    </row>
    <row r="303" spans="1:1">
      <c r="A303">
        <v>1545</v>
      </c>
    </row>
    <row r="304" spans="1:1">
      <c r="A304">
        <v>92.4</v>
      </c>
    </row>
    <row r="305" spans="1:1">
      <c r="A305">
        <v>15840</v>
      </c>
    </row>
    <row r="306" spans="1:1">
      <c r="A306">
        <v>155</v>
      </c>
    </row>
    <row r="307" spans="1:1">
      <c r="A307">
        <v>15686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7635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2181</v>
      </c>
    </row>
    <row r="316" spans="1:1">
      <c r="A316">
        <v>5454</v>
      </c>
    </row>
    <row r="317" spans="1:1">
      <c r="A317">
        <v>0</v>
      </c>
    </row>
    <row r="318" spans="1:1">
      <c r="A318">
        <v>15</v>
      </c>
    </row>
    <row r="319" spans="1:1">
      <c r="A319">
        <v>75445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13</v>
      </c>
    </row>
    <row r="328" spans="1:1">
      <c r="A328">
        <v>15</v>
      </c>
    </row>
    <row r="329" spans="1:1">
      <c r="A329">
        <v>115</v>
      </c>
    </row>
    <row r="330" spans="1:1">
      <c r="A330" s="11" t="s">
        <v>341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5080</v>
      </c>
    </row>
    <row r="523" spans="1:1">
      <c r="A523">
        <v>2032000</v>
      </c>
    </row>
    <row r="524" spans="1:1">
      <c r="A524">
        <v>0</v>
      </c>
    </row>
    <row r="525" spans="1:1">
      <c r="A525">
        <v>2032000</v>
      </c>
    </row>
    <row r="526" spans="1:1">
      <c r="A526">
        <v>350</v>
      </c>
    </row>
    <row r="527" spans="1:1">
      <c r="A527">
        <v>330</v>
      </c>
    </row>
    <row r="528" spans="1:1">
      <c r="A528">
        <v>350</v>
      </c>
    </row>
    <row r="529" spans="1:1">
      <c r="A529">
        <v>620</v>
      </c>
    </row>
    <row r="530" spans="1:1">
      <c r="A530">
        <v>620</v>
      </c>
    </row>
    <row r="531" spans="1:1">
      <c r="A531">
        <v>620</v>
      </c>
    </row>
    <row r="532" spans="1:1">
      <c r="A532">
        <v>900</v>
      </c>
    </row>
    <row r="533" spans="1:1">
      <c r="A533">
        <v>900</v>
      </c>
    </row>
    <row r="534" spans="1:1">
      <c r="A534">
        <v>900</v>
      </c>
    </row>
    <row r="535" spans="1:1">
      <c r="A535">
        <v>47</v>
      </c>
    </row>
    <row r="536" spans="1:1">
      <c r="A536">
        <v>1250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11664</v>
      </c>
    </row>
    <row r="543" spans="1:1">
      <c r="A543">
        <v>5132160</v>
      </c>
    </row>
    <row r="544" spans="1:1">
      <c r="A544">
        <v>0</v>
      </c>
    </row>
    <row r="545" spans="1:2">
      <c r="A545">
        <v>4696873</v>
      </c>
    </row>
    <row r="546" spans="1:2">
      <c r="A546">
        <v>333</v>
      </c>
    </row>
    <row r="547" spans="1:2">
      <c r="A547">
        <v>333</v>
      </c>
    </row>
    <row r="548" spans="1:2">
      <c r="A548">
        <v>335</v>
      </c>
    </row>
    <row r="549" spans="1:2">
      <c r="A549">
        <v>495</v>
      </c>
    </row>
    <row r="550" spans="1:2">
      <c r="A550">
        <v>515</v>
      </c>
    </row>
    <row r="551" spans="1:2">
      <c r="A551">
        <v>542</v>
      </c>
    </row>
    <row r="552" spans="1:2">
      <c r="A552">
        <v>820</v>
      </c>
    </row>
    <row r="553" spans="1:2">
      <c r="A553">
        <v>880</v>
      </c>
      <c r="B553"/>
    </row>
    <row r="554" spans="1:2">
      <c r="A554">
        <v>855</v>
      </c>
      <c r="B554"/>
    </row>
    <row r="555" spans="1:2">
      <c r="A555">
        <v>51</v>
      </c>
      <c r="B555"/>
    </row>
    <row r="556" spans="1:2">
      <c r="A556">
        <v>1235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11531</v>
      </c>
    </row>
    <row r="563" spans="1:1">
      <c r="A563">
        <v>5073640</v>
      </c>
    </row>
    <row r="564" spans="1:1">
      <c r="A564">
        <v>0</v>
      </c>
    </row>
    <row r="565" spans="1:1">
      <c r="A565">
        <v>4638353</v>
      </c>
    </row>
    <row r="566" spans="1:1">
      <c r="A566">
        <v>305</v>
      </c>
    </row>
    <row r="567" spans="1:1">
      <c r="A567">
        <v>310</v>
      </c>
    </row>
    <row r="568" spans="1:1">
      <c r="A568">
        <v>305</v>
      </c>
    </row>
    <row r="569" spans="1:1">
      <c r="A569">
        <v>460</v>
      </c>
    </row>
    <row r="570" spans="1:1">
      <c r="A570">
        <v>480</v>
      </c>
    </row>
    <row r="571" spans="1:1">
      <c r="A571">
        <v>460</v>
      </c>
    </row>
    <row r="572" spans="1:1">
      <c r="A572">
        <v>800</v>
      </c>
    </row>
    <row r="573" spans="1:1">
      <c r="A573">
        <v>810</v>
      </c>
    </row>
    <row r="574" spans="1:1">
      <c r="A574">
        <v>800</v>
      </c>
    </row>
    <row r="575" spans="1:1">
      <c r="A575">
        <v>75</v>
      </c>
    </row>
    <row r="576" spans="1:1">
      <c r="A576">
        <v>1241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11813</v>
      </c>
    </row>
    <row r="583" spans="1:1">
      <c r="A583">
        <v>5197720</v>
      </c>
    </row>
    <row r="584" spans="1:1">
      <c r="A584">
        <v>1</v>
      </c>
    </row>
    <row r="585" spans="1:1">
      <c r="A585">
        <v>4806543</v>
      </c>
    </row>
    <row r="586" spans="1:1">
      <c r="A586">
        <v>335</v>
      </c>
    </row>
    <row r="587" spans="1:1">
      <c r="A587">
        <v>335</v>
      </c>
    </row>
    <row r="588" spans="1:1">
      <c r="A588">
        <v>335</v>
      </c>
    </row>
    <row r="589" spans="1:1">
      <c r="A589">
        <v>555</v>
      </c>
    </row>
    <row r="590" spans="1:1">
      <c r="A590">
        <v>540</v>
      </c>
    </row>
    <row r="591" spans="1:1">
      <c r="A591">
        <v>550</v>
      </c>
    </row>
    <row r="592" spans="1:1">
      <c r="A592">
        <v>840</v>
      </c>
    </row>
    <row r="593" spans="1:1">
      <c r="A593">
        <v>860</v>
      </c>
    </row>
    <row r="594" spans="1:1">
      <c r="A594">
        <v>890</v>
      </c>
    </row>
    <row r="595" spans="1:1">
      <c r="A595">
        <v>51</v>
      </c>
    </row>
    <row r="596" spans="1:1">
      <c r="A596">
        <v>1240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7886</v>
      </c>
    </row>
    <row r="603" spans="1:1">
      <c r="A603">
        <v>3469840</v>
      </c>
    </row>
    <row r="604" spans="1:1">
      <c r="A604">
        <v>0</v>
      </c>
    </row>
    <row r="605" spans="1:1">
      <c r="A605">
        <v>3034553</v>
      </c>
    </row>
    <row r="606" spans="1:1">
      <c r="A606">
        <v>280</v>
      </c>
    </row>
    <row r="607" spans="1:1">
      <c r="A607">
        <v>300</v>
      </c>
    </row>
    <row r="608" spans="1:1">
      <c r="A608">
        <v>275</v>
      </c>
    </row>
    <row r="609" spans="1:1">
      <c r="A609">
        <v>465</v>
      </c>
    </row>
    <row r="610" spans="1:1">
      <c r="A610">
        <v>465</v>
      </c>
    </row>
    <row r="611" spans="1:1">
      <c r="A611">
        <v>465</v>
      </c>
    </row>
    <row r="612" spans="1:1">
      <c r="A612">
        <v>760</v>
      </c>
    </row>
    <row r="613" spans="1:1">
      <c r="A613">
        <v>770</v>
      </c>
    </row>
    <row r="614" spans="1:1">
      <c r="A614">
        <v>755</v>
      </c>
    </row>
    <row r="615" spans="1:1">
      <c r="A615">
        <v>70</v>
      </c>
    </row>
    <row r="616" spans="1:1">
      <c r="A616">
        <v>1220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11863</v>
      </c>
    </row>
    <row r="623" spans="1:1">
      <c r="A623">
        <v>5219720</v>
      </c>
    </row>
    <row r="624" spans="1:1">
      <c r="A624">
        <v>0</v>
      </c>
    </row>
    <row r="625" spans="1:1">
      <c r="A625">
        <v>4784433</v>
      </c>
    </row>
    <row r="626" spans="1:1">
      <c r="A626">
        <v>335</v>
      </c>
    </row>
    <row r="627" spans="1:1">
      <c r="A627">
        <v>342</v>
      </c>
    </row>
    <row r="628" spans="1:1">
      <c r="A628">
        <v>328</v>
      </c>
    </row>
    <row r="629" spans="1:1">
      <c r="A629">
        <v>531</v>
      </c>
    </row>
    <row r="630" spans="1:1">
      <c r="A630">
        <v>539</v>
      </c>
    </row>
    <row r="631" spans="1:1">
      <c r="A631">
        <v>525</v>
      </c>
    </row>
    <row r="632" spans="1:1">
      <c r="A632">
        <v>831</v>
      </c>
    </row>
    <row r="633" spans="1:1">
      <c r="A633">
        <v>839</v>
      </c>
    </row>
    <row r="634" spans="1:1">
      <c r="A634">
        <v>825</v>
      </c>
    </row>
    <row r="635" spans="1:1">
      <c r="A635">
        <v>50</v>
      </c>
    </row>
    <row r="636" spans="1:1">
      <c r="A636">
        <v>1235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5753</v>
      </c>
    </row>
    <row r="643" spans="1:1">
      <c r="A643">
        <v>2304076</v>
      </c>
    </row>
    <row r="644" spans="1:1">
      <c r="A644">
        <v>0</v>
      </c>
    </row>
    <row r="645" spans="1:1">
      <c r="A645">
        <v>2298637</v>
      </c>
    </row>
    <row r="646" spans="1:1">
      <c r="A646">
        <v>330</v>
      </c>
    </row>
    <row r="647" spans="1:1">
      <c r="A647">
        <v>320</v>
      </c>
    </row>
    <row r="648" spans="1:1">
      <c r="A648">
        <v>360</v>
      </c>
    </row>
    <row r="649" spans="1:1">
      <c r="A649">
        <v>510</v>
      </c>
    </row>
    <row r="650" spans="1:1">
      <c r="A650">
        <v>510</v>
      </c>
    </row>
    <row r="651" spans="1:1">
      <c r="A651">
        <v>515</v>
      </c>
    </row>
    <row r="652" spans="1:1">
      <c r="A652">
        <v>830</v>
      </c>
    </row>
    <row r="653" spans="1:1">
      <c r="A653">
        <v>830</v>
      </c>
    </row>
    <row r="654" spans="1:1">
      <c r="A654">
        <v>850</v>
      </c>
    </row>
    <row r="655" spans="1:1">
      <c r="A655">
        <v>79</v>
      </c>
    </row>
    <row r="656" spans="1:1">
      <c r="A656">
        <v>1231</v>
      </c>
    </row>
    <row r="657" spans="1:1">
      <c r="A657">
        <v>13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7284</v>
      </c>
    </row>
    <row r="663" spans="1:1">
      <c r="A663">
        <v>2913600</v>
      </c>
    </row>
    <row r="664" spans="1:1">
      <c r="A664">
        <v>0</v>
      </c>
    </row>
    <row r="665" spans="1:1">
      <c r="A665">
        <v>2913600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38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346</v>
      </c>
    </row>
    <row r="685" spans="1:1">
      <c r="A685" t="s">
        <v>347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348</v>
      </c>
    </row>
    <row r="700" spans="1:1">
      <c r="A700" t="s">
        <v>349</v>
      </c>
    </row>
    <row r="701" spans="1:1">
      <c r="A701">
        <v>1</v>
      </c>
    </row>
    <row r="702" spans="1:1">
      <c r="A702">
        <v>1147552</v>
      </c>
    </row>
    <row r="703" spans="1:1">
      <c r="A703">
        <v>2605730</v>
      </c>
    </row>
    <row r="704" spans="1:1">
      <c r="A704">
        <v>1149163</v>
      </c>
    </row>
    <row r="705" spans="1:1">
      <c r="A705">
        <v>1950000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1095838</v>
      </c>
    </row>
    <row r="710" spans="1:1">
      <c r="A710">
        <v>3371396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-1614789</v>
      </c>
    </row>
    <row r="717" spans="1:1">
      <c r="A717">
        <v>2385211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1336048</v>
      </c>
    </row>
    <row r="723" spans="1:1">
      <c r="A723">
        <v>1099119</v>
      </c>
    </row>
    <row r="724" spans="1:1">
      <c r="A724">
        <v>1411461</v>
      </c>
    </row>
    <row r="725" spans="1:1">
      <c r="A725">
        <v>1399511</v>
      </c>
    </row>
    <row r="726" spans="1:1">
      <c r="A726">
        <v>999</v>
      </c>
    </row>
    <row r="727" spans="1:1">
      <c r="A727">
        <v>999</v>
      </c>
    </row>
    <row r="728" spans="1:1">
      <c r="A728">
        <v>67204</v>
      </c>
    </row>
    <row r="729" spans="1:1">
      <c r="A729">
        <v>590084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156811</v>
      </c>
    </row>
    <row r="737" spans="1:1">
      <c r="A737">
        <v>4588851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2080259</v>
      </c>
    </row>
    <row r="744" spans="1:1">
      <c r="A744">
        <v>1759052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750407</v>
      </c>
    </row>
    <row r="750" spans="1:1">
      <c r="A750">
        <v>228349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-128937</v>
      </c>
    </row>
    <row r="757" spans="1:1">
      <c r="A757">
        <v>4303103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1345048</v>
      </c>
    </row>
    <row r="763" spans="1:1">
      <c r="A763">
        <v>1248290</v>
      </c>
    </row>
    <row r="764" spans="1:1">
      <c r="A764">
        <v>1396563</v>
      </c>
    </row>
    <row r="765" spans="1:1">
      <c r="A765">
        <v>1445817</v>
      </c>
    </row>
    <row r="766" spans="1:1">
      <c r="A766">
        <v>999</v>
      </c>
    </row>
    <row r="767" spans="1:1">
      <c r="A767">
        <v>999</v>
      </c>
    </row>
    <row r="768" spans="1:1">
      <c r="A768">
        <v>69551</v>
      </c>
    </row>
    <row r="769" spans="1:1">
      <c r="A769">
        <v>815839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118288</v>
      </c>
    </row>
    <row r="777" spans="1:1">
      <c r="A777">
        <v>4550328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1442548</v>
      </c>
    </row>
    <row r="783" spans="1:1">
      <c r="A783">
        <v>2929655</v>
      </c>
    </row>
    <row r="784" spans="1:1">
      <c r="A784">
        <v>1838224</v>
      </c>
    </row>
    <row r="785" spans="1:1">
      <c r="A785">
        <v>1035000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1451203</v>
      </c>
    </row>
    <row r="790" spans="1:1">
      <c r="A790">
        <v>2591030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-1228846</v>
      </c>
    </row>
    <row r="797" spans="1:1">
      <c r="A797">
        <v>3203194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1316048</v>
      </c>
    </row>
    <row r="803" spans="1:1">
      <c r="A803">
        <v>1158757</v>
      </c>
    </row>
    <row r="804" spans="1:1">
      <c r="A804">
        <v>1428445</v>
      </c>
    </row>
    <row r="805" spans="1:1">
      <c r="A805">
        <v>1258475</v>
      </c>
    </row>
    <row r="806" spans="1:1">
      <c r="A806">
        <v>999</v>
      </c>
    </row>
    <row r="807" spans="1:1">
      <c r="A807">
        <v>999</v>
      </c>
    </row>
    <row r="808" spans="1:1">
      <c r="A808">
        <v>61729</v>
      </c>
    </row>
    <row r="809" spans="1:1">
      <c r="A809">
        <v>523919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144037</v>
      </c>
    </row>
    <row r="817" spans="1:1">
      <c r="A817">
        <v>4576077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2151722</v>
      </c>
    </row>
    <row r="823" spans="1:1">
      <c r="A823">
        <v>722380</v>
      </c>
    </row>
    <row r="824" spans="1:1">
      <c r="A824">
        <v>925716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614278</v>
      </c>
    </row>
    <row r="830" spans="1:1">
      <c r="A830">
        <v>1656606</v>
      </c>
    </row>
    <row r="831" spans="1:1">
      <c r="A831">
        <v>999</v>
      </c>
    </row>
    <row r="832" spans="1:1">
      <c r="A832">
        <v>100000</v>
      </c>
    </row>
    <row r="833" spans="1:1">
      <c r="A833">
        <v>999</v>
      </c>
    </row>
    <row r="834" spans="1:1">
      <c r="A834">
        <v>4005000</v>
      </c>
    </row>
    <row r="835" spans="1:1">
      <c r="A835">
        <v>400</v>
      </c>
    </row>
    <row r="836" spans="1:1">
      <c r="A836">
        <v>-1426466</v>
      </c>
    </row>
    <row r="837" spans="1:1">
      <c r="A837">
        <v>2578934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1292548</v>
      </c>
    </row>
    <row r="843" spans="1:1">
      <c r="A843">
        <v>0</v>
      </c>
    </row>
    <row r="844" spans="1:1">
      <c r="A844">
        <v>232262</v>
      </c>
    </row>
    <row r="845" spans="1:1">
      <c r="A845">
        <v>1953314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190255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-712131</v>
      </c>
    </row>
    <row r="857" spans="1:1">
      <c r="A857">
        <v>3287869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350</v>
      </c>
    </row>
    <row r="862" spans="1:1">
      <c r="A862" t="s">
        <v>351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'W'!W454164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2020-10-04T08:53:30Z</dcterms:modified>
</cp:coreProperties>
</file>