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CF019600-65B0-4BA2-8046-501F39A9716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32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F83" i="4" s="1"/>
  <c r="M81" i="4"/>
  <c r="L81" i="4"/>
  <c r="L83" i="4" s="1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24" i="3"/>
  <c r="L27" i="3" s="1"/>
  <c r="F27" i="3" s="1"/>
  <c r="G17" i="4"/>
  <c r="G16" i="4"/>
  <c r="H16" i="4"/>
  <c r="H17" i="4" l="1"/>
  <c r="G15" i="2"/>
  <c r="N43" i="2"/>
  <c r="N45" i="2" s="1"/>
</calcChain>
</file>

<file path=xl/connections.xml><?xml version="1.0" encoding="utf-8"?>
<connections xmlns="http://schemas.openxmlformats.org/spreadsheetml/2006/main">
  <connection id="1" name="W432163" type="6" refreshedVersion="4" background="1" saveData="1">
    <textPr prompt="0" codePage="850" sourceFile="C:\2016_GMC\I etap_16C1\RUN_16C1\Wfiles\163\W43216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<sst xmlns="http://schemas.openxmlformats.org/spreadsheetml/2006/main" count="582" uniqueCount="400">
  <si>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</si>
  <si>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</si>
  <si>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</si>
  <si>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</si>
  <si>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</si>
  <si>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</si>
  <si>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</si>
  <si>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</si>
  <si>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</si>
  <si>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</si>
  <si>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</si>
  <si>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</si>
  <si>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</si>
  <si>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</si>
  <si>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</si>
  <si>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</si>
  <si>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</si>
  <si>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</si>
  <si>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</si>
  <si>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</si>
  <si>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</si>
  <si>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</si>
  <si>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</si>
  <si>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</si>
  <si>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</si>
  <si>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</si>
  <si>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</si>
  <si>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</si>
  <si>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</si>
  <si>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</si>
  <si>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</si>
  <si>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</si>
  <si>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</si>
  <si>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</si>
  <si>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</si>
  <si>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</si>
  <si>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</si>
  <si>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</si>
  <si>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</si>
  <si>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</si>
  <si>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</si>
  <si>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</si>
  <si>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</si>
  <si>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</si>
  <si>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</si>
  <si>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</si>
  <si>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</si>
  <si>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</si>
  <si>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</si>
  <si>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</si>
  <si>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</si>
  <si>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</si>
  <si>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</si>
  <si>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</si>
  <si>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</si>
  <si>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</si>
  <si>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</si>
  <si>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</si>
  <si>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</si>
  <si>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</si>
  <si>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</si>
  <si>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</si>
  <si>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</si>
  <si>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</si>
  <si>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</si>
  <si>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</si>
  <si>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</si>
  <si>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</si>
  <si>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</si>
  <si>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</si>
  <si>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</si>
  <si>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</si>
  <si>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</si>
  <si>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</si>
  <si>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</si>
  <si>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</si>
  <si>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</si>
  <si>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</si>
  <si>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</si>
  <si>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</si>
  <si>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</si>
  <si>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</si>
  <si>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</si>
  <si>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</si>
  <si>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</si>
  <si>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</si>
  <si>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</si>
  <si>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</si>
  <si>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</si>
  <si>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</si>
  <si>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</si>
  <si>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</si>
  <si>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</si>
  <si>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</si>
  <si>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</si>
  <si>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</si>
  <si>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</si>
  <si>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</si>
  <si>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</si>
  <si>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</si>
  <si>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</si>
  <si>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</si>
  <si>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</si>
  <si>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</si>
  <si>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</si>
  <si>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</si>
  <si>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</si>
  <si>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</si>
  <si>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</si>
  <si>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</si>
  <si>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</si>
  <si>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</si>
  <si>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</si>
  <si>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</si>
  <si>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</si>
  <si>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</si>
  <si>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</si>
  <si>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</si>
  <si>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</si>
  <si>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</si>
  <si>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</si>
  <si>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</si>
  <si>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</si>
  <si>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</si>
  <si>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</si>
  <si>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</si>
  <si>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</si>
  <si>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</si>
  <si>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</si>
  <si>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</si>
  <si>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</si>
  <si>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</si>
  <si>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</si>
  <si>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</si>
  <si>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</si>
  <si>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</si>
  <si>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</si>
  <si>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</si>
  <si>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</si>
  <si>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</si>
  <si>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</si>
  <si>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</si>
  <si>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</si>
  <si>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</si>
  <si>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</si>
  <si>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</si>
  <si>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</si>
  <si>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</si>
  <si>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</si>
  <si>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</si>
  <si>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</si>
  <si>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</si>
  <si>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</si>
  <si>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</si>
  <si>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</si>
  <si>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</si>
  <si>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</si>
  <si>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</si>
  <si>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</si>
  <si>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</si>
  <si>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</si>
  <si>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</si>
  <si>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</si>
  <si>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</si>
  <si>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</si>
  <si>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</si>
  <si>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</si>
  <si>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</si>
  <si>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</si>
  <si>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</si>
  <si>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</si>
  <si>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</si>
  <si>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</si>
  <si>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</si>
  <si>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</si>
  <si>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</si>
  <si>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</si>
  <si>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</si>
  <si>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</si>
  <si>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</si>
  <si>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</si>
  <si>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</si>
  <si>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</si>
  <si>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</si>
  <si>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</si>
  <si>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</si>
  <si>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</si>
  <si>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</si>
  <si>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</si>
  <si>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</si>
  <si>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</si>
  <si>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</si>
  <si>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</si>
  <si>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</si>
  <si>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</si>
  <si>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</si>
  <si>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</si>
  <si>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</si>
  <si>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</si>
  <si>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</si>
  <si>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</si>
  <si>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</si>
  <si>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</si>
  <si>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</si>
  <si>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</si>
  <si>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</si>
  <si>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</si>
  <si>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</si>
  <si>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</si>
  <si>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</si>
  <si>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</si>
  <si>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</si>
  <si>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</si>
  <si>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</si>
  <si>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</si>
  <si>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</si>
  <si>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</si>
  <si>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</si>
  <si>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</si>
  <si>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</si>
  <si>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</si>
  <si>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</si>
  <si>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</si>
  <si>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</si>
  <si>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</si>
  <si>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</si>
  <si>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</si>
  <si>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</si>
  <si>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</si>
  <si>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</si>
  <si>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</si>
  <si>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</si>
  <si>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</si>
  <si>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</si>
  <si>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</si>
  <si>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</si>
  <si>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</si>
  <si>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</si>
  <si>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</si>
  <si>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</si>
  <si>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</si>
  <si>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</si>
  <si>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</si>
  <si>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</si>
  <si>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</si>
  <si>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</si>
  <si>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</si>
  <si>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</si>
  <si>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</si>
  <si>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</si>
  <si>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</si>
  <si>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</si>
  <si>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</si>
  <si>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</si>
  <si>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</si>
  <si>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</si>
  <si>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</si>
  <si>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</si>
  <si>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</si>
  <si>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</si>
  <si>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</si>
  <si>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</si>
  <si>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</si>
  <si>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</si>
  <si>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</si>
  <si>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</si>
  <si>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</si>
  <si>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</si>
  <si>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</si>
  <si>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</si>
  <si>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</si>
  <si>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</si>
  <si>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</si>
  <si>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</si>
  <si>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</si>
  <si>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</si>
  <si>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</si>
  <si>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</si>
  <si>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</si>
  <si>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</si>
  <si>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</si>
  <si>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</si>
  <si>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</si>
  <si>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</si>
  <si>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</si>
  <si>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</si>
  <si>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</si>
  <si>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</si>
  <si>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</si>
  <si>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</si>
  <si>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</si>
  <si>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</si>
  <si>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</si>
  <si>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</si>
  <si>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</si>
  <si>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</si>
  <si>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</si>
  <si>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</si>
  <si>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</si>
  <si>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</si>
  <si>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</si>
  <si>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</si>
  <si>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</si>
  <si>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</si>
  <si>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</si>
  <si>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</si>
  <si>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</si>
  <si>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</si>
  <si>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</si>
  <si>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</si>
  <si>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</si>
  <si>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</si>
  <si>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</si>
  <si>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</si>
  <si>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</si>
  <si>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</si>
  <si>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</si>
  <si>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</si>
  <si>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</si>
  <si>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</si>
  <si>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</si>
  <si>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</si>
  <si>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</si>
  <si>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</si>
  <si>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</si>
  <si>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</si>
  <si>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</si>
  <si>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</si>
  <si>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</si>
  <si>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</si>
  <si>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</si>
  <si>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</si>
  <si>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</si>
  <si>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</si>
  <si>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</si>
  <si>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</si>
  <si>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</si>
  <si>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</si>
  <si>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</si>
  <si>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</si>
  <si>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</si>
  <si>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</si>
  <si>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</si>
  <si>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</si>
  <si>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2.40</t>
  </si>
  <si>
    <t xml:space="preserve">   2.30</t>
  </si>
  <si>
    <t xml:space="preserve">   1.75</t>
  </si>
  <si>
    <t>!</t>
  </si>
  <si>
    <t>Minor</t>
  </si>
  <si>
    <t>Major</t>
  </si>
  <si>
    <t xml:space="preserve"> 92.6</t>
  </si>
  <si>
    <t xml:space="preserve">  7.1</t>
  </si>
  <si>
    <t xml:space="preserve">  1.2</t>
  </si>
  <si>
    <t xml:space="preserve">  6.7</t>
  </si>
  <si>
    <t xml:space="preserve">  8.3</t>
  </si>
  <si>
    <t xml:space="preserve">  1.9</t>
  </si>
  <si>
    <t xml:space="preserve">  7.2</t>
  </si>
  <si>
    <t xml:space="preserve"> 10.0</t>
  </si>
  <si>
    <t xml:space="preserve">  2.4</t>
  </si>
  <si>
    <t xml:space="preserve">  9.1</t>
  </si>
  <si>
    <t xml:space="preserve">  5.4</t>
  </si>
  <si>
    <t xml:space="preserve">  2.1</t>
  </si>
  <si>
    <t xml:space="preserve">  6.5</t>
  </si>
  <si>
    <t xml:space="preserve">  4.6</t>
  </si>
  <si>
    <t xml:space="preserve"> 10.6</t>
  </si>
  <si>
    <t xml:space="preserve">  6.1</t>
  </si>
  <si>
    <t xml:space="preserve"> 12.8</t>
  </si>
  <si>
    <t xml:space="preserve">  7.0</t>
  </si>
  <si>
    <t xml:space="preserve">  1.6</t>
  </si>
  <si>
    <t xml:space="preserve">  7.4</t>
  </si>
  <si>
    <t xml:space="preserve">  7.7</t>
  </si>
  <si>
    <t xml:space="preserve">  2.7</t>
  </si>
  <si>
    <t xml:space="preserve">  8.0</t>
  </si>
  <si>
    <t xml:space="preserve"> 10.3</t>
  </si>
  <si>
    <t xml:space="preserve">  3.9</t>
  </si>
  <si>
    <t xml:space="preserve">  3.5</t>
  </si>
  <si>
    <t xml:space="preserve">  1.1</t>
  </si>
  <si>
    <t xml:space="preserve">  5.8</t>
  </si>
  <si>
    <t xml:space="preserve">  5.7</t>
  </si>
  <si>
    <t xml:space="preserve">  2.0</t>
  </si>
  <si>
    <t xml:space="preserve">  6.9</t>
  </si>
  <si>
    <t xml:space="preserve">  9.4</t>
  </si>
  <si>
    <t xml:space="preserve">  3.0</t>
  </si>
  <si>
    <t xml:space="preserve">  9.6</t>
  </si>
  <si>
    <t xml:space="preserve">  6.6</t>
  </si>
  <si>
    <t xml:space="preserve">  7.6</t>
  </si>
  <si>
    <t xml:space="preserve">  3.6</t>
  </si>
  <si>
    <t xml:space="preserve">  7.5</t>
  </si>
  <si>
    <t xml:space="preserve"> 10.1</t>
  </si>
  <si>
    <t xml:space="preserve">  5.9</t>
  </si>
  <si>
    <t xml:space="preserve">  ***</t>
  </si>
  <si>
    <t xml:space="preserve">   **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</si>
  <si>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</si>
  <si>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</si>
  <si>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</si>
  <si>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</si>
  <si>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</si>
  <si>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161129122221</t>
  </si>
  <si>
    <t>Jakub Moczulski</t>
  </si>
  <si>
    <t>Amazon/zeFIRy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</si>
</sst>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32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>
      <selection activeCell="F24" sqref="F2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Jakub Moczulski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Amazon/zeFIRy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355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 t="str">
        <f>W!B31</f>
        <v>*</v>
      </c>
      <c r="H24" s="63">
        <f>W!A34</f>
        <v>684</v>
      </c>
      <c r="I24" s="48" t="str">
        <f>W!B34</f>
        <v>*</v>
      </c>
      <c r="J24" s="63">
        <f>W!A37</f>
        <v>388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180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610</v>
      </c>
      <c r="G26" s="59" t="str">
        <f>W!B33</f>
        <v>*</v>
      </c>
      <c r="H26" s="57">
        <f>W!A36</f>
        <v>440</v>
      </c>
      <c r="I26" s="59" t="str">
        <f>W!B36</f>
        <v>*</v>
      </c>
      <c r="J26" s="41">
        <f>W!A39</f>
        <v>230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40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I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1742</v>
      </c>
      <c r="V6" s="188"/>
      <c r="W6" s="44">
        <f>W!A109</f>
        <v>1182</v>
      </c>
      <c r="X6" s="28"/>
      <c r="Y6" s="53">
        <f>W!A110</f>
        <v>677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1867</v>
      </c>
      <c r="V7" s="188"/>
      <c r="W7" s="44">
        <f>W!A112</f>
        <v>1275</v>
      </c>
      <c r="X7" s="28"/>
      <c r="Y7" s="53">
        <f>W!A113</f>
        <v>702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13</v>
      </c>
      <c r="P8" s="24"/>
      <c r="R8" s="129"/>
      <c r="S8" s="19" t="s">
        <v>213</v>
      </c>
      <c r="T8" s="19"/>
      <c r="U8" s="53">
        <f>W!A114</f>
        <v>66</v>
      </c>
      <c r="V8" s="188"/>
      <c r="W8" s="44">
        <f>W!A115</f>
        <v>45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540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30</v>
      </c>
      <c r="P12" s="24"/>
      <c r="R12" s="129"/>
      <c r="S12" s="28" t="s">
        <v>224</v>
      </c>
      <c r="T12" s="19"/>
      <c r="U12" s="53">
        <f>W!A121</f>
        <v>1003</v>
      </c>
      <c r="V12" s="188"/>
      <c r="W12" s="53">
        <f>W!A124</f>
        <v>620</v>
      </c>
      <c r="X12" s="28"/>
      <c r="Y12" s="53">
        <f>W!A127</f>
        <v>365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182</v>
      </c>
      <c r="V13" s="188"/>
      <c r="W13" s="53">
        <f>W!A125</f>
        <v>163</v>
      </c>
      <c r="X13" s="28"/>
      <c r="Y13" s="53">
        <f>W!A128</f>
        <v>94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557</v>
      </c>
      <c r="V14" s="188"/>
      <c r="W14" s="53">
        <f>W!A126</f>
        <v>399</v>
      </c>
      <c r="X14" s="28"/>
      <c r="Y14" s="53">
        <f>W!A129</f>
        <v>218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11520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473</v>
      </c>
      <c r="P17" s="190">
        <f>W!B307</f>
        <v>0</v>
      </c>
      <c r="R17" s="129"/>
      <c r="S17" s="19" t="s">
        <v>235</v>
      </c>
      <c r="T17" s="19"/>
      <c r="U17" s="53">
        <f>W!A131</f>
        <v>733</v>
      </c>
      <c r="V17" s="188"/>
      <c r="W17" s="53">
        <f>W!A134</f>
        <v>437</v>
      </c>
      <c r="X17" s="28"/>
      <c r="Y17" s="53">
        <f>W!A137</f>
        <v>246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9808</v>
      </c>
      <c r="P18" s="24"/>
      <c r="R18" s="129"/>
      <c r="S18" s="101" t="s">
        <v>238</v>
      </c>
      <c r="T18" s="19"/>
      <c r="U18" s="53">
        <f>W!A132</f>
        <v>352</v>
      </c>
      <c r="V18" s="188"/>
      <c r="W18" s="53">
        <f>W!A135</f>
        <v>279</v>
      </c>
      <c r="X18" s="28"/>
      <c r="Y18" s="53">
        <f>W!A138</f>
        <v>149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434</v>
      </c>
      <c r="V19" s="188"/>
      <c r="W19" s="53">
        <f>W!A136</f>
        <v>352</v>
      </c>
      <c r="X19" s="28"/>
      <c r="Y19" s="53">
        <f>W!A139</f>
        <v>191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744</v>
      </c>
      <c r="V22" s="188"/>
      <c r="W22" s="53">
        <f>W!A144</f>
        <v>457</v>
      </c>
      <c r="X22" s="28"/>
      <c r="Y22" s="53">
        <f>W!A147</f>
        <v>278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182</v>
      </c>
      <c r="V23" s="188"/>
      <c r="W23" s="53">
        <f>W!A145</f>
        <v>195</v>
      </c>
      <c r="X23" s="28"/>
      <c r="Y23" s="53">
        <f>W!A148</f>
        <v>101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434</v>
      </c>
      <c r="V24" s="188"/>
      <c r="W24" s="53">
        <f>W!A146</f>
        <v>352</v>
      </c>
      <c r="X24" s="28"/>
      <c r="Y24" s="53">
        <f>W!A149</f>
        <v>191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5250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12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90</v>
      </c>
      <c r="V28" s="188"/>
      <c r="W28" s="53">
        <f>W!A155</f>
        <v>42</v>
      </c>
      <c r="X28" s="28"/>
      <c r="Y28" s="53">
        <f>W!A158</f>
        <v>24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5366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259</v>
      </c>
      <c r="V31" s="188"/>
      <c r="W31" s="53">
        <f>W!A164</f>
        <v>163</v>
      </c>
      <c r="X31" s="28"/>
      <c r="Y31" s="53">
        <f>W!A167</f>
        <v>87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123</v>
      </c>
      <c r="V33" s="188"/>
      <c r="W33" s="53">
        <f>W!A166</f>
        <v>47</v>
      </c>
      <c r="X33" s="28"/>
      <c r="Y33" s="53">
        <f>W!A169</f>
        <v>27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6523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843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42</v>
      </c>
      <c r="V36" s="190">
        <f>W!B171</f>
        <v>0</v>
      </c>
      <c r="W36" s="44">
        <f>W!A172</f>
        <v>32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11496</v>
      </c>
      <c r="H43" s="24"/>
      <c r="I43" s="19"/>
      <c r="J43" s="129"/>
      <c r="K43" s="18" t="s">
        <v>275</v>
      </c>
      <c r="N43" s="201">
        <f>0.00019*50*G10</f>
        <v>5.13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21.480159999999998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81</v>
      </c>
      <c r="H45" s="24"/>
      <c r="I45" s="19"/>
      <c r="J45" s="129"/>
      <c r="K45" s="18" t="s">
        <v>281</v>
      </c>
      <c r="N45" s="201">
        <f>N43+N44</f>
        <v>26.610159999999997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1364340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36900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1448067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18950</v>
      </c>
      <c r="G10" s="171"/>
      <c r="H10" s="112"/>
      <c r="I10" s="112" t="s">
        <v>110</v>
      </c>
      <c r="J10" s="112"/>
      <c r="K10" s="112"/>
      <c r="L10" s="173">
        <f>W!A242</f>
        <v>331769</v>
      </c>
      <c r="M10" s="171"/>
      <c r="N10" s="112"/>
      <c r="O10" s="112" t="s">
        <v>111</v>
      </c>
      <c r="P10" s="112"/>
      <c r="Q10" s="174"/>
      <c r="R10" s="174">
        <f>W!A262</f>
        <v>270000</v>
      </c>
      <c r="S10" s="171"/>
      <c r="T10" s="112"/>
      <c r="U10" s="112" t="s">
        <v>112</v>
      </c>
      <c r="V10" s="112"/>
      <c r="W10" s="112"/>
      <c r="X10" s="173">
        <f>W!A222</f>
        <v>33864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105798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1888186</v>
      </c>
      <c r="S11" s="171"/>
      <c r="T11" s="112"/>
      <c r="U11" s="112" t="s">
        <v>116</v>
      </c>
      <c r="V11" s="112"/>
      <c r="W11" s="112"/>
      <c r="X11" s="173">
        <f>W!A223</f>
        <v>1613102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14522</v>
      </c>
      <c r="G12" s="171"/>
      <c r="H12" s="112"/>
      <c r="I12" s="112" t="s">
        <v>118</v>
      </c>
      <c r="J12" s="112"/>
      <c r="K12" s="112"/>
      <c r="L12" s="173">
        <f>W!A244</f>
        <v>699230</v>
      </c>
      <c r="M12" s="171"/>
      <c r="N12" s="112"/>
      <c r="O12" s="112" t="s">
        <v>119</v>
      </c>
      <c r="P12" s="112"/>
      <c r="Q12" s="112"/>
      <c r="R12" s="173">
        <f>SUM(R9:R11)</f>
        <v>2208186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11820</v>
      </c>
      <c r="G13" s="171"/>
      <c r="H13" s="112"/>
      <c r="I13" s="112" t="s">
        <v>122</v>
      </c>
      <c r="J13" s="112"/>
      <c r="K13" s="112"/>
      <c r="L13" s="173">
        <f>W!A245</f>
        <v>88432</v>
      </c>
      <c r="M13" s="171"/>
      <c r="N13" s="112"/>
      <c r="S13" s="171"/>
      <c r="T13" s="112"/>
      <c r="U13" s="175" t="s">
        <v>123</v>
      </c>
      <c r="X13" s="174">
        <f>X9+X10-X11-X12</f>
        <v>-131171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260690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130345</v>
      </c>
      <c r="M15" s="171"/>
      <c r="N15" s="112"/>
      <c r="O15" s="112" t="s">
        <v>129</v>
      </c>
      <c r="P15" s="112"/>
      <c r="Q15" s="112"/>
      <c r="R15" s="173">
        <f>W!A265</f>
        <v>143998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19000</v>
      </c>
      <c r="G16" s="171"/>
      <c r="H16" s="112"/>
      <c r="I16" s="112" t="s">
        <v>132</v>
      </c>
      <c r="J16" s="112"/>
      <c r="K16" s="112"/>
      <c r="L16" s="173">
        <f>W!A248</f>
        <v>3844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2625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42650</v>
      </c>
      <c r="M17" s="171"/>
      <c r="N17" s="112"/>
      <c r="O17" s="112" t="s">
        <v>137</v>
      </c>
      <c r="P17" s="112"/>
      <c r="Q17" s="112"/>
      <c r="R17" s="173">
        <f>W!A267</f>
        <v>513318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8788</v>
      </c>
      <c r="G18" s="171"/>
      <c r="H18" s="112"/>
      <c r="I18" s="118" t="s">
        <v>140</v>
      </c>
      <c r="J18" s="112"/>
      <c r="K18" s="112"/>
      <c r="L18" s="177">
        <f>W!A250</f>
        <v>657316</v>
      </c>
      <c r="M18" s="171"/>
      <c r="N18" s="112"/>
      <c r="O18" s="112" t="s">
        <v>141</v>
      </c>
      <c r="P18" s="112"/>
      <c r="Q18" s="112"/>
      <c r="R18" s="173">
        <f>W!A268</f>
        <v>728035</v>
      </c>
      <c r="S18" s="171"/>
      <c r="T18" s="112"/>
      <c r="U18" s="112" t="s">
        <v>142</v>
      </c>
      <c r="V18" s="112"/>
      <c r="W18" s="112"/>
      <c r="X18" s="177">
        <f>W!A227</f>
        <v>620000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899644</v>
      </c>
      <c r="M19" s="171"/>
      <c r="N19" s="112"/>
      <c r="O19" s="112" t="s">
        <v>145</v>
      </c>
      <c r="P19" s="112"/>
      <c r="Q19" s="112"/>
      <c r="R19" s="177">
        <f>W!A269</f>
        <v>1050000</v>
      </c>
      <c r="S19" s="171"/>
      <c r="T19" s="112"/>
      <c r="U19" s="175" t="s">
        <v>146</v>
      </c>
      <c r="X19" s="174">
        <f>X16+X17-X18</f>
        <v>-617375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2934</v>
      </c>
      <c r="G20" s="171"/>
      <c r="H20" s="112"/>
      <c r="I20" s="112" t="s">
        <v>148</v>
      </c>
      <c r="J20" s="112"/>
      <c r="K20" s="112"/>
      <c r="L20" s="173">
        <f>W!A252</f>
        <v>464696</v>
      </c>
      <c r="M20" s="171"/>
      <c r="N20" s="112"/>
      <c r="O20" s="175" t="s">
        <v>149</v>
      </c>
      <c r="R20" s="180">
        <f>SUM(R15:R19)</f>
        <v>2435351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1968</v>
      </c>
      <c r="G21" s="171"/>
      <c r="H21" s="112"/>
      <c r="I21" s="112" t="s">
        <v>151</v>
      </c>
      <c r="J21" s="112"/>
      <c r="K21" s="112"/>
      <c r="L21" s="173">
        <f>W!A217</f>
        <v>462744</v>
      </c>
      <c r="M21" s="171"/>
      <c r="N21" s="112"/>
      <c r="O21" s="112" t="s">
        <v>152</v>
      </c>
      <c r="P21" s="112"/>
      <c r="Q21" s="112"/>
      <c r="R21" s="173">
        <f>R12+R20</f>
        <v>4643537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33864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11064</v>
      </c>
      <c r="G23" s="171"/>
      <c r="H23" s="112"/>
      <c r="I23" s="112" t="s">
        <v>157</v>
      </c>
      <c r="J23" s="112"/>
      <c r="K23" s="112"/>
      <c r="L23" s="176">
        <f>W!A254</f>
        <v>48414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462744</v>
      </c>
      <c r="G24" s="171"/>
      <c r="H24" s="112"/>
      <c r="I24" s="175" t="s">
        <v>160</v>
      </c>
      <c r="L24" s="173">
        <f>L20-L21+L22-L23</f>
        <v>-12598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2625</v>
      </c>
      <c r="M25" s="171"/>
      <c r="N25" s="112"/>
      <c r="O25" s="178" t="s">
        <v>164</v>
      </c>
      <c r="P25" s="112"/>
      <c r="Q25" s="112"/>
      <c r="R25" s="173">
        <f>W!A272</f>
        <v>521373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450</v>
      </c>
      <c r="M26" s="171"/>
      <c r="N26" s="112"/>
      <c r="O26" s="112" t="s">
        <v>167</v>
      </c>
      <c r="P26" s="112"/>
      <c r="Q26" s="112"/>
      <c r="R26" s="177">
        <f>W!A273</f>
        <v>69947</v>
      </c>
      <c r="S26" s="171"/>
      <c r="T26" s="112"/>
      <c r="U26" s="112" t="s">
        <v>168</v>
      </c>
      <c r="V26" s="112"/>
      <c r="W26" s="112"/>
      <c r="X26" s="177">
        <f>W!A232</f>
        <v>450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-10423</v>
      </c>
      <c r="G27" s="171"/>
      <c r="H27" s="112"/>
      <c r="I27" s="175" t="s">
        <v>170</v>
      </c>
      <c r="J27" s="112"/>
      <c r="K27" s="112"/>
      <c r="L27" s="174">
        <f>L24+L25-L26</f>
        <v>-10423</v>
      </c>
      <c r="M27" s="171"/>
      <c r="N27" s="112"/>
      <c r="O27" s="118" t="s">
        <v>171</v>
      </c>
      <c r="P27" s="112"/>
      <c r="Q27" s="112"/>
      <c r="R27" s="173">
        <f>SUM(R24:R26)</f>
        <v>591320</v>
      </c>
      <c r="S27" s="171"/>
      <c r="T27" s="112"/>
      <c r="U27" s="175" t="s">
        <v>172</v>
      </c>
      <c r="X27" s="174">
        <f>X22-X23-X24+X25-X26</f>
        <v>-450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62640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52217</v>
      </c>
      <c r="G29" s="171"/>
      <c r="H29" s="112"/>
      <c r="I29" s="112" t="s">
        <v>177</v>
      </c>
      <c r="J29" s="112"/>
      <c r="K29" s="112"/>
      <c r="L29" s="173">
        <f>W!A256</f>
        <v>-10423</v>
      </c>
      <c r="M29" s="171"/>
      <c r="N29" s="112"/>
      <c r="S29" s="171"/>
      <c r="U29" s="181" t="s">
        <v>178</v>
      </c>
      <c r="V29" s="112"/>
      <c r="W29" s="112"/>
      <c r="X29" s="174">
        <f>W!A233</f>
        <v>-748996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-0.260575</v>
      </c>
      <c r="M30" s="171"/>
      <c r="N30" s="112"/>
      <c r="O30" s="112" t="s">
        <v>180</v>
      </c>
      <c r="P30" s="112"/>
      <c r="Q30" s="112"/>
      <c r="R30" s="173">
        <f>R21-R27-R28</f>
        <v>4052217</v>
      </c>
      <c r="S30" s="171"/>
      <c r="U30" s="181" t="s">
        <v>181</v>
      </c>
      <c r="V30" s="112"/>
      <c r="W30" s="112"/>
      <c r="X30" s="176">
        <f>W!A234</f>
        <v>1729049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980053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1050000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41737</v>
      </c>
      <c r="G33" s="171"/>
      <c r="H33" s="112"/>
      <c r="I33" s="112" t="s">
        <v>187</v>
      </c>
      <c r="J33" s="112"/>
      <c r="K33" s="112"/>
      <c r="L33" s="173">
        <f>L29-L32</f>
        <v>-10423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7873</v>
      </c>
      <c r="G34" s="171"/>
      <c r="H34" s="112"/>
      <c r="I34" s="91" t="s">
        <v>190</v>
      </c>
      <c r="J34" s="112"/>
      <c r="K34" s="112"/>
      <c r="L34" s="177">
        <f>W!A260</f>
        <v>62640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623000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52217</v>
      </c>
      <c r="M35" s="171"/>
      <c r="O35" s="112" t="s">
        <v>194</v>
      </c>
      <c r="P35" s="112"/>
      <c r="Q35" s="112"/>
      <c r="R35" s="177">
        <f>R36-R33-R34</f>
        <v>52217</v>
      </c>
      <c r="S35" s="171"/>
      <c r="U35" s="112" t="s">
        <v>195</v>
      </c>
      <c r="V35" s="112"/>
      <c r="W35" s="112"/>
      <c r="X35" s="174">
        <f>W!A239</f>
        <v>1581000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4052217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43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104.79</v>
      </c>
      <c r="G35" s="138">
        <f>W!A542/100</f>
        <v>110.19</v>
      </c>
      <c r="H35" s="138">
        <f>W!A562/100</f>
        <v>109.24</v>
      </c>
      <c r="I35" s="138">
        <f>W!A582/100</f>
        <v>97.91</v>
      </c>
      <c r="J35" s="138">
        <f>W!A602/100</f>
        <v>105.52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4191600</v>
      </c>
      <c r="G36" s="138">
        <f>W!A543</f>
        <v>4407600</v>
      </c>
      <c r="H36" s="138">
        <f>W!A563</f>
        <v>4369600</v>
      </c>
      <c r="I36" s="138">
        <f>W!A583</f>
        <v>3916400</v>
      </c>
      <c r="J36" s="138">
        <f>W!A603</f>
        <v>4220800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4191600</v>
      </c>
      <c r="G39" s="138">
        <f>W!A545</f>
        <v>4407600</v>
      </c>
      <c r="H39" s="138">
        <f>W!A565</f>
        <v>4369600</v>
      </c>
      <c r="I39" s="138">
        <f>W!A585</f>
        <v>3916400</v>
      </c>
      <c r="J39" s="138">
        <f>W!A605</f>
        <v>4220800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390</v>
      </c>
      <c r="J43" s="138">
        <f>W!A606</f>
        <v>370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335</v>
      </c>
      <c r="H44" s="138">
        <f>W!A567</f>
        <v>345</v>
      </c>
      <c r="I44" s="138">
        <f>W!A587</f>
        <v>380</v>
      </c>
      <c r="J44" s="138">
        <f>W!A607</f>
        <v>375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355</v>
      </c>
      <c r="H45" s="138">
        <f>W!A568</f>
        <v>375</v>
      </c>
      <c r="I45" s="138">
        <f>W!A588</f>
        <v>420</v>
      </c>
      <c r="J45" s="138">
        <f>W!A608</f>
        <v>390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490</v>
      </c>
      <c r="H46" s="138">
        <f>W!A569</f>
        <v>495</v>
      </c>
      <c r="I46" s="138">
        <f>W!A589</f>
        <v>520</v>
      </c>
      <c r="J46" s="138">
        <f>W!A609</f>
        <v>525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525</v>
      </c>
      <c r="G47" s="138">
        <f>W!A550</f>
        <v>490</v>
      </c>
      <c r="H47" s="138">
        <f>W!A570</f>
        <v>500</v>
      </c>
      <c r="I47" s="138">
        <f>W!A590</f>
        <v>500</v>
      </c>
      <c r="J47" s="138">
        <f>W!A610</f>
        <v>525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597</v>
      </c>
      <c r="G48" s="138">
        <f>W!A551</f>
        <v>490</v>
      </c>
      <c r="H48" s="138">
        <f>W!A571</f>
        <v>590</v>
      </c>
      <c r="I48" s="138">
        <f>W!A591</f>
        <v>620</v>
      </c>
      <c r="J48" s="138">
        <f>W!A611</f>
        <v>599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735</v>
      </c>
      <c r="G49" s="138">
        <f>W!A552</f>
        <v>700</v>
      </c>
      <c r="H49" s="138">
        <f>W!A572</f>
        <v>710</v>
      </c>
      <c r="I49" s="138">
        <f>W!A592</f>
        <v>720</v>
      </c>
      <c r="J49" s="138">
        <f>W!A612</f>
        <v>740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725</v>
      </c>
      <c r="H50" s="138">
        <f>W!A573</f>
        <v>740</v>
      </c>
      <c r="I50" s="138">
        <f>W!A593</f>
        <v>710</v>
      </c>
      <c r="J50" s="138">
        <f>W!A613</f>
        <v>740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859</v>
      </c>
      <c r="G51" s="138">
        <f>W!A554</f>
        <v>725</v>
      </c>
      <c r="H51" s="138">
        <f>W!A574</f>
        <v>850</v>
      </c>
      <c r="I51" s="138">
        <f>W!A594</f>
        <v>840</v>
      </c>
      <c r="J51" s="138">
        <f>W!A614</f>
        <v>835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56</v>
      </c>
      <c r="G53" s="138">
        <f>W!A555</f>
        <v>60</v>
      </c>
      <c r="H53" s="138">
        <f>W!A575</f>
        <v>54</v>
      </c>
      <c r="I53" s="138">
        <f>W!A595</f>
        <v>68</v>
      </c>
      <c r="J53" s="138">
        <f>W!A615</f>
        <v>69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1230</v>
      </c>
      <c r="I54" s="138">
        <f>W!A596</f>
        <v>1280</v>
      </c>
      <c r="J54" s="138">
        <f>W!A616</f>
        <v>1220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5</v>
      </c>
      <c r="H55" s="138">
        <f>W!A577</f>
        <v>4</v>
      </c>
      <c r="I55" s="138">
        <f>W!A597</f>
        <v>4</v>
      </c>
      <c r="J55" s="138">
        <f>W!A617</f>
        <v>6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43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1417998</v>
      </c>
      <c r="G67" s="138">
        <f>W!A722</f>
        <v>2208186</v>
      </c>
      <c r="H67" s="138">
        <f>W!A742</f>
        <v>1675498</v>
      </c>
      <c r="I67" s="138">
        <f>W!A762</f>
        <v>1638186</v>
      </c>
      <c r="J67" s="138">
        <f>W!A782</f>
        <v>1670498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1058181</v>
      </c>
      <c r="G68" s="138">
        <f>W!A723</f>
        <v>657316</v>
      </c>
      <c r="H68" s="138">
        <f>W!A743</f>
        <v>1107899</v>
      </c>
      <c r="I68" s="138">
        <f>W!A763</f>
        <v>1087902</v>
      </c>
      <c r="J68" s="138">
        <f>W!A783</f>
        <v>835484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726050</v>
      </c>
      <c r="G69" s="138">
        <f>W!A724</f>
        <v>728035</v>
      </c>
      <c r="H69" s="138">
        <f>W!A744</f>
        <v>736939</v>
      </c>
      <c r="I69" s="138">
        <f>W!A764</f>
        <v>640827</v>
      </c>
      <c r="J69" s="138">
        <f>W!A784</f>
        <v>803882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1564745</v>
      </c>
      <c r="G70" s="138">
        <f>W!A725</f>
        <v>1050000</v>
      </c>
      <c r="H70" s="138">
        <f>W!A745</f>
        <v>1161899</v>
      </c>
      <c r="I70" s="138">
        <f>W!A765</f>
        <v>1150000</v>
      </c>
      <c r="J70" s="138">
        <f>W!A785</f>
        <v>1195128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881356</v>
      </c>
      <c r="G74" s="138">
        <f>W!A729</f>
        <v>521373</v>
      </c>
      <c r="H74" s="138">
        <f>W!A749</f>
        <v>694433</v>
      </c>
      <c r="I74" s="138">
        <f>W!A769</f>
        <v>645228</v>
      </c>
      <c r="J74" s="138">
        <f>W!A789</f>
        <v>675553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69947</v>
      </c>
      <c r="H75" s="138">
        <f>W!A750</f>
        <v>0</v>
      </c>
      <c r="I75" s="138">
        <f>W!A770</f>
        <v>20530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-114382</v>
      </c>
      <c r="G82" s="138">
        <f>W!A736</f>
        <v>52217</v>
      </c>
      <c r="H82" s="138">
        <f>W!A756</f>
        <v>-12198</v>
      </c>
      <c r="I82" s="138">
        <f>W!A776</f>
        <v>-148843</v>
      </c>
      <c r="J82" s="138">
        <f>W!A796</f>
        <v>-170561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3885618</v>
      </c>
      <c r="G83" s="138">
        <f t="shared" si="0"/>
        <v>4052217</v>
      </c>
      <c r="H83" s="138">
        <f t="shared" si="0"/>
        <v>3987802</v>
      </c>
      <c r="I83" s="138">
        <f t="shared" si="0"/>
        <v>3851157</v>
      </c>
      <c r="J83" s="138">
        <f t="shared" si="0"/>
        <v>3829439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7.1</v>
      </c>
      <c r="G91" s="61" t="str">
        <f>W!A342</f>
        <v xml:space="preserve">  5.4</v>
      </c>
      <c r="H91" s="61" t="str">
        <f>W!A352</f>
        <v xml:space="preserve">  7.0</v>
      </c>
      <c r="I91" s="61" t="str">
        <f>W!A362</f>
        <v xml:space="preserve">  3.5</v>
      </c>
      <c r="J91" s="61" t="str">
        <f>W!A372</f>
        <v xml:space="preserve">  5.4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2.1</v>
      </c>
      <c r="H92" s="61" t="str">
        <f>W!A353</f>
        <v xml:space="preserve">  1.6</v>
      </c>
      <c r="I92" s="61" t="str">
        <f>W!A363</f>
        <v xml:space="preserve">  1.1</v>
      </c>
      <c r="J92" s="61" t="str">
        <f>W!A373</f>
        <v xml:space="preserve">  2.1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6.7</v>
      </c>
      <c r="G93" s="61" t="str">
        <f>W!A344</f>
        <v xml:space="preserve">  7.1</v>
      </c>
      <c r="H93" s="61" t="str">
        <f>W!A354</f>
        <v xml:space="preserve">  7.4</v>
      </c>
      <c r="I93" s="61" t="str">
        <f>W!A364</f>
        <v xml:space="preserve">  5.8</v>
      </c>
      <c r="J93" s="61" t="str">
        <f>W!A374</f>
        <v xml:space="preserve">  6.6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 6.5</v>
      </c>
      <c r="H94" s="61" t="str">
        <f>W!A355</f>
        <v xml:space="preserve">  7.7</v>
      </c>
      <c r="I94" s="61" t="str">
        <f>W!A365</f>
        <v xml:space="preserve">  5.7</v>
      </c>
      <c r="J94" s="61" t="str">
        <f>W!A375</f>
        <v xml:space="preserve">  7.6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4.6</v>
      </c>
      <c r="H95" s="61" t="str">
        <f>W!A356</f>
        <v xml:space="preserve">  2.7</v>
      </c>
      <c r="I95" s="61" t="str">
        <f>W!A366</f>
        <v xml:space="preserve">  2.0</v>
      </c>
      <c r="J95" s="61" t="str">
        <f>W!A376</f>
        <v xml:space="preserve">  3.6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7.2</v>
      </c>
      <c r="G96" s="61" t="str">
        <f>W!A347</f>
        <v xml:space="preserve"> 10.6</v>
      </c>
      <c r="H96" s="61" t="str">
        <f>W!A357</f>
        <v xml:space="preserve">  8.0</v>
      </c>
      <c r="I96" s="61" t="str">
        <f>W!A367</f>
        <v xml:space="preserve">  6.9</v>
      </c>
      <c r="J96" s="61" t="str">
        <f>W!A377</f>
        <v xml:space="preserve">  7.5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10.0</v>
      </c>
      <c r="G97" s="61" t="str">
        <f>W!A348</f>
        <v xml:space="preserve">  9.1</v>
      </c>
      <c r="H97" s="61" t="str">
        <f>W!A358</f>
        <v xml:space="preserve"> 10.3</v>
      </c>
      <c r="I97" s="61" t="str">
        <f>W!A368</f>
        <v xml:space="preserve">  9.4</v>
      </c>
      <c r="J97" s="61" t="str">
        <f>W!A378</f>
        <v xml:space="preserve"> 10.1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2.4</v>
      </c>
      <c r="G98" s="61" t="str">
        <f>W!A349</f>
        <v xml:space="preserve">  6.1</v>
      </c>
      <c r="H98" s="61" t="str">
        <f>W!A359</f>
        <v xml:space="preserve">  3.9</v>
      </c>
      <c r="I98" s="61" t="str">
        <f>W!A369</f>
        <v xml:space="preserve">  3.0</v>
      </c>
      <c r="J98" s="61" t="str">
        <f>W!A379</f>
        <v xml:space="preserve">  5.9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9.1</v>
      </c>
      <c r="G99" s="61" t="str">
        <f>W!A350</f>
        <v xml:space="preserve"> 12.8</v>
      </c>
      <c r="H99" s="61" t="str">
        <f>W!A360</f>
        <v xml:space="preserve"> 10.3</v>
      </c>
      <c r="I99" s="61" t="str">
        <f>W!A370</f>
        <v xml:space="preserve">  9.6</v>
      </c>
      <c r="J99" s="61" t="str">
        <f>W!A380</f>
        <v xml:space="preserve"> 10.1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106000</v>
      </c>
      <c r="G104" s="138">
        <f>W!A429</f>
        <v>75000</v>
      </c>
      <c r="H104" s="138">
        <f>W!A436</f>
        <v>108000</v>
      </c>
      <c r="I104" s="138">
        <f>W!A443</f>
        <v>101000</v>
      </c>
      <c r="J104" s="138">
        <f>W!A450</f>
        <v>81000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69000</v>
      </c>
      <c r="G105" s="138">
        <f>W!A430</f>
        <v>45000</v>
      </c>
      <c r="H105" s="138">
        <f>W!A437</f>
        <v>85000</v>
      </c>
      <c r="I105" s="138">
        <f>W!A444</f>
        <v>54000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5546875" style="133" bestFit="1" customWidth="1"/>
  </cols>
  <sheetData>
    <row r="1" spans="1:1">
      <c r="A1">
        <v>43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355</v>
      </c>
    </row>
    <row r="24" spans="1:2">
      <c r="A24">
        <v>490</v>
      </c>
    </row>
    <row r="25" spans="1:2">
      <c r="A25">
        <v>490</v>
      </c>
    </row>
    <row r="26" spans="1:2">
      <c r="A26">
        <v>490</v>
      </c>
    </row>
    <row r="27" spans="1:2">
      <c r="A27">
        <v>700</v>
      </c>
    </row>
    <row r="28" spans="1:2">
      <c r="A28">
        <v>725</v>
      </c>
    </row>
    <row r="29" spans="1:2">
      <c r="A29">
        <v>725</v>
      </c>
    </row>
    <row r="30" spans="1:2">
      <c r="A30">
        <v>0</v>
      </c>
    </row>
    <row r="31" spans="1:2">
      <c r="A31">
        <v>1100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610</v>
      </c>
      <c r="B33" s="133" t="s">
        <v>343</v>
      </c>
    </row>
    <row r="34" spans="1:2">
      <c r="A34">
        <v>684</v>
      </c>
      <c r="B34" s="133" t="s">
        <v>343</v>
      </c>
    </row>
    <row r="35" spans="1:2">
      <c r="A35">
        <v>180</v>
      </c>
      <c r="B35" s="133" t="s">
        <v>343</v>
      </c>
    </row>
    <row r="36" spans="1:2">
      <c r="A36">
        <v>440</v>
      </c>
      <c r="B36" s="133" t="s">
        <v>343</v>
      </c>
    </row>
    <row r="37" spans="1:2">
      <c r="A37">
        <v>388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230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100</v>
      </c>
    </row>
    <row r="48" spans="1:2">
      <c r="A48">
        <v>150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8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2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3</v>
      </c>
      <c r="B81" s="133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70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-500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106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1742</v>
      </c>
    </row>
    <row r="109" spans="1:1">
      <c r="A109">
        <v>1182</v>
      </c>
    </row>
    <row r="110" spans="1:1">
      <c r="A110">
        <v>677</v>
      </c>
    </row>
    <row r="111" spans="1:1">
      <c r="A111">
        <v>1867</v>
      </c>
    </row>
    <row r="112" spans="1:1">
      <c r="A112">
        <v>1275</v>
      </c>
    </row>
    <row r="113" spans="1:2">
      <c r="A113">
        <v>702</v>
      </c>
    </row>
    <row r="114" spans="1:2">
      <c r="A114">
        <v>66</v>
      </c>
    </row>
    <row r="115" spans="1:2">
      <c r="A115">
        <v>45</v>
      </c>
    </row>
    <row r="116" spans="1:2">
      <c r="A116">
        <v>25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1003</v>
      </c>
    </row>
    <row r="122" spans="1:2">
      <c r="A122">
        <v>182</v>
      </c>
    </row>
    <row r="123" spans="1:2">
      <c r="A123">
        <v>557</v>
      </c>
    </row>
    <row r="124" spans="1:2">
      <c r="A124">
        <v>620</v>
      </c>
    </row>
    <row r="125" spans="1:2">
      <c r="A125">
        <v>163</v>
      </c>
    </row>
    <row r="126" spans="1:2">
      <c r="A126">
        <v>399</v>
      </c>
    </row>
    <row r="127" spans="1:2">
      <c r="A127">
        <v>365</v>
      </c>
    </row>
    <row r="128" spans="1:2">
      <c r="A128">
        <v>94</v>
      </c>
    </row>
    <row r="129" spans="1:1">
      <c r="A129">
        <v>218</v>
      </c>
    </row>
    <row r="130" spans="1:1">
      <c r="A130">
        <v>999</v>
      </c>
    </row>
    <row r="131" spans="1:1">
      <c r="A131">
        <v>733</v>
      </c>
    </row>
    <row r="132" spans="1:1">
      <c r="A132">
        <v>352</v>
      </c>
    </row>
    <row r="133" spans="1:1">
      <c r="A133">
        <v>434</v>
      </c>
    </row>
    <row r="134" spans="1:1">
      <c r="A134">
        <v>437</v>
      </c>
    </row>
    <row r="135" spans="1:1">
      <c r="A135">
        <v>279</v>
      </c>
    </row>
    <row r="136" spans="1:1">
      <c r="A136">
        <v>352</v>
      </c>
    </row>
    <row r="137" spans="1:1">
      <c r="A137">
        <v>246</v>
      </c>
    </row>
    <row r="138" spans="1:1">
      <c r="A138">
        <v>149</v>
      </c>
    </row>
    <row r="139" spans="1:1">
      <c r="A139">
        <v>191</v>
      </c>
    </row>
    <row r="140" spans="1:1">
      <c r="A140">
        <v>999</v>
      </c>
    </row>
    <row r="141" spans="1:1">
      <c r="A141">
        <v>744</v>
      </c>
    </row>
    <row r="142" spans="1:1">
      <c r="A142">
        <v>182</v>
      </c>
    </row>
    <row r="143" spans="1:1">
      <c r="A143">
        <v>434</v>
      </c>
    </row>
    <row r="144" spans="1:1">
      <c r="A144">
        <v>457</v>
      </c>
    </row>
    <row r="145" spans="1:1">
      <c r="A145">
        <v>195</v>
      </c>
    </row>
    <row r="146" spans="1:1">
      <c r="A146">
        <v>352</v>
      </c>
    </row>
    <row r="147" spans="1:1">
      <c r="A147">
        <v>278</v>
      </c>
    </row>
    <row r="148" spans="1:1">
      <c r="A148">
        <v>101</v>
      </c>
    </row>
    <row r="149" spans="1:1">
      <c r="A149">
        <v>191</v>
      </c>
    </row>
    <row r="150" spans="1:1">
      <c r="A150">
        <v>999</v>
      </c>
    </row>
    <row r="151" spans="1:1">
      <c r="A151">
        <v>0</v>
      </c>
    </row>
    <row r="152" spans="1:1">
      <c r="A152">
        <v>90</v>
      </c>
    </row>
    <row r="153" spans="1:1">
      <c r="A153">
        <v>0</v>
      </c>
    </row>
    <row r="154" spans="1:1">
      <c r="A154">
        <v>0</v>
      </c>
    </row>
    <row r="155" spans="1:1">
      <c r="A155">
        <v>42</v>
      </c>
    </row>
    <row r="156" spans="1:1">
      <c r="A156">
        <v>0</v>
      </c>
    </row>
    <row r="157" spans="1:1">
      <c r="A157">
        <v>0</v>
      </c>
    </row>
    <row r="158" spans="1:1">
      <c r="A158">
        <v>24</v>
      </c>
    </row>
    <row r="159" spans="1:1">
      <c r="A159">
        <v>0</v>
      </c>
    </row>
    <row r="160" spans="1:1">
      <c r="A160">
        <v>999</v>
      </c>
    </row>
    <row r="161" spans="1:1">
      <c r="A161">
        <v>259</v>
      </c>
    </row>
    <row r="162" spans="1:1">
      <c r="A162">
        <v>0</v>
      </c>
    </row>
    <row r="163" spans="1:1">
      <c r="A163">
        <v>123</v>
      </c>
    </row>
    <row r="164" spans="1:1">
      <c r="A164">
        <v>163</v>
      </c>
    </row>
    <row r="165" spans="1:1">
      <c r="A165">
        <v>0</v>
      </c>
    </row>
    <row r="166" spans="1:1">
      <c r="A166">
        <v>47</v>
      </c>
    </row>
    <row r="167" spans="1:1">
      <c r="A167">
        <v>87</v>
      </c>
    </row>
    <row r="168" spans="1:1">
      <c r="A168">
        <v>0</v>
      </c>
    </row>
    <row r="169" spans="1:1">
      <c r="A169">
        <v>27</v>
      </c>
    </row>
    <row r="170" spans="1:1">
      <c r="A170">
        <v>999</v>
      </c>
    </row>
    <row r="171" spans="1:1">
      <c r="A171">
        <v>42</v>
      </c>
    </row>
    <row r="172" spans="1:1">
      <c r="A172">
        <v>32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27</v>
      </c>
    </row>
    <row r="193" spans="1:1">
      <c r="A193">
        <v>3</v>
      </c>
    </row>
    <row r="194" spans="1:1">
      <c r="A194">
        <v>13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30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36900</v>
      </c>
    </row>
    <row r="203" spans="1:1">
      <c r="A203">
        <v>18950</v>
      </c>
    </row>
    <row r="204" spans="1:1">
      <c r="A204">
        <v>105798</v>
      </c>
    </row>
    <row r="205" spans="1:1">
      <c r="A205">
        <v>14522</v>
      </c>
    </row>
    <row r="206" spans="1:1">
      <c r="A206">
        <v>11820</v>
      </c>
    </row>
    <row r="207" spans="1:1">
      <c r="A207">
        <v>45000</v>
      </c>
    </row>
    <row r="208" spans="1:1">
      <c r="A208">
        <v>20000</v>
      </c>
    </row>
    <row r="209" spans="1:1">
      <c r="A209">
        <v>19000</v>
      </c>
    </row>
    <row r="210" spans="1:1">
      <c r="A210">
        <v>8500</v>
      </c>
    </row>
    <row r="211" spans="1:1">
      <c r="A211">
        <v>8788</v>
      </c>
    </row>
    <row r="212" spans="1:1">
      <c r="A212">
        <v>12500</v>
      </c>
    </row>
    <row r="213" spans="1:1">
      <c r="A213">
        <v>2934</v>
      </c>
    </row>
    <row r="214" spans="1:1">
      <c r="A214">
        <v>1968</v>
      </c>
    </row>
    <row r="215" spans="1:1">
      <c r="A215">
        <v>70000</v>
      </c>
    </row>
    <row r="216" spans="1:1">
      <c r="A216">
        <v>11064</v>
      </c>
    </row>
    <row r="217" spans="1:1">
      <c r="A217">
        <v>462744</v>
      </c>
    </row>
    <row r="218" spans="1:1">
      <c r="A218">
        <v>1448067</v>
      </c>
    </row>
    <row r="219" spans="1:1">
      <c r="A219">
        <v>41737</v>
      </c>
    </row>
    <row r="220" spans="1:1">
      <c r="A220">
        <v>7873</v>
      </c>
    </row>
    <row r="221" spans="1:1">
      <c r="A221">
        <v>1448067</v>
      </c>
    </row>
    <row r="222" spans="1:1">
      <c r="A222">
        <v>33864</v>
      </c>
    </row>
    <row r="223" spans="1:1">
      <c r="A223">
        <v>1613102</v>
      </c>
    </row>
    <row r="224" spans="1:1">
      <c r="A224">
        <v>0</v>
      </c>
    </row>
    <row r="225" spans="1:1">
      <c r="A225">
        <v>2625</v>
      </c>
    </row>
    <row r="226" spans="1:1">
      <c r="A226">
        <v>0</v>
      </c>
    </row>
    <row r="227" spans="1:1">
      <c r="A227">
        <v>620000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450</v>
      </c>
    </row>
    <row r="233" spans="1:1">
      <c r="A233">
        <v>-748996</v>
      </c>
    </row>
    <row r="234" spans="1:1">
      <c r="A234">
        <v>1729049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623000</v>
      </c>
    </row>
    <row r="239" spans="1:1">
      <c r="A239">
        <v>1581000</v>
      </c>
    </row>
    <row r="240" spans="1:1">
      <c r="A240">
        <v>62640</v>
      </c>
    </row>
    <row r="241" spans="1:1">
      <c r="A241">
        <v>1364340</v>
      </c>
    </row>
    <row r="242" spans="1:1">
      <c r="A242">
        <v>331769</v>
      </c>
    </row>
    <row r="243" spans="1:1">
      <c r="A243">
        <v>0</v>
      </c>
    </row>
    <row r="244" spans="1:1">
      <c r="A244">
        <v>699230</v>
      </c>
    </row>
    <row r="245" spans="1:1">
      <c r="A245">
        <v>88432</v>
      </c>
    </row>
    <row r="246" spans="1:1">
      <c r="A246">
        <v>260690</v>
      </c>
    </row>
    <row r="247" spans="1:1">
      <c r="A247">
        <v>130345</v>
      </c>
    </row>
    <row r="248" spans="1:1">
      <c r="A248">
        <v>3844</v>
      </c>
    </row>
    <row r="249" spans="1:1">
      <c r="A249">
        <v>42650</v>
      </c>
    </row>
    <row r="250" spans="1:1">
      <c r="A250">
        <v>657316</v>
      </c>
    </row>
    <row r="251" spans="1:1">
      <c r="A251">
        <v>899644</v>
      </c>
    </row>
    <row r="252" spans="1:1">
      <c r="A252">
        <v>464696</v>
      </c>
    </row>
    <row r="253" spans="1:1">
      <c r="A253">
        <v>0</v>
      </c>
    </row>
    <row r="254" spans="1:1">
      <c r="A254">
        <v>48414</v>
      </c>
    </row>
    <row r="255" spans="1:1">
      <c r="A255">
        <v>0</v>
      </c>
    </row>
    <row r="256" spans="1:1">
      <c r="A256">
        <v>-10423</v>
      </c>
    </row>
    <row r="257" spans="1:1">
      <c r="A257">
        <v>52217</v>
      </c>
    </row>
    <row r="258" spans="1:1">
      <c r="A258">
        <v>999</v>
      </c>
    </row>
    <row r="259" spans="1:1">
      <c r="A259">
        <v>999</v>
      </c>
    </row>
    <row r="260" spans="1:1">
      <c r="A260">
        <v>62640</v>
      </c>
    </row>
    <row r="261" spans="1:1">
      <c r="A261">
        <v>50000</v>
      </c>
    </row>
    <row r="262" spans="1:1">
      <c r="A262">
        <v>270000</v>
      </c>
    </row>
    <row r="263" spans="1:1">
      <c r="A263">
        <v>1888186</v>
      </c>
    </row>
    <row r="264" spans="1:1">
      <c r="A264">
        <v>0</v>
      </c>
    </row>
    <row r="265" spans="1:1">
      <c r="A265">
        <v>143998</v>
      </c>
    </row>
    <row r="266" spans="1:1">
      <c r="A266">
        <v>0</v>
      </c>
    </row>
    <row r="267" spans="1:1">
      <c r="A267">
        <v>513318</v>
      </c>
    </row>
    <row r="268" spans="1:1">
      <c r="A268">
        <v>728035</v>
      </c>
    </row>
    <row r="269" spans="1:1">
      <c r="A269">
        <v>1050000</v>
      </c>
    </row>
    <row r="270" spans="1:1">
      <c r="A270">
        <v>1050000</v>
      </c>
    </row>
    <row r="271" spans="1:1">
      <c r="A271">
        <v>0</v>
      </c>
    </row>
    <row r="272" spans="1:1">
      <c r="A272">
        <v>521373</v>
      </c>
    </row>
    <row r="273" spans="1:1">
      <c r="A273">
        <v>69947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4052217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540</v>
      </c>
    </row>
    <row r="285" spans="1:1">
      <c r="A285">
        <v>175</v>
      </c>
    </row>
    <row r="286" spans="1:1">
      <c r="A286">
        <v>220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2</v>
      </c>
    </row>
    <row r="294" spans="1:1">
      <c r="A294">
        <v>7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88</v>
      </c>
    </row>
    <row r="303" spans="1:1">
      <c r="A303">
        <v>5250</v>
      </c>
    </row>
    <row r="304" spans="1:1">
      <c r="A304" t="s">
        <v>350</v>
      </c>
    </row>
    <row r="305" spans="1:1">
      <c r="A305">
        <v>11520</v>
      </c>
    </row>
    <row r="306" spans="1:1">
      <c r="A306">
        <v>473</v>
      </c>
    </row>
    <row r="307" spans="1:1">
      <c r="A307">
        <v>9808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5366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6523</v>
      </c>
    </row>
    <row r="316" spans="1:1">
      <c r="A316">
        <v>843</v>
      </c>
    </row>
    <row r="317" spans="1:1">
      <c r="A317">
        <v>0</v>
      </c>
    </row>
    <row r="318" spans="1:1">
      <c r="A318">
        <v>5</v>
      </c>
    </row>
    <row r="319" spans="1:1">
      <c r="A319">
        <v>11496</v>
      </c>
    </row>
    <row r="320" spans="1:1">
      <c r="A320">
        <v>998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81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351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359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373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360</v>
      </c>
    </row>
    <row r="373" spans="1:1">
      <c r="A373" t="s">
        <v>361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388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106000</v>
      </c>
    </row>
    <row r="423" spans="1:1">
      <c r="A423">
        <v>69000</v>
      </c>
    </row>
    <row r="424" spans="1:1">
      <c r="A424" s="134" t="s">
        <v>390</v>
      </c>
    </row>
    <row r="425" spans="1:1">
      <c r="A425" s="134" t="s">
        <v>391</v>
      </c>
    </row>
    <row r="426" spans="1:1">
      <c r="A426" s="134" t="s">
        <v>391</v>
      </c>
    </row>
    <row r="427" spans="1:1">
      <c r="A427" s="134" t="s">
        <v>390</v>
      </c>
    </row>
    <row r="428" spans="1:1">
      <c r="A428">
        <v>2</v>
      </c>
    </row>
    <row r="429" spans="1:1">
      <c r="A429">
        <v>75000</v>
      </c>
    </row>
    <row r="430" spans="1:1">
      <c r="A430">
        <v>45000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391</v>
      </c>
    </row>
    <row r="434" spans="1:1">
      <c r="A434" s="134" t="s">
        <v>390</v>
      </c>
    </row>
    <row r="435" spans="1:1">
      <c r="A435">
        <v>3</v>
      </c>
    </row>
    <row r="436" spans="1:1">
      <c r="A436">
        <v>108000</v>
      </c>
    </row>
    <row r="437" spans="1:1">
      <c r="A437">
        <v>85000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391</v>
      </c>
    </row>
    <row r="441" spans="1:1">
      <c r="A441" s="134" t="s">
        <v>390</v>
      </c>
    </row>
    <row r="442" spans="1:1">
      <c r="A442">
        <v>4</v>
      </c>
    </row>
    <row r="443" spans="1:1">
      <c r="A443">
        <v>101000</v>
      </c>
    </row>
    <row r="444" spans="1:1">
      <c r="A444">
        <v>54000</v>
      </c>
    </row>
    <row r="445" spans="1:1">
      <c r="A445" s="134" t="s">
        <v>391</v>
      </c>
    </row>
    <row r="446" spans="1:1">
      <c r="A446" s="134" t="s">
        <v>391</v>
      </c>
    </row>
    <row r="447" spans="1:1">
      <c r="A447" s="134" t="s">
        <v>391</v>
      </c>
    </row>
    <row r="448" spans="1:1">
      <c r="A448" s="134" t="s">
        <v>390</v>
      </c>
    </row>
    <row r="449" spans="1:1">
      <c r="A449">
        <v>5</v>
      </c>
    </row>
    <row r="450" spans="1:1">
      <c r="A450">
        <v>81000</v>
      </c>
    </row>
    <row r="451" spans="1:1">
      <c r="A451">
        <v>55000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390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10479</v>
      </c>
    </row>
    <row r="523" spans="1:1">
      <c r="A523">
        <v>4191600</v>
      </c>
    </row>
    <row r="524" spans="1:1">
      <c r="A524">
        <v>0</v>
      </c>
    </row>
    <row r="525" spans="1:1">
      <c r="A525">
        <v>4191600</v>
      </c>
    </row>
    <row r="526" spans="1:1">
      <c r="A526">
        <v>325</v>
      </c>
    </row>
    <row r="527" spans="1:1">
      <c r="A527">
        <v>360</v>
      </c>
    </row>
    <row r="528" spans="1:1">
      <c r="A528">
        <v>380</v>
      </c>
    </row>
    <row r="529" spans="1:1">
      <c r="A529">
        <v>485</v>
      </c>
    </row>
    <row r="530" spans="1:1">
      <c r="A530">
        <v>525</v>
      </c>
    </row>
    <row r="531" spans="1:1">
      <c r="A531">
        <v>597</v>
      </c>
    </row>
    <row r="532" spans="1:1">
      <c r="A532">
        <v>735</v>
      </c>
    </row>
    <row r="533" spans="1:1">
      <c r="A533">
        <v>775</v>
      </c>
    </row>
    <row r="534" spans="1:1">
      <c r="A534">
        <v>859</v>
      </c>
    </row>
    <row r="535" spans="1:1">
      <c r="A535">
        <v>56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11019</v>
      </c>
    </row>
    <row r="543" spans="1:1">
      <c r="A543">
        <v>4407600</v>
      </c>
    </row>
    <row r="544" spans="1:1">
      <c r="A544">
        <v>0</v>
      </c>
    </row>
    <row r="545" spans="1:2">
      <c r="A545">
        <v>4407600</v>
      </c>
    </row>
    <row r="546" spans="1:2">
      <c r="A546">
        <v>325</v>
      </c>
    </row>
    <row r="547" spans="1:2">
      <c r="A547">
        <v>335</v>
      </c>
    </row>
    <row r="548" spans="1:2">
      <c r="A548">
        <v>355</v>
      </c>
    </row>
    <row r="549" spans="1:2">
      <c r="A549">
        <v>490</v>
      </c>
    </row>
    <row r="550" spans="1:2">
      <c r="A550">
        <v>490</v>
      </c>
    </row>
    <row r="551" spans="1:2">
      <c r="A551">
        <v>490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725</v>
      </c>
      <c r="B554"/>
    </row>
    <row r="555" spans="1:2">
      <c r="A555">
        <v>60</v>
      </c>
      <c r="B555"/>
    </row>
    <row r="556" spans="1:2">
      <c r="A556">
        <v>1200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10924</v>
      </c>
    </row>
    <row r="563" spans="1:1">
      <c r="A563">
        <v>4369600</v>
      </c>
    </row>
    <row r="564" spans="1:1">
      <c r="A564">
        <v>0</v>
      </c>
    </row>
    <row r="565" spans="1:1">
      <c r="A565">
        <v>4369600</v>
      </c>
    </row>
    <row r="566" spans="1:1">
      <c r="A566">
        <v>325</v>
      </c>
    </row>
    <row r="567" spans="1:1">
      <c r="A567">
        <v>345</v>
      </c>
    </row>
    <row r="568" spans="1:1">
      <c r="A568">
        <v>375</v>
      </c>
    </row>
    <row r="569" spans="1:1">
      <c r="A569">
        <v>495</v>
      </c>
    </row>
    <row r="570" spans="1:1">
      <c r="A570">
        <v>500</v>
      </c>
    </row>
    <row r="571" spans="1:1">
      <c r="A571">
        <v>590</v>
      </c>
    </row>
    <row r="572" spans="1:1">
      <c r="A572">
        <v>710</v>
      </c>
    </row>
    <row r="573" spans="1:1">
      <c r="A573">
        <v>740</v>
      </c>
    </row>
    <row r="574" spans="1:1">
      <c r="A574">
        <v>850</v>
      </c>
    </row>
    <row r="575" spans="1:1">
      <c r="A575">
        <v>54</v>
      </c>
    </row>
    <row r="576" spans="1:1">
      <c r="A576">
        <v>1230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9791</v>
      </c>
    </row>
    <row r="583" spans="1:1">
      <c r="A583">
        <v>3916400</v>
      </c>
    </row>
    <row r="584" spans="1:1">
      <c r="A584">
        <v>0</v>
      </c>
    </row>
    <row r="585" spans="1:1">
      <c r="A585">
        <v>3916400</v>
      </c>
    </row>
    <row r="586" spans="1:1">
      <c r="A586">
        <v>390</v>
      </c>
    </row>
    <row r="587" spans="1:1">
      <c r="A587">
        <v>380</v>
      </c>
    </row>
    <row r="588" spans="1:1">
      <c r="A588">
        <v>420</v>
      </c>
    </row>
    <row r="589" spans="1:1">
      <c r="A589">
        <v>520</v>
      </c>
    </row>
    <row r="590" spans="1:1">
      <c r="A590">
        <v>500</v>
      </c>
    </row>
    <row r="591" spans="1:1">
      <c r="A591">
        <v>620</v>
      </c>
    </row>
    <row r="592" spans="1:1">
      <c r="A592">
        <v>720</v>
      </c>
    </row>
    <row r="593" spans="1:1">
      <c r="A593">
        <v>710</v>
      </c>
    </row>
    <row r="594" spans="1:1">
      <c r="A594">
        <v>840</v>
      </c>
    </row>
    <row r="595" spans="1:1">
      <c r="A595">
        <v>68</v>
      </c>
    </row>
    <row r="596" spans="1:1">
      <c r="A596">
        <v>1280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10552</v>
      </c>
    </row>
    <row r="603" spans="1:1">
      <c r="A603">
        <v>4220800</v>
      </c>
    </row>
    <row r="604" spans="1:1">
      <c r="A604">
        <v>0</v>
      </c>
    </row>
    <row r="605" spans="1:1">
      <c r="A605">
        <v>4220800</v>
      </c>
    </row>
    <row r="606" spans="1:1">
      <c r="A606">
        <v>370</v>
      </c>
    </row>
    <row r="607" spans="1:1">
      <c r="A607">
        <v>375</v>
      </c>
    </row>
    <row r="608" spans="1:1">
      <c r="A608">
        <v>390</v>
      </c>
    </row>
    <row r="609" spans="1:1">
      <c r="A609">
        <v>525</v>
      </c>
    </row>
    <row r="610" spans="1:1">
      <c r="A610">
        <v>525</v>
      </c>
    </row>
    <row r="611" spans="1:1">
      <c r="A611">
        <v>599</v>
      </c>
    </row>
    <row r="612" spans="1:1">
      <c r="A612">
        <v>740</v>
      </c>
    </row>
    <row r="613" spans="1:1">
      <c r="A613">
        <v>740</v>
      </c>
    </row>
    <row r="614" spans="1:1">
      <c r="A614">
        <v>835</v>
      </c>
    </row>
    <row r="615" spans="1:1">
      <c r="A615">
        <v>69</v>
      </c>
    </row>
    <row r="616" spans="1:1">
      <c r="A616">
        <v>1220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396</v>
      </c>
    </row>
    <row r="700" spans="1:1">
      <c r="A700" t="s">
        <v>397</v>
      </c>
    </row>
    <row r="701" spans="1:1">
      <c r="A701">
        <v>1</v>
      </c>
    </row>
    <row r="702" spans="1:1">
      <c r="A702">
        <v>1417998</v>
      </c>
    </row>
    <row r="703" spans="1:1">
      <c r="A703">
        <v>1058181</v>
      </c>
    </row>
    <row r="704" spans="1:1">
      <c r="A704">
        <v>726050</v>
      </c>
    </row>
    <row r="705" spans="1:1">
      <c r="A705">
        <v>1564745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881356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-114382</v>
      </c>
    </row>
    <row r="717" spans="1:1">
      <c r="A717">
        <v>3885618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2208186</v>
      </c>
    </row>
    <row r="723" spans="1:1">
      <c r="A723">
        <v>657316</v>
      </c>
    </row>
    <row r="724" spans="1:1">
      <c r="A724">
        <v>728035</v>
      </c>
    </row>
    <row r="725" spans="1:1">
      <c r="A725">
        <v>1050000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521373</v>
      </c>
    </row>
    <row r="730" spans="1:1">
      <c r="A730">
        <v>69947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52217</v>
      </c>
    </row>
    <row r="737" spans="1:1">
      <c r="A737">
        <v>4052217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1675498</v>
      </c>
    </row>
    <row r="743" spans="1:1">
      <c r="A743">
        <v>1107899</v>
      </c>
    </row>
    <row r="744" spans="1:1">
      <c r="A744">
        <v>736939</v>
      </c>
    </row>
    <row r="745" spans="1:1">
      <c r="A745">
        <v>1161899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694433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-12198</v>
      </c>
    </row>
    <row r="757" spans="1:1">
      <c r="A757">
        <v>3987802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1638186</v>
      </c>
    </row>
    <row r="763" spans="1:1">
      <c r="A763">
        <v>1087902</v>
      </c>
    </row>
    <row r="764" spans="1:1">
      <c r="A764">
        <v>640827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645228</v>
      </c>
    </row>
    <row r="770" spans="1:1">
      <c r="A770">
        <v>20530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-148843</v>
      </c>
    </row>
    <row r="777" spans="1:1">
      <c r="A777">
        <v>3851157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1670498</v>
      </c>
    </row>
    <row r="783" spans="1:1">
      <c r="A783">
        <v>835484</v>
      </c>
    </row>
    <row r="784" spans="1:1">
      <c r="A784">
        <v>803882</v>
      </c>
    </row>
    <row r="785" spans="1:1">
      <c r="A785">
        <v>1195128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675553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-170561</v>
      </c>
    </row>
    <row r="797" spans="1:1">
      <c r="A797">
        <v>3829439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398</v>
      </c>
    </row>
    <row r="862" spans="1:1">
      <c r="A862" t="s">
        <v>399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'W'!W432163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2019-11-01T09:14:19Z</dcterms:modified>
</cp:coreProperties>
</file>