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Global Management Challenge\Management Brain Corporation\Konkurs\00 Etap treningowy\"/>
    </mc:Choice>
  </mc:AlternateContent>
  <xr:revisionPtr revIDLastSave="0" documentId="8_{B7313DB3-1338-4C2A-A74D-6FB59826A6A7}" xr6:coauthVersionLast="45" xr6:coauthVersionMax="45" xr10:uidLastSave="{00000000-0000-0000-0000-000000000000}"/>
  <bookViews>
    <workbookView xWindow="-108" yWindow="-108" windowWidth="23256" windowHeight="12576" tabRatio="612" activeTab="3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1151" localSheetId="4">W!$A$1:$B$861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H81" i="4"/>
  <c r="H83" i="4" s="1"/>
  <c r="G81" i="4"/>
  <c r="G83" i="4"/>
  <c r="F81" i="4"/>
  <c r="M80" i="4"/>
  <c r="M83" i="4" s="1"/>
  <c r="L80" i="4"/>
  <c r="L83" i="4" s="1"/>
  <c r="K80" i="4"/>
  <c r="K83" i="4" s="1"/>
  <c r="J80" i="4"/>
  <c r="J83" i="4" s="1"/>
  <c r="I80" i="4"/>
  <c r="I83" i="4" s="1"/>
  <c r="H80" i="4"/>
  <c r="G80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H16" i="4"/>
  <c r="G13" i="4"/>
  <c r="L10" i="4"/>
  <c r="H17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L30" i="3" s="1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R27" i="3" s="1"/>
  <c r="L26" i="3"/>
  <c r="X25" i="3"/>
  <c r="R25" i="3"/>
  <c r="L25" i="3"/>
  <c r="X24" i="3"/>
  <c r="R24" i="3"/>
  <c r="F24" i="3"/>
  <c r="X23" i="3"/>
  <c r="X27" i="3" s="1"/>
  <c r="L23" i="3"/>
  <c r="F23" i="3"/>
  <c r="X22" i="3"/>
  <c r="L22" i="3"/>
  <c r="L24" i="3" s="1"/>
  <c r="L27" i="3" s="1"/>
  <c r="F27" i="3" s="1"/>
  <c r="F22" i="3"/>
  <c r="L21" i="3"/>
  <c r="F21" i="3"/>
  <c r="L20" i="3"/>
  <c r="F20" i="3"/>
  <c r="R19" i="3"/>
  <c r="R20" i="3" s="1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/>
  <c r="M30" i="2"/>
  <c r="G30" i="2"/>
  <c r="Y28" i="2"/>
  <c r="W28" i="2"/>
  <c r="U28" i="2"/>
  <c r="Y27" i="2"/>
  <c r="W27" i="2"/>
  <c r="U27" i="2"/>
  <c r="N27" i="2"/>
  <c r="M27" i="2"/>
  <c r="M29" i="2" s="1"/>
  <c r="G27" i="2"/>
  <c r="O26" i="2"/>
  <c r="O28" i="2" s="1"/>
  <c r="N26" i="2"/>
  <c r="N28" i="2"/>
  <c r="M26" i="2"/>
  <c r="G25" i="2"/>
  <c r="N44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/>
  <c r="N7" i="2"/>
  <c r="N11" i="2" s="1"/>
  <c r="G7" i="2"/>
  <c r="G8" i="2" s="1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I17" i="4"/>
  <c r="G17" i="4"/>
  <c r="G16" i="4"/>
  <c r="M28" i="2"/>
  <c r="I16" i="4"/>
  <c r="R35" i="3" l="1"/>
  <c r="G11" i="2"/>
  <c r="G15" i="2" s="1"/>
  <c r="X31" i="3"/>
  <c r="N43" i="2"/>
  <c r="N45" i="2" s="1"/>
</calcChain>
</file>

<file path=xl/connections.xml><?xml version="1.0" encoding="utf-8"?>
<connections xmlns="http://schemas.openxmlformats.org/spreadsheetml/2006/main">
  <connection id="1" name="W011151" type="6" refreshedVersion="3" background="1" saveData="1">
    <textPr prompt="0" codePage="850" sourceFile="C:\HISTORIES\2016\New_16C1\History\Excel\W01115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<sst xmlns="http://schemas.openxmlformats.org/spreadsheetml/2006/main" count="558" uniqueCount="355">
  <si>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</si>
  <si>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</si>
  <si>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</si>
  <si>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</si>
  <si>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</si>
  <si>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</si>
  <si>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</si>
  <si>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</si>
  <si>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</si>
  <si>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</si>
  <si>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</si>
  <si>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</si>
  <si>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</si>
  <si>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</si>
  <si>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</si>
  <si>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</si>
  <si>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</si>
  <si>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</si>
  <si>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</si>
  <si>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</si>
  <si>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</si>
  <si>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</si>
  <si>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</si>
  <si>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</si>
  <si>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</si>
  <si>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</si>
  <si>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</si>
  <si>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</si>
  <si>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</si>
  <si>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</si>
  <si>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</si>
  <si>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</si>
  <si>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</si>
  <si>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</si>
  <si>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</si>
  <si>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</si>
  <si>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</si>
  <si>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</si>
  <si>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</si>
  <si>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</si>
  <si>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</si>
  <si>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</si>
  <si>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</si>
  <si>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</si>
  <si>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</si>
  <si>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</si>
  <si>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</si>
  <si>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</si>
  <si>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</si>
  <si>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</si>
  <si>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</si>
  <si>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</si>
  <si>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</si>
  <si>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</si>
  <si>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</si>
  <si>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</si>
  <si>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</si>
  <si>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</si>
  <si>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</si>
  <si>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</si>
  <si>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</si>
  <si>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</si>
  <si>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</si>
  <si>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</si>
  <si>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</si>
  <si>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</si>
  <si>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</si>
  <si>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</si>
  <si>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</si>
  <si>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</si>
  <si>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</si>
  <si>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</si>
  <si>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</si>
  <si>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</si>
  <si>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</si>
  <si>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</si>
  <si>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</si>
  <si>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</si>
  <si>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</si>
  <si>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</si>
  <si>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</si>
  <si>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</si>
  <si>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</si>
  <si>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</si>
  <si>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</si>
  <si>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</si>
  <si>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</si>
  <si>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</si>
  <si>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</si>
  <si>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</si>
  <si>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</si>
  <si>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</si>
  <si>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</si>
  <si>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</si>
  <si>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</si>
  <si>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</si>
  <si>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</si>
  <si>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</si>
  <si>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</si>
  <si>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</si>
  <si>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</si>
  <si>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</si>
  <si>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</si>
  <si>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</si>
  <si>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</si>
  <si>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</si>
  <si>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</si>
  <si>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</si>
  <si>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</si>
  <si>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</si>
  <si>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</si>
  <si>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</si>
  <si>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</si>
  <si>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</si>
  <si>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</si>
  <si>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</si>
  <si>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</si>
  <si>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</si>
  <si>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</si>
  <si>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</si>
  <si>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</si>
  <si>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</si>
  <si>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</si>
  <si>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</si>
  <si>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</si>
  <si>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</si>
  <si>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</si>
  <si>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</si>
  <si>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</si>
  <si>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</si>
  <si>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</si>
  <si>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</si>
  <si>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</si>
  <si>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</si>
  <si>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</si>
  <si>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</si>
  <si>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</si>
  <si>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</si>
  <si>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</si>
  <si>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</si>
  <si>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</si>
  <si>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</si>
  <si>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</si>
  <si>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</si>
  <si>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</si>
  <si>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</si>
  <si>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</si>
  <si>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</si>
  <si>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</si>
  <si>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</si>
  <si>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</si>
  <si>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</si>
  <si>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</si>
  <si>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</si>
  <si>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</si>
  <si>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</si>
  <si>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</si>
  <si>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</si>
  <si>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</si>
  <si>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</si>
  <si>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</si>
  <si>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</si>
  <si>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</si>
  <si>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</si>
  <si>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</si>
  <si>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</si>
  <si>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</si>
  <si>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</si>
  <si>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</si>
  <si>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</si>
  <si>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</si>
  <si>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</si>
  <si>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</si>
  <si>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</si>
  <si>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</si>
  <si>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</si>
  <si>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</si>
  <si>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</si>
  <si>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</si>
  <si>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</si>
  <si>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</si>
  <si>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</si>
  <si>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</si>
  <si>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</si>
  <si>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</si>
  <si>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</si>
  <si>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</si>
  <si>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</si>
  <si>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</si>
  <si>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</si>
  <si>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</si>
  <si>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</si>
  <si>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</si>
  <si>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</si>
  <si>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</si>
  <si>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</si>
  <si>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</si>
  <si>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</si>
  <si>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</si>
  <si>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</si>
  <si>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</si>
  <si>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</si>
  <si>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</si>
  <si>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</si>
  <si>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</si>
  <si>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</si>
  <si>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</si>
  <si>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</si>
  <si>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</si>
  <si>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</si>
  <si>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</si>
  <si>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</si>
  <si>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</si>
  <si>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</si>
  <si>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</si>
  <si>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</si>
  <si>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</si>
  <si>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</si>
  <si>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</si>
  <si>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</si>
  <si>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</si>
  <si>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</si>
  <si>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</si>
  <si>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</si>
  <si>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</si>
  <si>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</si>
  <si>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</si>
  <si>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</si>
  <si>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</si>
  <si>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</si>
  <si>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</si>
  <si>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</si>
  <si>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</si>
  <si>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</si>
  <si>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</si>
  <si>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</si>
  <si>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</si>
  <si>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</si>
  <si>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</si>
  <si>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</si>
  <si>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</si>
  <si>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</si>
  <si>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</si>
  <si>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</si>
  <si>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</si>
  <si>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</si>
  <si>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</si>
  <si>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</si>
  <si>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</si>
  <si>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</si>
  <si>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</si>
  <si>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</si>
  <si>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</si>
  <si>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</si>
  <si>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</si>
  <si>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</si>
  <si>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</si>
  <si>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</si>
  <si>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</si>
  <si>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</si>
  <si>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</si>
  <si>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</si>
  <si>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</si>
  <si>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</si>
  <si>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</si>
  <si>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</si>
  <si>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</si>
  <si>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</si>
  <si>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</si>
  <si>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</si>
  <si>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</si>
  <si>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</si>
  <si>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</si>
  <si>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</si>
  <si>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</si>
  <si>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</si>
  <si>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</si>
  <si>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</si>
  <si>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</si>
  <si>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</si>
  <si>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</si>
  <si>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</si>
  <si>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</si>
  <si>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</si>
  <si>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</si>
  <si>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</si>
  <si>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</si>
  <si>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</si>
  <si>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</si>
  <si>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</si>
  <si>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</si>
  <si>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</si>
  <si>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</si>
  <si>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</si>
  <si>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</si>
  <si>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</si>
  <si>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</si>
  <si>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</si>
  <si>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</si>
  <si>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</si>
  <si>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</si>
  <si>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</si>
  <si>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</si>
  <si>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</si>
  <si>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</si>
  <si>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</si>
  <si>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</si>
  <si>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</si>
  <si>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</si>
  <si>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</si>
  <si>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</si>
  <si>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</si>
  <si>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</si>
  <si>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</si>
  <si>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</si>
  <si>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</si>
  <si>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</si>
  <si>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</si>
  <si>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</si>
  <si>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</si>
  <si>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</si>
  <si>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</si>
  <si>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</si>
  <si>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</si>
  <si>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</si>
  <si>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</si>
  <si>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</si>
  <si>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</si>
  <si>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</si>
  <si>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</si>
  <si>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</si>
  <si>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</si>
  <si>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</si>
  <si>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</si>
  <si>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</si>
  <si>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</si>
  <si>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</si>
  <si>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</si>
  <si>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</si>
  <si>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</si>
  <si>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</si>
  <si>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</si>
  <si>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16C1</t>
  </si>
  <si>
    <t>*</t>
  </si>
  <si>
    <t xml:space="preserve">   1.75</t>
  </si>
  <si>
    <t xml:space="preserve">   1.76</t>
  </si>
  <si>
    <t>None</t>
  </si>
  <si>
    <t>100.0</t>
  </si>
  <si>
    <t>Not requested</t>
  </si>
  <si>
    <t xml:space="preserve">   **</t>
  </si>
  <si>
    <t xml:space="preserve"> Free info</t>
  </si>
  <si>
    <t>Financial forecasters are pessimistic about the global outlook.</t>
  </si>
  <si>
    <t>Governments are changing fiscal policies to increase confidence.</t>
  </si>
  <si>
    <t xml:space="preserve"> 032 17/06/2016</t>
  </si>
  <si>
    <t xml:space="preserve"> This is a history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</si>
</sst>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115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opLeftCell="A7" workbookViewId="0">
      <selection activeCell="P9" sqref="P9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17/06/2016</v>
      </c>
    </row>
    <row r="2" spans="2:25" ht="33">
      <c r="G2" s="1" t="s">
        <v>283</v>
      </c>
      <c r="H2" s="140"/>
    </row>
    <row r="3" spans="2:25">
      <c r="B3" t="str">
        <f>W!A861</f>
        <v xml:space="preserve"> This is a history quarter</v>
      </c>
      <c r="V3" s="2" t="s">
        <v>284</v>
      </c>
      <c r="W3" s="3" t="str">
        <f>W!A6</f>
        <v xml:space="preserve">  16C1</v>
      </c>
    </row>
    <row r="4" spans="2:25">
      <c r="B4">
        <f>W!A862</f>
        <v>0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</v>
      </c>
      <c r="M5" s="4" t="s">
        <v>286</v>
      </c>
      <c r="O5" s="144">
        <f>W!$A2</f>
        <v>1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15</v>
      </c>
      <c r="F14" s="44">
        <f>W!A11</f>
        <v>0</v>
      </c>
      <c r="G14" s="45"/>
      <c r="H14" s="44">
        <f>W!A14</f>
        <v>0</v>
      </c>
      <c r="I14" s="46"/>
      <c r="J14" s="44">
        <f>W!A17</f>
        <v>0</v>
      </c>
      <c r="K14" s="46"/>
      <c r="L14" s="19"/>
      <c r="M14" s="28"/>
      <c r="N14" s="28" t="s">
        <v>295</v>
      </c>
      <c r="O14" s="28"/>
      <c r="P14" s="47">
        <f>W!A61</f>
        <v>2</v>
      </c>
      <c r="Q14" s="48">
        <f>W!B61</f>
        <v>0</v>
      </c>
      <c r="R14" s="39"/>
      <c r="S14" s="18"/>
      <c r="T14" s="47">
        <f>W!A62</f>
        <v>6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2</v>
      </c>
      <c r="E15" s="50">
        <f>W!A8</f>
        <v>0</v>
      </c>
      <c r="F15" s="44">
        <f>W!A12</f>
        <v>0</v>
      </c>
      <c r="G15" s="51"/>
      <c r="H15" s="44">
        <f>W!A15</f>
        <v>0</v>
      </c>
      <c r="I15" s="52"/>
      <c r="J15" s="44">
        <f>W!A18</f>
        <v>0</v>
      </c>
      <c r="K15" s="52"/>
      <c r="L15" s="19"/>
      <c r="M15" s="28"/>
      <c r="N15" s="28" t="s">
        <v>296</v>
      </c>
      <c r="O15" s="28"/>
      <c r="P15" s="41">
        <f>W!A64</f>
        <v>0</v>
      </c>
      <c r="Q15" s="38">
        <f>W!B64</f>
        <v>0</v>
      </c>
      <c r="R15" s="39"/>
      <c r="S15" s="18"/>
      <c r="T15" s="53">
        <f>W!A65</f>
        <v>0</v>
      </c>
      <c r="U15" s="54" t="str">
        <f>W!B65</f>
        <v>*</v>
      </c>
      <c r="V15" s="18"/>
      <c r="W15" s="55">
        <f>W!A66</f>
        <v>0</v>
      </c>
      <c r="X15" s="54"/>
      <c r="Y15" s="24"/>
    </row>
    <row r="16" spans="2:25">
      <c r="B16" s="11"/>
      <c r="C16" s="19"/>
      <c r="D16" s="19" t="s">
        <v>3</v>
      </c>
      <c r="E16" s="56">
        <f>W!A9</f>
        <v>0</v>
      </c>
      <c r="F16" s="57">
        <f>W!A13</f>
        <v>0</v>
      </c>
      <c r="G16" s="58"/>
      <c r="H16" s="57">
        <f>W!A16</f>
        <v>0</v>
      </c>
      <c r="I16" s="38"/>
      <c r="J16" s="57">
        <f>W!A19</f>
        <v>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0</v>
      </c>
      <c r="U16" s="59" t="str">
        <f>W!B68</f>
        <v>*</v>
      </c>
      <c r="V16" s="18"/>
      <c r="W16" s="60">
        <f>W!A69</f>
        <v>0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0</v>
      </c>
      <c r="G19" s="54">
        <f>W!B21</f>
        <v>0</v>
      </c>
      <c r="H19" s="63">
        <f>W!A24</f>
        <v>0</v>
      </c>
      <c r="I19" s="48">
        <f>W!B24</f>
        <v>0</v>
      </c>
      <c r="J19" s="63">
        <f>W!A27</f>
        <v>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3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0</v>
      </c>
      <c r="G20" s="54">
        <f>W!B22</f>
        <v>0</v>
      </c>
      <c r="H20" s="44">
        <f>W!A25</f>
        <v>0</v>
      </c>
      <c r="I20" s="54">
        <f>W!B25</f>
        <v>0</v>
      </c>
      <c r="J20" s="44">
        <f>W!A28</f>
        <v>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0</v>
      </c>
      <c r="Q20" s="72"/>
      <c r="R20" s="70"/>
      <c r="S20" s="28" t="s">
        <v>303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0</v>
      </c>
      <c r="G21" s="59">
        <f>W!B23</f>
        <v>0</v>
      </c>
      <c r="H21" s="57">
        <f>W!A26</f>
        <v>0</v>
      </c>
      <c r="I21" s="59">
        <f>W!B26</f>
        <v>0</v>
      </c>
      <c r="J21" s="57">
        <f>W!A29</f>
        <v>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0</v>
      </c>
      <c r="Q21" s="75"/>
      <c r="R21" s="44"/>
      <c r="S21" s="28" t="s">
        <v>305</v>
      </c>
      <c r="T21" s="28"/>
      <c r="U21" s="28"/>
      <c r="V21" s="28"/>
      <c r="W21" s="41">
        <f>W!A78</f>
        <v>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0</v>
      </c>
      <c r="G24" s="48">
        <f>W!B31</f>
        <v>0</v>
      </c>
      <c r="H24" s="63">
        <f>W!A34</f>
        <v>0</v>
      </c>
      <c r="I24" s="48">
        <f>W!B34</f>
        <v>0</v>
      </c>
      <c r="J24" s="63">
        <f>W!A37</f>
        <v>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2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9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0</v>
      </c>
      <c r="G25" s="54">
        <f>W!B32</f>
        <v>0</v>
      </c>
      <c r="H25" s="44">
        <f>W!A35</f>
        <v>0</v>
      </c>
      <c r="I25" s="54">
        <f>W!B35</f>
        <v>0</v>
      </c>
      <c r="J25" s="44">
        <f>W!A38</f>
        <v>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9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0</v>
      </c>
      <c r="G26" s="59">
        <f>W!B33</f>
        <v>0</v>
      </c>
      <c r="H26" s="57">
        <f>W!A36</f>
        <v>0</v>
      </c>
      <c r="I26" s="59">
        <f>W!B36</f>
        <v>0</v>
      </c>
      <c r="J26" s="41">
        <f>W!A39</f>
        <v>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40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1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20</v>
      </c>
      <c r="I30" s="52"/>
      <c r="J30" s="44">
        <f>W!A46</f>
        <v>15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2400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100</v>
      </c>
      <c r="G31" s="49"/>
      <c r="H31" s="53">
        <f>W!A48</f>
        <v>155</v>
      </c>
      <c r="I31" s="49"/>
      <c r="J31" s="53">
        <f>W!A49</f>
        <v>300</v>
      </c>
      <c r="K31" s="49"/>
      <c r="L31" s="19"/>
      <c r="M31" s="28" t="s">
        <v>326</v>
      </c>
      <c r="N31" s="28"/>
      <c r="O31" s="28"/>
      <c r="P31" s="53">
        <f>W!A73</f>
        <v>2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500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</v>
      </c>
      <c r="F1" s="145" t="s">
        <v>197</v>
      </c>
      <c r="H1" s="15">
        <f>W!A2</f>
        <v>1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0</v>
      </c>
      <c r="V6" s="188"/>
      <c r="W6" s="44">
        <f>W!A109</f>
        <v>0</v>
      </c>
      <c r="X6" s="28"/>
      <c r="Y6" s="53">
        <f>W!A110</f>
        <v>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0</v>
      </c>
      <c r="O7" s="189">
        <f>W!A192</f>
        <v>0</v>
      </c>
      <c r="P7" s="24"/>
      <c r="R7" s="129"/>
      <c r="S7" s="19" t="s">
        <v>210</v>
      </c>
      <c r="T7" s="19"/>
      <c r="U7" s="53">
        <f>W!A111</f>
        <v>0</v>
      </c>
      <c r="V7" s="188"/>
      <c r="W7" s="44">
        <f>W!A112</f>
        <v>0</v>
      </c>
      <c r="X7" s="28"/>
      <c r="Y7" s="53">
        <f>W!A113</f>
        <v>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2</v>
      </c>
      <c r="O8" s="189">
        <f>W!A194</f>
        <v>0</v>
      </c>
      <c r="P8" s="24"/>
      <c r="R8" s="129"/>
      <c r="S8" s="19" t="s">
        <v>213</v>
      </c>
      <c r="T8" s="19"/>
      <c r="U8" s="53">
        <f>W!A114</f>
        <v>0</v>
      </c>
      <c r="V8" s="188"/>
      <c r="W8" s="44">
        <f>W!A115</f>
        <v>0</v>
      </c>
      <c r="X8" s="28"/>
      <c r="Y8" s="53">
        <f>W!A116</f>
        <v>0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9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0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50</v>
      </c>
      <c r="H12" s="24"/>
      <c r="I12" s="19"/>
      <c r="J12" s="129"/>
      <c r="K12" s="19" t="s">
        <v>223</v>
      </c>
      <c r="L12" s="19"/>
      <c r="M12" s="19"/>
      <c r="N12" s="191">
        <f>W!A197</f>
        <v>11</v>
      </c>
      <c r="O12" s="191">
        <f>W!A198</f>
        <v>0</v>
      </c>
      <c r="P12" s="24"/>
      <c r="R12" s="129"/>
      <c r="S12" s="28" t="s">
        <v>224</v>
      </c>
      <c r="T12" s="19"/>
      <c r="U12" s="53">
        <f>W!A121</f>
        <v>0</v>
      </c>
      <c r="V12" s="188"/>
      <c r="W12" s="53">
        <f>W!A124</f>
        <v>0</v>
      </c>
      <c r="X12" s="28"/>
      <c r="Y12" s="53">
        <f>W!A127</f>
        <v>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110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0</v>
      </c>
      <c r="V13" s="188"/>
      <c r="W13" s="53">
        <f>W!A125</f>
        <v>0</v>
      </c>
      <c r="X13" s="28"/>
      <c r="Y13" s="53">
        <f>W!A128</f>
        <v>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0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0</v>
      </c>
      <c r="V14" s="188"/>
      <c r="W14" s="53">
        <f>W!A126</f>
        <v>0</v>
      </c>
      <c r="X14" s="28"/>
      <c r="Y14" s="53">
        <f>W!A129</f>
        <v>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215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0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0</v>
      </c>
      <c r="P17" s="190">
        <f>W!B307</f>
        <v>0</v>
      </c>
      <c r="R17" s="129"/>
      <c r="S17" s="19" t="s">
        <v>235</v>
      </c>
      <c r="T17" s="19"/>
      <c r="U17" s="53">
        <f>W!A131</f>
        <v>0</v>
      </c>
      <c r="V17" s="188"/>
      <c r="W17" s="53">
        <f>W!A134</f>
        <v>0</v>
      </c>
      <c r="X17" s="28"/>
      <c r="Y17" s="53">
        <f>W!A137</f>
        <v>0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0</v>
      </c>
      <c r="P18" s="24"/>
      <c r="R18" s="129"/>
      <c r="S18" s="101" t="s">
        <v>238</v>
      </c>
      <c r="T18" s="19"/>
      <c r="U18" s="53">
        <f>W!A132</f>
        <v>0</v>
      </c>
      <c r="V18" s="188"/>
      <c r="W18" s="53">
        <f>W!A135</f>
        <v>0</v>
      </c>
      <c r="X18" s="28"/>
      <c r="Y18" s="53">
        <f>W!A138</f>
        <v>0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0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0</v>
      </c>
      <c r="V19" s="188"/>
      <c r="W19" s="53">
        <f>W!A136</f>
        <v>0</v>
      </c>
      <c r="X19" s="28"/>
      <c r="Y19" s="53">
        <f>W!A139</f>
        <v>0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2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2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0</v>
      </c>
      <c r="V22" s="188"/>
      <c r="W22" s="53">
        <f>W!A144</f>
        <v>0</v>
      </c>
      <c r="X22" s="28"/>
      <c r="Y22" s="53">
        <f>W!A147</f>
        <v>0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0</v>
      </c>
      <c r="H23" s="52"/>
      <c r="I23" s="19"/>
      <c r="R23" s="129"/>
      <c r="S23" s="101" t="s">
        <v>238</v>
      </c>
      <c r="T23" s="19"/>
      <c r="U23" s="53">
        <f>W!A142</f>
        <v>0</v>
      </c>
      <c r="V23" s="188"/>
      <c r="W23" s="53">
        <f>W!A145</f>
        <v>0</v>
      </c>
      <c r="X23" s="28"/>
      <c r="Y23" s="53">
        <f>W!A148</f>
        <v>0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0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0</v>
      </c>
      <c r="V24" s="188"/>
      <c r="W24" s="53">
        <f>W!A146</f>
        <v>0</v>
      </c>
      <c r="X24" s="28"/>
      <c r="Y24" s="53">
        <f>W!A149</f>
        <v>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0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0</v>
      </c>
      <c r="H26" s="24"/>
      <c r="I26" s="19"/>
      <c r="J26" s="129"/>
      <c r="K26" s="28" t="s">
        <v>248</v>
      </c>
      <c r="L26" s="19"/>
      <c r="M26" s="189">
        <f>W!A321</f>
        <v>0</v>
      </c>
      <c r="N26" s="189">
        <f>W!A322</f>
        <v>0</v>
      </c>
      <c r="O26" s="44">
        <f>IF(W!A327&gt;0,1,0)</f>
        <v>0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>100.0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0</v>
      </c>
      <c r="H30" s="24"/>
      <c r="I30" s="19"/>
      <c r="J30" s="129"/>
      <c r="K30" s="28" t="s">
        <v>255</v>
      </c>
      <c r="L30" s="19"/>
      <c r="M30" s="191">
        <f>W!A325</f>
        <v>2</v>
      </c>
      <c r="N30" s="191">
        <f>W!A326</f>
        <v>0</v>
      </c>
      <c r="O30" s="41">
        <f>IF(W!A328&gt;0,1,0)</f>
        <v>0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0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0</v>
      </c>
      <c r="N36" s="53">
        <f>W!A297</f>
        <v>0</v>
      </c>
      <c r="O36" s="189">
        <f>W!A299</f>
        <v>0</v>
      </c>
      <c r="P36" s="24"/>
      <c r="R36" s="129"/>
      <c r="S36" s="96" t="s">
        <v>263</v>
      </c>
      <c r="T36" s="104"/>
      <c r="U36" s="44">
        <f>W!A171</f>
        <v>0</v>
      </c>
      <c r="V36" s="190">
        <f>W!B171</f>
        <v>0</v>
      </c>
      <c r="W36" s="44">
        <f>W!A172</f>
        <v>0</v>
      </c>
      <c r="X36" s="190">
        <f>W!B172</f>
        <v>0</v>
      </c>
      <c r="Y36" s="44">
        <f>W!A173</f>
        <v>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3000</v>
      </c>
      <c r="H37" s="24"/>
      <c r="I37" s="19"/>
      <c r="J37" s="129"/>
      <c r="K37" s="19" t="s">
        <v>265</v>
      </c>
      <c r="L37" s="19"/>
      <c r="M37" s="191">
        <f>W!A296</f>
        <v>0</v>
      </c>
      <c r="N37" s="191">
        <f>W!A298</f>
        <v>0</v>
      </c>
      <c r="O37" s="191">
        <f>W!A300</f>
        <v>0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None</v>
      </c>
      <c r="V39" s="188"/>
      <c r="W39" s="198" t="str">
        <f>W!A178</f>
        <v>None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0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100</v>
      </c>
      <c r="H44" s="24"/>
      <c r="I44" s="19"/>
      <c r="J44" s="129"/>
      <c r="K44" s="18" t="s">
        <v>278</v>
      </c>
      <c r="N44" s="202">
        <f>0.00052*(6*G25+O18)</f>
        <v>0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0</v>
      </c>
      <c r="H45" s="24"/>
      <c r="I45" s="19"/>
      <c r="J45" s="129"/>
      <c r="K45" s="18" t="s">
        <v>281</v>
      </c>
      <c r="N45" s="201">
        <f>N43+N44</f>
        <v>4.75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</v>
      </c>
      <c r="F1" s="145" t="s">
        <v>47</v>
      </c>
      <c r="G1" s="18"/>
      <c r="I1" s="15">
        <f>W!A2</f>
        <v>1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15000</v>
      </c>
      <c r="G8" s="171"/>
      <c r="H8" s="112"/>
      <c r="I8" s="112" t="s">
        <v>103</v>
      </c>
      <c r="J8" s="112"/>
      <c r="K8" s="112"/>
      <c r="L8" s="173">
        <f>W!A241</f>
        <v>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0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0</v>
      </c>
      <c r="G10" s="171"/>
      <c r="H10" s="112"/>
      <c r="I10" s="112" t="s">
        <v>110</v>
      </c>
      <c r="J10" s="112"/>
      <c r="K10" s="112"/>
      <c r="L10" s="173">
        <f>W!A242</f>
        <v>0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15000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585000</v>
      </c>
      <c r="S11" s="171"/>
      <c r="T11" s="112"/>
      <c r="U11" s="112" t="s">
        <v>116</v>
      </c>
      <c r="V11" s="112"/>
      <c r="W11" s="112"/>
      <c r="X11" s="173">
        <f>W!A223</f>
        <v>275158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0</v>
      </c>
      <c r="G12" s="171"/>
      <c r="H12" s="112"/>
      <c r="I12" s="112" t="s">
        <v>118</v>
      </c>
      <c r="J12" s="112"/>
      <c r="K12" s="112"/>
      <c r="L12" s="173">
        <f>W!A244</f>
        <v>156936</v>
      </c>
      <c r="M12" s="171"/>
      <c r="N12" s="112"/>
      <c r="O12" s="112" t="s">
        <v>119</v>
      </c>
      <c r="P12" s="112"/>
      <c r="Q12" s="112"/>
      <c r="R12" s="173">
        <f>SUM(R9:R11)</f>
        <v>885000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0</v>
      </c>
      <c r="G13" s="171"/>
      <c r="H13" s="112"/>
      <c r="I13" s="112" t="s">
        <v>122</v>
      </c>
      <c r="J13" s="112"/>
      <c r="K13" s="112"/>
      <c r="L13" s="173">
        <f>W!A245</f>
        <v>0</v>
      </c>
      <c r="M13" s="171"/>
      <c r="N13" s="112"/>
      <c r="S13" s="171"/>
      <c r="T13" s="112"/>
      <c r="U13" s="175" t="s">
        <v>123</v>
      </c>
      <c r="X13" s="174">
        <f>X9+X10-X11-X12</f>
        <v>-275158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60000</v>
      </c>
      <c r="G14" s="171"/>
      <c r="H14" s="112"/>
      <c r="I14" s="112" t="s">
        <v>125</v>
      </c>
      <c r="J14" s="112"/>
      <c r="K14" s="112"/>
      <c r="L14" s="173">
        <f>W!A246</f>
        <v>0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0</v>
      </c>
      <c r="G15" s="171"/>
      <c r="H15" s="112"/>
      <c r="I15" s="112" t="s">
        <v>128</v>
      </c>
      <c r="J15" s="112"/>
      <c r="K15" s="112"/>
      <c r="L15" s="173">
        <f>W!A247</f>
        <v>0</v>
      </c>
      <c r="M15" s="171"/>
      <c r="N15" s="112"/>
      <c r="O15" s="112" t="s">
        <v>129</v>
      </c>
      <c r="P15" s="112"/>
      <c r="Q15" s="112"/>
      <c r="R15" s="173">
        <f>W!A265</f>
        <v>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81500</v>
      </c>
      <c r="G16" s="171"/>
      <c r="H16" s="112"/>
      <c r="I16" s="112" t="s">
        <v>132</v>
      </c>
      <c r="J16" s="112"/>
      <c r="K16" s="112"/>
      <c r="L16" s="173">
        <f>W!A248</f>
        <v>0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9000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0</v>
      </c>
      <c r="G17" s="171"/>
      <c r="H17" s="112"/>
      <c r="I17" s="112" t="s">
        <v>136</v>
      </c>
      <c r="L17" s="173">
        <f>W!A249</f>
        <v>0</v>
      </c>
      <c r="M17" s="171"/>
      <c r="N17" s="112"/>
      <c r="O17" s="112" t="s">
        <v>137</v>
      </c>
      <c r="P17" s="112"/>
      <c r="Q17" s="112"/>
      <c r="R17" s="173">
        <f>W!A267</f>
        <v>142363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0</v>
      </c>
      <c r="G18" s="171"/>
      <c r="H18" s="112"/>
      <c r="I18" s="118" t="s">
        <v>140</v>
      </c>
      <c r="J18" s="112"/>
      <c r="K18" s="112"/>
      <c r="L18" s="177">
        <f>W!A250</f>
        <v>142363</v>
      </c>
      <c r="M18" s="171"/>
      <c r="N18" s="112"/>
      <c r="O18" s="112" t="s">
        <v>141</v>
      </c>
      <c r="P18" s="112"/>
      <c r="Q18" s="112"/>
      <c r="R18" s="173">
        <f>W!A268</f>
        <v>0</v>
      </c>
      <c r="S18" s="171"/>
      <c r="T18" s="112"/>
      <c r="U18" s="112" t="s">
        <v>142</v>
      </c>
      <c r="V18" s="112"/>
      <c r="W18" s="112"/>
      <c r="X18" s="177">
        <f>W!A227</f>
        <v>850000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14573</v>
      </c>
      <c r="M19" s="171"/>
      <c r="N19" s="112"/>
      <c r="O19" s="112" t="s">
        <v>145</v>
      </c>
      <c r="P19" s="112"/>
      <c r="Q19" s="112"/>
      <c r="R19" s="177">
        <f>W!A269</f>
        <v>2833842</v>
      </c>
      <c r="S19" s="171"/>
      <c r="T19" s="112"/>
      <c r="U19" s="175" t="s">
        <v>146</v>
      </c>
      <c r="X19" s="174">
        <f>X16+X17-X18</f>
        <v>-841000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0</v>
      </c>
      <c r="G20" s="171"/>
      <c r="H20" s="112"/>
      <c r="I20" s="112" t="s">
        <v>148</v>
      </c>
      <c r="J20" s="112"/>
      <c r="K20" s="112"/>
      <c r="L20" s="173">
        <f>W!A252</f>
        <v>-14573</v>
      </c>
      <c r="M20" s="171"/>
      <c r="N20" s="112"/>
      <c r="O20" s="175" t="s">
        <v>149</v>
      </c>
      <c r="R20" s="180">
        <f>SUM(R15:R19)</f>
        <v>2976205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0</v>
      </c>
      <c r="G21" s="171"/>
      <c r="H21" s="112"/>
      <c r="I21" s="112" t="s">
        <v>151</v>
      </c>
      <c r="J21" s="112"/>
      <c r="K21" s="112"/>
      <c r="L21" s="173">
        <f>W!A217</f>
        <v>219190</v>
      </c>
      <c r="M21" s="171"/>
      <c r="N21" s="112"/>
      <c r="O21" s="112" t="s">
        <v>152</v>
      </c>
      <c r="P21" s="112"/>
      <c r="Q21" s="112"/>
      <c r="R21" s="173">
        <f>R12+R20</f>
        <v>3861205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40000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190</v>
      </c>
      <c r="G23" s="171"/>
      <c r="H23" s="112"/>
      <c r="I23" s="112" t="s">
        <v>157</v>
      </c>
      <c r="J23" s="112"/>
      <c r="K23" s="112"/>
      <c r="L23" s="176">
        <f>W!A254</f>
        <v>15000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219190</v>
      </c>
      <c r="G24" s="171"/>
      <c r="H24" s="112"/>
      <c r="I24" s="175" t="s">
        <v>160</v>
      </c>
      <c r="L24" s="173">
        <f>L20-L21+L22-L23</f>
        <v>-248763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9000</v>
      </c>
      <c r="M25" s="171"/>
      <c r="N25" s="112"/>
      <c r="O25" s="178" t="s">
        <v>164</v>
      </c>
      <c r="P25" s="112"/>
      <c r="Q25" s="112"/>
      <c r="R25" s="173">
        <f>W!A272</f>
        <v>100968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-239763</v>
      </c>
      <c r="G27" s="171"/>
      <c r="H27" s="112"/>
      <c r="I27" s="175" t="s">
        <v>170</v>
      </c>
      <c r="J27" s="112"/>
      <c r="K27" s="112"/>
      <c r="L27" s="174">
        <f>L24+L25-L26</f>
        <v>-239763</v>
      </c>
      <c r="M27" s="171"/>
      <c r="N27" s="112"/>
      <c r="O27" s="118" t="s">
        <v>171</v>
      </c>
      <c r="P27" s="112"/>
      <c r="Q27" s="112"/>
      <c r="R27" s="173">
        <f>SUM(R24:R26)</f>
        <v>100968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0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-239763</v>
      </c>
      <c r="G29" s="171"/>
      <c r="H29" s="112"/>
      <c r="I29" s="112" t="s">
        <v>177</v>
      </c>
      <c r="J29" s="112"/>
      <c r="K29" s="112"/>
      <c r="L29" s="173">
        <f>W!A256</f>
        <v>-239763</v>
      </c>
      <c r="M29" s="171"/>
      <c r="N29" s="112"/>
      <c r="S29" s="171"/>
      <c r="U29" s="181" t="s">
        <v>178</v>
      </c>
      <c r="V29" s="112"/>
      <c r="W29" s="112"/>
      <c r="X29" s="174">
        <f>W!A233</f>
        <v>-1116158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-5.9940749999999996</v>
      </c>
      <c r="M30" s="171"/>
      <c r="N30" s="112"/>
      <c r="O30" s="112" t="s">
        <v>180</v>
      </c>
      <c r="P30" s="112"/>
      <c r="Q30" s="112"/>
      <c r="R30" s="173">
        <f>R21-R27-R28</f>
        <v>3760237</v>
      </c>
      <c r="S30" s="171"/>
      <c r="U30" s="181" t="s">
        <v>181</v>
      </c>
      <c r="V30" s="112"/>
      <c r="W30" s="112"/>
      <c r="X30" s="176">
        <f>W!A234</f>
        <v>3950000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2833842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2400000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-239763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50000</v>
      </c>
      <c r="G34" s="171"/>
      <c r="H34" s="112"/>
      <c r="I34" s="91" t="s">
        <v>190</v>
      </c>
      <c r="J34" s="112"/>
      <c r="K34" s="112"/>
      <c r="L34" s="177">
        <f>W!A260</f>
        <v>0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120000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-239763</v>
      </c>
      <c r="M35" s="171"/>
      <c r="O35" s="112" t="s">
        <v>194</v>
      </c>
      <c r="P35" s="112"/>
      <c r="Q35" s="112"/>
      <c r="R35" s="177">
        <f>R36-R33-R34</f>
        <v>-239763</v>
      </c>
      <c r="S35" s="171"/>
      <c r="U35" s="112" t="s">
        <v>195</v>
      </c>
      <c r="V35" s="112"/>
      <c r="W35" s="112"/>
      <c r="X35" s="174">
        <f>W!A239</f>
        <v>1706000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3760237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abSelected="1" zoomScaleNormal="100" workbookViewId="0">
      <selection activeCell="T69" sqref="T69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</v>
      </c>
      <c r="K1" s="14" t="s">
        <v>24</v>
      </c>
      <c r="L1" s="15">
        <f>W!$A4</f>
        <v>2015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4615</v>
      </c>
      <c r="H5" s="35">
        <f>W!A506</f>
        <v>5160</v>
      </c>
      <c r="I5" s="35">
        <f>W!A504</f>
        <v>5720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9.5</v>
      </c>
      <c r="H6" s="148">
        <f>W!A508/10</f>
        <v>5.5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1295</v>
      </c>
      <c r="H7" s="35">
        <f>W!A510</f>
        <v>2855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1</v>
      </c>
      <c r="I10" s="28" t="s">
        <v>34</v>
      </c>
      <c r="J10" s="28"/>
      <c r="K10" s="44"/>
      <c r="L10" s="150">
        <f>W!A511/100</f>
        <v>0.73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114</v>
      </c>
      <c r="H16" s="151">
        <f>INT(L10*2*G20/1000) + 75</f>
        <v>183</v>
      </c>
      <c r="I16" s="151">
        <f>INT(L10*3*G20/1000) + 120</f>
        <v>283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141</v>
      </c>
      <c r="H17" s="151">
        <f>INT(L10*1.5*2*G20/1000) + 75</f>
        <v>238</v>
      </c>
      <c r="I17" s="151">
        <f>INT(L10*1.5*3*G20/1000) + 120</f>
        <v>364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74574</v>
      </c>
      <c r="H20" s="135">
        <f>W!A516</f>
        <v>73402</v>
      </c>
      <c r="I20" s="135">
        <f>W!A517</f>
        <v>72229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Financial forecasters are pessimistic about the global outlook.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Governments are changing fiscal policies to increase confidence.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 xml:space="preserve"> 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91.31</v>
      </c>
      <c r="G35" s="138">
        <f>W!A542/100</f>
        <v>91.31</v>
      </c>
      <c r="H35" s="138">
        <f>W!A562/100</f>
        <v>91.31</v>
      </c>
      <c r="I35" s="138">
        <f>W!A582/100</f>
        <v>91.31</v>
      </c>
      <c r="J35" s="138">
        <f>W!A602/100</f>
        <v>91.31</v>
      </c>
      <c r="K35" s="138">
        <f>W!A622/100</f>
        <v>91.31</v>
      </c>
      <c r="L35" s="138">
        <f>W!A642/100</f>
        <v>91.31</v>
      </c>
      <c r="M35" s="138">
        <f>W!A662/100</f>
        <v>91.31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3652400</v>
      </c>
      <c r="G36" s="138">
        <f>W!A543</f>
        <v>3652400</v>
      </c>
      <c r="H36" s="138">
        <f>W!A563</f>
        <v>3652400</v>
      </c>
      <c r="I36" s="138">
        <f>W!A583</f>
        <v>3652400</v>
      </c>
      <c r="J36" s="138">
        <f>W!A603</f>
        <v>3652400</v>
      </c>
      <c r="K36" s="138">
        <f>W!A623</f>
        <v>3652400</v>
      </c>
      <c r="L36" s="138">
        <f>W!A643</f>
        <v>3652400</v>
      </c>
      <c r="M36" s="138">
        <f>W!A663</f>
        <v>3652400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3652400</v>
      </c>
      <c r="G39" s="138">
        <f>W!A545</f>
        <v>3652400</v>
      </c>
      <c r="H39" s="138">
        <f>W!A565</f>
        <v>3652400</v>
      </c>
      <c r="I39" s="138">
        <f>W!A585</f>
        <v>3652400</v>
      </c>
      <c r="J39" s="138">
        <f>W!A605</f>
        <v>3652400</v>
      </c>
      <c r="K39" s="138">
        <f>W!A625</f>
        <v>3652400</v>
      </c>
      <c r="L39" s="138">
        <f>W!A645</f>
        <v>3652400</v>
      </c>
      <c r="M39" s="138">
        <f>W!A665</f>
        <v>3652400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0</v>
      </c>
      <c r="G43" s="138">
        <f>W!A546</f>
        <v>0</v>
      </c>
      <c r="H43" s="138">
        <f>W!A566</f>
        <v>0</v>
      </c>
      <c r="I43" s="138">
        <f>W!A586</f>
        <v>0</v>
      </c>
      <c r="J43" s="138">
        <f>W!A606</f>
        <v>0</v>
      </c>
      <c r="K43" s="138">
        <f>W!A626</f>
        <v>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0</v>
      </c>
      <c r="G44" s="138">
        <f>W!A547</f>
        <v>0</v>
      </c>
      <c r="H44" s="138">
        <f>W!A567</f>
        <v>0</v>
      </c>
      <c r="I44" s="138">
        <f>W!A587</f>
        <v>0</v>
      </c>
      <c r="J44" s="138">
        <f>W!A607</f>
        <v>0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0</v>
      </c>
      <c r="G45" s="138">
        <f>W!A548</f>
        <v>0</v>
      </c>
      <c r="H45" s="138">
        <f>W!A568</f>
        <v>0</v>
      </c>
      <c r="I45" s="138">
        <f>W!A588</f>
        <v>0</v>
      </c>
      <c r="J45" s="138">
        <f>W!A608</f>
        <v>0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0</v>
      </c>
      <c r="G46" s="138">
        <f>W!A549</f>
        <v>0</v>
      </c>
      <c r="H46" s="138">
        <f>W!A569</f>
        <v>0</v>
      </c>
      <c r="I46" s="138">
        <f>W!A589</f>
        <v>0</v>
      </c>
      <c r="J46" s="138">
        <f>W!A609</f>
        <v>0</v>
      </c>
      <c r="K46" s="138">
        <f>W!A629</f>
        <v>0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0</v>
      </c>
      <c r="G47" s="138">
        <f>W!A550</f>
        <v>0</v>
      </c>
      <c r="H47" s="138">
        <f>W!A570</f>
        <v>0</v>
      </c>
      <c r="I47" s="138">
        <f>W!A590</f>
        <v>0</v>
      </c>
      <c r="J47" s="138">
        <f>W!A610</f>
        <v>0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0</v>
      </c>
      <c r="G48" s="138">
        <f>W!A551</f>
        <v>0</v>
      </c>
      <c r="H48" s="138">
        <f>W!A571</f>
        <v>0</v>
      </c>
      <c r="I48" s="138">
        <f>W!A591</f>
        <v>0</v>
      </c>
      <c r="J48" s="138">
        <f>W!A611</f>
        <v>0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0</v>
      </c>
      <c r="G49" s="138">
        <f>W!A552</f>
        <v>0</v>
      </c>
      <c r="H49" s="138">
        <f>W!A572</f>
        <v>0</v>
      </c>
      <c r="I49" s="138">
        <f>W!A592</f>
        <v>0</v>
      </c>
      <c r="J49" s="138">
        <f>W!A612</f>
        <v>0</v>
      </c>
      <c r="K49" s="138">
        <f>W!A632</f>
        <v>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0</v>
      </c>
      <c r="G50" s="138">
        <f>W!A553</f>
        <v>0</v>
      </c>
      <c r="H50" s="138">
        <f>W!A573</f>
        <v>0</v>
      </c>
      <c r="I50" s="138">
        <f>W!A593</f>
        <v>0</v>
      </c>
      <c r="J50" s="138">
        <f>W!A613</f>
        <v>0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0</v>
      </c>
      <c r="G51" s="138">
        <f>W!A554</f>
        <v>0</v>
      </c>
      <c r="H51" s="138">
        <f>W!A574</f>
        <v>0</v>
      </c>
      <c r="I51" s="138">
        <f>W!A594</f>
        <v>0</v>
      </c>
      <c r="J51" s="138">
        <f>W!A614</f>
        <v>0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0</v>
      </c>
      <c r="G53" s="138">
        <f>W!A555</f>
        <v>0</v>
      </c>
      <c r="H53" s="138">
        <f>W!A575</f>
        <v>0</v>
      </c>
      <c r="I53" s="138">
        <f>W!A595</f>
        <v>0</v>
      </c>
      <c r="J53" s="138">
        <f>W!A615</f>
        <v>0</v>
      </c>
      <c r="K53" s="138">
        <f>W!A635</f>
        <v>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900</v>
      </c>
      <c r="G54" s="138">
        <f>W!A556</f>
        <v>900</v>
      </c>
      <c r="H54" s="138">
        <f>W!A576</f>
        <v>900</v>
      </c>
      <c r="I54" s="138">
        <f>W!A596</f>
        <v>900</v>
      </c>
      <c r="J54" s="138">
        <f>W!A616</f>
        <v>900</v>
      </c>
      <c r="K54" s="138">
        <f>W!A636</f>
        <v>900</v>
      </c>
      <c r="L54" s="138">
        <f>W!A656</f>
        <v>900</v>
      </c>
      <c r="M54" s="138">
        <f>W!A676</f>
        <v>900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0</v>
      </c>
      <c r="G55" s="138">
        <f>W!A557</f>
        <v>0</v>
      </c>
      <c r="H55" s="138">
        <f>W!A577</f>
        <v>0</v>
      </c>
      <c r="I55" s="138">
        <f>W!A597</f>
        <v>0</v>
      </c>
      <c r="J55" s="138">
        <f>W!A617</f>
        <v>0</v>
      </c>
      <c r="K55" s="138">
        <f>W!A637</f>
        <v>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</v>
      </c>
      <c r="K61" s="14" t="s">
        <v>62</v>
      </c>
      <c r="L61" s="15">
        <f>W!$A4</f>
        <v>2015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885000</v>
      </c>
      <c r="G67" s="138">
        <f>W!A722</f>
        <v>885000</v>
      </c>
      <c r="H67" s="138">
        <f>W!A742</f>
        <v>885000</v>
      </c>
      <c r="I67" s="138">
        <f>W!A762</f>
        <v>885000</v>
      </c>
      <c r="J67" s="138">
        <f>W!A782</f>
        <v>885000</v>
      </c>
      <c r="K67" s="138">
        <f>W!A802</f>
        <v>885000</v>
      </c>
      <c r="L67" s="138">
        <f>W!A822</f>
        <v>885000</v>
      </c>
      <c r="M67" s="138">
        <f>W!A842</f>
        <v>885000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142363</v>
      </c>
      <c r="G68" s="138">
        <f>W!A723</f>
        <v>142363</v>
      </c>
      <c r="H68" s="138">
        <f>W!A743</f>
        <v>142363</v>
      </c>
      <c r="I68" s="138">
        <f>W!A763</f>
        <v>142363</v>
      </c>
      <c r="J68" s="138">
        <f>W!A783</f>
        <v>142363</v>
      </c>
      <c r="K68" s="138">
        <f>W!A803</f>
        <v>142363</v>
      </c>
      <c r="L68" s="138">
        <f>W!A823</f>
        <v>142363</v>
      </c>
      <c r="M68" s="138">
        <f>W!A843</f>
        <v>142363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0</v>
      </c>
      <c r="G69" s="138">
        <f>W!A724</f>
        <v>0</v>
      </c>
      <c r="H69" s="138">
        <f>W!A744</f>
        <v>0</v>
      </c>
      <c r="I69" s="138">
        <f>W!A764</f>
        <v>0</v>
      </c>
      <c r="J69" s="138">
        <f>W!A784</f>
        <v>0</v>
      </c>
      <c r="K69" s="138">
        <f>W!A804</f>
        <v>0</v>
      </c>
      <c r="L69" s="138">
        <f>W!A824</f>
        <v>0</v>
      </c>
      <c r="M69" s="138">
        <f>W!A844</f>
        <v>0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2833842</v>
      </c>
      <c r="G70" s="138">
        <f>W!A725</f>
        <v>2833842</v>
      </c>
      <c r="H70" s="138">
        <f>W!A745</f>
        <v>2833842</v>
      </c>
      <c r="I70" s="138">
        <f>W!A765</f>
        <v>2833842</v>
      </c>
      <c r="J70" s="138">
        <f>W!A785</f>
        <v>2833842</v>
      </c>
      <c r="K70" s="138">
        <f>W!A805</f>
        <v>2833842</v>
      </c>
      <c r="L70" s="138">
        <f>W!A825</f>
        <v>2833842</v>
      </c>
      <c r="M70" s="138">
        <f>W!A845</f>
        <v>2833842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100968</v>
      </c>
      <c r="G74" s="138">
        <f>W!A729</f>
        <v>100968</v>
      </c>
      <c r="H74" s="138">
        <f>W!A749</f>
        <v>100968</v>
      </c>
      <c r="I74" s="138">
        <f>W!A769</f>
        <v>100968</v>
      </c>
      <c r="J74" s="138">
        <f>W!A789</f>
        <v>100968</v>
      </c>
      <c r="K74" s="138">
        <f>W!A809</f>
        <v>100968</v>
      </c>
      <c r="L74" s="138">
        <f>W!A829</f>
        <v>100968</v>
      </c>
      <c r="M74" s="138">
        <f>W!A849</f>
        <v>100968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0</v>
      </c>
      <c r="K75" s="138">
        <f>W!A810</f>
        <v>0</v>
      </c>
      <c r="L75" s="138">
        <f>W!A830</f>
        <v>0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>
        <f>W!A834</f>
        <v>4000000</v>
      </c>
      <c r="M80" s="138">
        <f>W!A854</f>
        <v>4000000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-239763</v>
      </c>
      <c r="G82" s="138">
        <f>W!A736</f>
        <v>-239763</v>
      </c>
      <c r="H82" s="138">
        <f>W!A756</f>
        <v>-239763</v>
      </c>
      <c r="I82" s="138">
        <f>W!A776</f>
        <v>-239763</v>
      </c>
      <c r="J82" s="138">
        <f>W!A796</f>
        <v>-239763</v>
      </c>
      <c r="K82" s="138">
        <f>W!A816</f>
        <v>-239763</v>
      </c>
      <c r="L82" s="138">
        <f>W!A836</f>
        <v>-239763</v>
      </c>
      <c r="M82" s="138">
        <f>W!A856</f>
        <v>-239763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3760237</v>
      </c>
      <c r="G83" s="138">
        <f t="shared" si="0"/>
        <v>3760237</v>
      </c>
      <c r="H83" s="138">
        <f t="shared" si="0"/>
        <v>3760237</v>
      </c>
      <c r="I83" s="138">
        <f t="shared" si="0"/>
        <v>3760237</v>
      </c>
      <c r="J83" s="138">
        <f t="shared" si="0"/>
        <v>3760237</v>
      </c>
      <c r="K83" s="138">
        <f t="shared" si="0"/>
        <v>3760237</v>
      </c>
      <c r="L83" s="138">
        <f t="shared" si="0"/>
        <v>3760237</v>
      </c>
      <c r="M83" s="138">
        <f t="shared" si="0"/>
        <v>3760237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15000</v>
      </c>
      <c r="G104" s="138">
        <f>W!A429</f>
        <v>15000</v>
      </c>
      <c r="H104" s="138">
        <f>W!A436</f>
        <v>15000</v>
      </c>
      <c r="I104" s="138">
        <f>W!A443</f>
        <v>15000</v>
      </c>
      <c r="J104" s="138">
        <f>W!A450</f>
        <v>15000</v>
      </c>
      <c r="K104" s="138">
        <f>W!A457</f>
        <v>15000</v>
      </c>
      <c r="L104" s="138">
        <f>W!A464</f>
        <v>15000</v>
      </c>
      <c r="M104" s="138">
        <f>W!A471</f>
        <v>15000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60000</v>
      </c>
      <c r="G105" s="138">
        <f>W!A430</f>
        <v>60000</v>
      </c>
      <c r="H105" s="138">
        <f>W!A437</f>
        <v>60000</v>
      </c>
      <c r="I105" s="138">
        <f>W!A444</f>
        <v>60000</v>
      </c>
      <c r="J105" s="138">
        <f>W!A451</f>
        <v>60000</v>
      </c>
      <c r="K105" s="138">
        <f>W!A458</f>
        <v>60000</v>
      </c>
      <c r="L105" s="138">
        <f>W!A465</f>
        <v>60000</v>
      </c>
      <c r="M105" s="138">
        <f>W!A472</f>
        <v>60000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 **</v>
      </c>
      <c r="H107" s="125" t="str">
        <f>W!A438</f>
        <v xml:space="preserve">   **</v>
      </c>
      <c r="I107" s="125" t="str">
        <f>W!A445</f>
        <v xml:space="preserve">   **</v>
      </c>
      <c r="J107" s="125" t="str">
        <f>W!A452</f>
        <v xml:space="preserve">   **</v>
      </c>
      <c r="K107" s="125" t="str">
        <f>W!A459</f>
        <v xml:space="preserve">   **</v>
      </c>
      <c r="L107" s="125" t="str">
        <f>W!A466</f>
        <v xml:space="preserve">   **</v>
      </c>
      <c r="M107" s="125" t="str">
        <f>W!A473</f>
        <v xml:space="preserve">   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 **</v>
      </c>
      <c r="K108" s="125" t="str">
        <f>W!A460</f>
        <v xml:space="preserve">   **</v>
      </c>
      <c r="L108" s="125" t="str">
        <f>W!A467</f>
        <v xml:space="preserve">   **</v>
      </c>
      <c r="M108" s="125" t="str">
        <f>W!A474</f>
        <v xml:space="preserve">   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  <rowBreaks count="1" manualBreakCount="1">
    <brk id="5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showGridLines="0" workbookViewId="0">
      <selection sqref="A1:B65536"/>
    </sheetView>
  </sheetViews>
  <sheetFormatPr defaultRowHeight="13.2"/>
  <cols>
    <col min="1" max="1" width="56" bestFit="1" customWidth="1"/>
    <col min="2" max="2" width="1.6640625" style="133" bestFit="1" customWidth="1"/>
  </cols>
  <sheetData>
    <row r="1" spans="1:1">
      <c r="A1">
        <v>1</v>
      </c>
    </row>
    <row r="2" spans="1:1">
      <c r="A2">
        <v>1</v>
      </c>
    </row>
    <row r="3" spans="1:1">
      <c r="A3">
        <v>999</v>
      </c>
    </row>
    <row r="4" spans="1:1">
      <c r="A4">
        <v>2015</v>
      </c>
    </row>
    <row r="5" spans="1:1">
      <c r="A5">
        <v>1</v>
      </c>
    </row>
    <row r="6" spans="1:1">
      <c r="A6" t="s">
        <v>342</v>
      </c>
    </row>
    <row r="7" spans="1:1">
      <c r="A7">
        <v>15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25</v>
      </c>
    </row>
    <row r="45" spans="1:1">
      <c r="A45">
        <v>20</v>
      </c>
    </row>
    <row r="46" spans="1:1">
      <c r="A46">
        <v>15</v>
      </c>
    </row>
    <row r="47" spans="1:1">
      <c r="A47">
        <v>100</v>
      </c>
    </row>
    <row r="48" spans="1:1">
      <c r="A48">
        <v>155</v>
      </c>
    </row>
    <row r="49" spans="1:1">
      <c r="A49">
        <v>300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3</v>
      </c>
    </row>
    <row r="59" spans="1:1">
      <c r="A59">
        <v>0</v>
      </c>
    </row>
    <row r="60" spans="1:1">
      <c r="A60">
        <v>0</v>
      </c>
    </row>
    <row r="61" spans="1:1">
      <c r="A61">
        <v>2</v>
      </c>
    </row>
    <row r="62" spans="1:1">
      <c r="A62">
        <v>6</v>
      </c>
    </row>
    <row r="63" spans="1:1">
      <c r="A63">
        <v>7</v>
      </c>
    </row>
    <row r="64" spans="1:1">
      <c r="A64">
        <v>0</v>
      </c>
    </row>
    <row r="65" spans="1:2">
      <c r="A65">
        <v>0</v>
      </c>
      <c r="B65" s="133" t="s">
        <v>343</v>
      </c>
    </row>
    <row r="66" spans="1:2">
      <c r="A66">
        <v>0</v>
      </c>
    </row>
    <row r="67" spans="1:2">
      <c r="A67">
        <v>0</v>
      </c>
    </row>
    <row r="68" spans="1:2">
      <c r="A68">
        <v>0</v>
      </c>
      <c r="B68" s="133" t="s">
        <v>343</v>
      </c>
    </row>
    <row r="69" spans="1:2">
      <c r="A69">
        <v>0</v>
      </c>
    </row>
    <row r="70" spans="1:2">
      <c r="A70">
        <v>0</v>
      </c>
    </row>
    <row r="71" spans="1:2">
      <c r="A71">
        <v>0</v>
      </c>
    </row>
    <row r="72" spans="1:2">
      <c r="A72">
        <v>500</v>
      </c>
    </row>
    <row r="73" spans="1:2">
      <c r="A73">
        <v>2</v>
      </c>
    </row>
    <row r="74" spans="1:2">
      <c r="A74">
        <v>0</v>
      </c>
    </row>
    <row r="75" spans="1:2">
      <c r="A75">
        <v>0</v>
      </c>
    </row>
    <row r="76" spans="1:2">
      <c r="A76">
        <v>1</v>
      </c>
    </row>
    <row r="77" spans="1:2">
      <c r="A77">
        <v>0</v>
      </c>
    </row>
    <row r="78" spans="1:2">
      <c r="A78">
        <v>0</v>
      </c>
    </row>
    <row r="79" spans="1:2">
      <c r="A79">
        <v>0</v>
      </c>
    </row>
    <row r="80" spans="1:2">
      <c r="A80">
        <v>0</v>
      </c>
    </row>
    <row r="81" spans="1:1">
      <c r="A81">
        <v>2</v>
      </c>
    </row>
    <row r="82" spans="1:1">
      <c r="A82">
        <v>9</v>
      </c>
    </row>
    <row r="83" spans="1:1">
      <c r="A83">
        <v>900</v>
      </c>
    </row>
    <row r="84" spans="1:1">
      <c r="A84">
        <v>0</v>
      </c>
    </row>
    <row r="85" spans="1:1">
      <c r="A85">
        <v>40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2400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95</v>
      </c>
    </row>
    <row r="103" spans="1:1">
      <c r="A103">
        <v>95</v>
      </c>
    </row>
    <row r="104" spans="1:1">
      <c r="A104">
        <v>95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344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999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999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346</v>
      </c>
    </row>
    <row r="178" spans="1:1">
      <c r="A178" t="s">
        <v>346</v>
      </c>
    </row>
    <row r="179" spans="1:1">
      <c r="A179" t="s">
        <v>346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0</v>
      </c>
    </row>
    <row r="192" spans="1:1">
      <c r="A192">
        <v>0</v>
      </c>
    </row>
    <row r="193" spans="1:1">
      <c r="A193">
        <v>2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11</v>
      </c>
    </row>
    <row r="198" spans="1:1">
      <c r="A198">
        <v>0</v>
      </c>
    </row>
    <row r="199" spans="1:1">
      <c r="A199">
        <v>999</v>
      </c>
    </row>
    <row r="200" spans="1:1">
      <c r="A200">
        <v>999</v>
      </c>
    </row>
    <row r="201" spans="1:1">
      <c r="A201">
        <v>15000</v>
      </c>
    </row>
    <row r="202" spans="1:1">
      <c r="A202">
        <v>0</v>
      </c>
    </row>
    <row r="203" spans="1:1">
      <c r="A203">
        <v>0</v>
      </c>
    </row>
    <row r="204" spans="1:1">
      <c r="A204">
        <v>15000</v>
      </c>
    </row>
    <row r="205" spans="1:1">
      <c r="A205">
        <v>0</v>
      </c>
    </row>
    <row r="206" spans="1:1">
      <c r="A206">
        <v>0</v>
      </c>
    </row>
    <row r="207" spans="1:1">
      <c r="A207">
        <v>60000</v>
      </c>
    </row>
    <row r="208" spans="1:1">
      <c r="A208">
        <v>0</v>
      </c>
    </row>
    <row r="209" spans="1:1">
      <c r="A209">
        <v>81500</v>
      </c>
    </row>
    <row r="210" spans="1:1">
      <c r="A210">
        <v>0</v>
      </c>
    </row>
    <row r="211" spans="1:1">
      <c r="A211">
        <v>0</v>
      </c>
    </row>
    <row r="212" spans="1:1">
      <c r="A212">
        <v>7500</v>
      </c>
    </row>
    <row r="213" spans="1:1">
      <c r="A213">
        <v>0</v>
      </c>
    </row>
    <row r="214" spans="1:1">
      <c r="A214">
        <v>0</v>
      </c>
    </row>
    <row r="215" spans="1:1">
      <c r="A215">
        <v>40000</v>
      </c>
    </row>
    <row r="216" spans="1:1">
      <c r="A216">
        <v>190</v>
      </c>
    </row>
    <row r="217" spans="1:1">
      <c r="A217">
        <v>219190</v>
      </c>
    </row>
    <row r="218" spans="1:1">
      <c r="A218">
        <v>0</v>
      </c>
    </row>
    <row r="219" spans="1:1">
      <c r="A219">
        <v>0</v>
      </c>
    </row>
    <row r="220" spans="1:1">
      <c r="A220">
        <v>50000</v>
      </c>
    </row>
    <row r="221" spans="1:1">
      <c r="A221">
        <v>0</v>
      </c>
    </row>
    <row r="222" spans="1:1">
      <c r="A222">
        <v>0</v>
      </c>
    </row>
    <row r="223" spans="1:1">
      <c r="A223">
        <v>275158</v>
      </c>
    </row>
    <row r="224" spans="1:1">
      <c r="A224">
        <v>0</v>
      </c>
    </row>
    <row r="225" spans="1:1">
      <c r="A225">
        <v>9000</v>
      </c>
    </row>
    <row r="226" spans="1:1">
      <c r="A226">
        <v>0</v>
      </c>
    </row>
    <row r="227" spans="1:1">
      <c r="A227">
        <v>850000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-1116158</v>
      </c>
    </row>
    <row r="234" spans="1:1">
      <c r="A234">
        <v>3950000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120000</v>
      </c>
    </row>
    <row r="239" spans="1:1">
      <c r="A239">
        <v>1706000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156936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142363</v>
      </c>
    </row>
    <row r="251" spans="1:1">
      <c r="A251">
        <v>14573</v>
      </c>
    </row>
    <row r="252" spans="1:1">
      <c r="A252">
        <v>-14573</v>
      </c>
    </row>
    <row r="253" spans="1:1">
      <c r="A253">
        <v>0</v>
      </c>
    </row>
    <row r="254" spans="1:1">
      <c r="A254">
        <v>15000</v>
      </c>
    </row>
    <row r="255" spans="1:1">
      <c r="A255">
        <v>0</v>
      </c>
    </row>
    <row r="256" spans="1:1">
      <c r="A256">
        <v>-239763</v>
      </c>
    </row>
    <row r="257" spans="1:1">
      <c r="A257">
        <v>-239763</v>
      </c>
    </row>
    <row r="258" spans="1:1">
      <c r="A258">
        <v>999</v>
      </c>
    </row>
    <row r="259" spans="1:1">
      <c r="A259">
        <v>999</v>
      </c>
    </row>
    <row r="260" spans="1:1">
      <c r="A260">
        <v>0</v>
      </c>
    </row>
    <row r="261" spans="1:1">
      <c r="A261">
        <v>50000</v>
      </c>
    </row>
    <row r="262" spans="1:1">
      <c r="A262">
        <v>250000</v>
      </c>
    </row>
    <row r="263" spans="1:1">
      <c r="A263">
        <v>585000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142363</v>
      </c>
    </row>
    <row r="268" spans="1:1">
      <c r="A268">
        <v>0</v>
      </c>
    </row>
    <row r="269" spans="1:1">
      <c r="A269">
        <v>2833842</v>
      </c>
    </row>
    <row r="270" spans="1:1">
      <c r="A270">
        <v>2400000</v>
      </c>
    </row>
    <row r="271" spans="1:1">
      <c r="A271">
        <v>0</v>
      </c>
    </row>
    <row r="272" spans="1:1">
      <c r="A272">
        <v>100968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3760237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50</v>
      </c>
    </row>
    <row r="286" spans="1:1">
      <c r="A286">
        <v>110</v>
      </c>
    </row>
    <row r="287" spans="1:1">
      <c r="A287">
        <v>0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0</v>
      </c>
    </row>
    <row r="293" spans="1:1">
      <c r="A293">
        <v>2</v>
      </c>
    </row>
    <row r="294" spans="1:1">
      <c r="A294">
        <v>2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 t="s">
        <v>347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2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 s="133" t="s">
        <v>348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15000</v>
      </c>
    </row>
    <row r="423" spans="1:1">
      <c r="A423">
        <v>60000</v>
      </c>
    </row>
    <row r="424" spans="1:1">
      <c r="A424" s="134" t="s">
        <v>349</v>
      </c>
    </row>
    <row r="425" spans="1:1">
      <c r="A425" s="134" t="s">
        <v>349</v>
      </c>
    </row>
    <row r="426" spans="1:1">
      <c r="A426" s="134" t="s">
        <v>349</v>
      </c>
    </row>
    <row r="427" spans="1:1">
      <c r="A427" s="134" t="s">
        <v>5</v>
      </c>
    </row>
    <row r="428" spans="1:1">
      <c r="A428">
        <v>2</v>
      </c>
    </row>
    <row r="429" spans="1:1">
      <c r="A429">
        <v>15000</v>
      </c>
    </row>
    <row r="430" spans="1:1">
      <c r="A430">
        <v>60000</v>
      </c>
    </row>
    <row r="431" spans="1:1">
      <c r="A431" s="134" t="s">
        <v>349</v>
      </c>
    </row>
    <row r="432" spans="1:1">
      <c r="A432" s="134" t="s">
        <v>349</v>
      </c>
    </row>
    <row r="433" spans="1:1">
      <c r="A433" s="134" t="s">
        <v>349</v>
      </c>
    </row>
    <row r="434" spans="1:1">
      <c r="A434" s="134" t="s">
        <v>5</v>
      </c>
    </row>
    <row r="435" spans="1:1">
      <c r="A435">
        <v>3</v>
      </c>
    </row>
    <row r="436" spans="1:1">
      <c r="A436">
        <v>15000</v>
      </c>
    </row>
    <row r="437" spans="1:1">
      <c r="A437">
        <v>60000</v>
      </c>
    </row>
    <row r="438" spans="1:1">
      <c r="A438" s="134" t="s">
        <v>349</v>
      </c>
    </row>
    <row r="439" spans="1:1">
      <c r="A439" s="134" t="s">
        <v>349</v>
      </c>
    </row>
    <row r="440" spans="1:1">
      <c r="A440" s="134" t="s">
        <v>349</v>
      </c>
    </row>
    <row r="441" spans="1:1">
      <c r="A441" s="134" t="s">
        <v>5</v>
      </c>
    </row>
    <row r="442" spans="1:1">
      <c r="A442">
        <v>4</v>
      </c>
    </row>
    <row r="443" spans="1:1">
      <c r="A443">
        <v>15000</v>
      </c>
    </row>
    <row r="444" spans="1:1">
      <c r="A444">
        <v>60000</v>
      </c>
    </row>
    <row r="445" spans="1:1">
      <c r="A445" s="134" t="s">
        <v>349</v>
      </c>
    </row>
    <row r="446" spans="1:1">
      <c r="A446" s="134" t="s">
        <v>349</v>
      </c>
    </row>
    <row r="447" spans="1:1">
      <c r="A447" s="134" t="s">
        <v>349</v>
      </c>
    </row>
    <row r="448" spans="1:1">
      <c r="A448" s="134" t="s">
        <v>5</v>
      </c>
    </row>
    <row r="449" spans="1:1">
      <c r="A449">
        <v>5</v>
      </c>
    </row>
    <row r="450" spans="1:1">
      <c r="A450">
        <v>15000</v>
      </c>
    </row>
    <row r="451" spans="1:1">
      <c r="A451">
        <v>60000</v>
      </c>
    </row>
    <row r="452" spans="1:1">
      <c r="A452" s="134" t="s">
        <v>349</v>
      </c>
    </row>
    <row r="453" spans="1:1">
      <c r="A453" s="134" t="s">
        <v>349</v>
      </c>
    </row>
    <row r="454" spans="1:1">
      <c r="A454" s="134" t="s">
        <v>349</v>
      </c>
    </row>
    <row r="455" spans="1:1">
      <c r="A455" s="134" t="s">
        <v>5</v>
      </c>
    </row>
    <row r="456" spans="1:1">
      <c r="A456">
        <v>6</v>
      </c>
    </row>
    <row r="457" spans="1:1">
      <c r="A457">
        <v>15000</v>
      </c>
    </row>
    <row r="458" spans="1:1">
      <c r="A458">
        <v>60000</v>
      </c>
    </row>
    <row r="459" spans="1:1">
      <c r="A459" s="134" t="s">
        <v>349</v>
      </c>
    </row>
    <row r="460" spans="1:1">
      <c r="A460" s="134" t="s">
        <v>349</v>
      </c>
    </row>
    <row r="461" spans="1:1">
      <c r="A461" s="134" t="s">
        <v>349</v>
      </c>
    </row>
    <row r="462" spans="1:1">
      <c r="A462" s="134" t="s">
        <v>5</v>
      </c>
    </row>
    <row r="463" spans="1:1">
      <c r="A463">
        <v>7</v>
      </c>
    </row>
    <row r="464" spans="1:1">
      <c r="A464">
        <v>15000</v>
      </c>
    </row>
    <row r="465" spans="1:1">
      <c r="A465">
        <v>60000</v>
      </c>
    </row>
    <row r="466" spans="1:1">
      <c r="A466" s="134" t="s">
        <v>349</v>
      </c>
    </row>
    <row r="467" spans="1:1">
      <c r="A467" s="134" t="s">
        <v>349</v>
      </c>
    </row>
    <row r="468" spans="1:1">
      <c r="A468" s="134" t="s">
        <v>349</v>
      </c>
    </row>
    <row r="469" spans="1:1">
      <c r="A469" s="134" t="s">
        <v>5</v>
      </c>
    </row>
    <row r="470" spans="1:1">
      <c r="A470">
        <v>8</v>
      </c>
    </row>
    <row r="471" spans="1:1">
      <c r="A471">
        <v>15000</v>
      </c>
    </row>
    <row r="472" spans="1:1">
      <c r="A472">
        <v>60000</v>
      </c>
    </row>
    <row r="473" spans="1:1">
      <c r="A473" s="134" t="s">
        <v>349</v>
      </c>
    </row>
    <row r="474" spans="1:1">
      <c r="A474" s="134" t="s">
        <v>349</v>
      </c>
    </row>
    <row r="475" spans="1:1">
      <c r="A475" s="134" t="s">
        <v>349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350</v>
      </c>
    </row>
    <row r="501" spans="1:1">
      <c r="A501">
        <v>15</v>
      </c>
    </row>
    <row r="502" spans="1:1">
      <c r="A502">
        <v>10</v>
      </c>
    </row>
    <row r="503" spans="1:1">
      <c r="A503">
        <v>46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95</v>
      </c>
    </row>
    <row r="508" spans="1:1">
      <c r="A508">
        <v>55</v>
      </c>
    </row>
    <row r="509" spans="1:1">
      <c r="A509">
        <v>1295</v>
      </c>
    </row>
    <row r="510" spans="1:1">
      <c r="A510">
        <v>2855</v>
      </c>
    </row>
    <row r="511" spans="1:1">
      <c r="A511">
        <v>73</v>
      </c>
    </row>
    <row r="512" spans="1:1">
      <c r="A512">
        <v>999</v>
      </c>
    </row>
    <row r="513" spans="1:1">
      <c r="A513">
        <v>999</v>
      </c>
    </row>
    <row r="514" spans="1:1">
      <c r="A514">
        <v>54439</v>
      </c>
    </row>
    <row r="515" spans="1:1">
      <c r="A515">
        <v>74574</v>
      </c>
    </row>
    <row r="516" spans="1:1">
      <c r="A516">
        <v>73402</v>
      </c>
    </row>
    <row r="517" spans="1:1">
      <c r="A517">
        <v>72229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9131</v>
      </c>
    </row>
    <row r="523" spans="1:1">
      <c r="A523">
        <v>3652400</v>
      </c>
    </row>
    <row r="524" spans="1:1">
      <c r="A524">
        <v>0</v>
      </c>
    </row>
    <row r="525" spans="1:1">
      <c r="A525">
        <v>3652400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900</v>
      </c>
    </row>
    <row r="537" spans="1:1">
      <c r="A537">
        <v>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9131</v>
      </c>
    </row>
    <row r="543" spans="1:1">
      <c r="A543">
        <v>3652400</v>
      </c>
    </row>
    <row r="544" spans="1:1">
      <c r="A544">
        <v>0</v>
      </c>
    </row>
    <row r="545" spans="1:2">
      <c r="A545">
        <v>3652400</v>
      </c>
    </row>
    <row r="546" spans="1:2">
      <c r="A546">
        <v>0</v>
      </c>
    </row>
    <row r="547" spans="1:2">
      <c r="A547">
        <v>0</v>
      </c>
    </row>
    <row r="548" spans="1:2">
      <c r="A548">
        <v>0</v>
      </c>
    </row>
    <row r="549" spans="1:2">
      <c r="A549">
        <v>0</v>
      </c>
    </row>
    <row r="550" spans="1:2">
      <c r="A550">
        <v>0</v>
      </c>
    </row>
    <row r="551" spans="1:2">
      <c r="A551">
        <v>0</v>
      </c>
    </row>
    <row r="552" spans="1:2">
      <c r="A552">
        <v>0</v>
      </c>
    </row>
    <row r="553" spans="1:2">
      <c r="A553">
        <v>0</v>
      </c>
      <c r="B553"/>
    </row>
    <row r="554" spans="1:2">
      <c r="A554">
        <v>0</v>
      </c>
      <c r="B554"/>
    </row>
    <row r="555" spans="1:2">
      <c r="A555">
        <v>0</v>
      </c>
      <c r="B555"/>
    </row>
    <row r="556" spans="1:2">
      <c r="A556">
        <v>900</v>
      </c>
      <c r="B556"/>
    </row>
    <row r="557" spans="1:2">
      <c r="A557">
        <v>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9131</v>
      </c>
    </row>
    <row r="563" spans="1:1">
      <c r="A563">
        <v>3652400</v>
      </c>
    </row>
    <row r="564" spans="1:1">
      <c r="A564">
        <v>0</v>
      </c>
    </row>
    <row r="565" spans="1:1">
      <c r="A565">
        <v>3652400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900</v>
      </c>
    </row>
    <row r="577" spans="1:1">
      <c r="A577">
        <v>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9131</v>
      </c>
    </row>
    <row r="583" spans="1:1">
      <c r="A583">
        <v>3652400</v>
      </c>
    </row>
    <row r="584" spans="1:1">
      <c r="A584">
        <v>0</v>
      </c>
    </row>
    <row r="585" spans="1:1">
      <c r="A585">
        <v>3652400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900</v>
      </c>
    </row>
    <row r="597" spans="1:1">
      <c r="A597">
        <v>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9131</v>
      </c>
    </row>
    <row r="603" spans="1:1">
      <c r="A603">
        <v>3652400</v>
      </c>
    </row>
    <row r="604" spans="1:1">
      <c r="A604">
        <v>0</v>
      </c>
    </row>
    <row r="605" spans="1:1">
      <c r="A605">
        <v>3652400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900</v>
      </c>
    </row>
    <row r="617" spans="1:1">
      <c r="A617">
        <v>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9131</v>
      </c>
    </row>
    <row r="623" spans="1:1">
      <c r="A623">
        <v>3652400</v>
      </c>
    </row>
    <row r="624" spans="1:1">
      <c r="A624">
        <v>0</v>
      </c>
    </row>
    <row r="625" spans="1:1">
      <c r="A625">
        <v>3652400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900</v>
      </c>
    </row>
    <row r="637" spans="1:1">
      <c r="A637">
        <v>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9131</v>
      </c>
    </row>
    <row r="643" spans="1:1">
      <c r="A643">
        <v>3652400</v>
      </c>
    </row>
    <row r="644" spans="1:1">
      <c r="A644">
        <v>0</v>
      </c>
    </row>
    <row r="645" spans="1:1">
      <c r="A645">
        <v>3652400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900</v>
      </c>
    </row>
    <row r="657" spans="1:1">
      <c r="A657">
        <v>0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9131</v>
      </c>
    </row>
    <row r="663" spans="1:1">
      <c r="A663">
        <v>3652400</v>
      </c>
    </row>
    <row r="664" spans="1:1">
      <c r="A664">
        <v>0</v>
      </c>
    </row>
    <row r="665" spans="1:1">
      <c r="A665">
        <v>3652400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900</v>
      </c>
    </row>
    <row r="677" spans="1:1">
      <c r="A677">
        <v>0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351</v>
      </c>
    </row>
    <row r="682" spans="1:1">
      <c r="A682" t="s">
        <v>352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353</v>
      </c>
    </row>
    <row r="700" spans="1:1">
      <c r="A700" t="s">
        <v>5</v>
      </c>
    </row>
    <row r="701" spans="1:1">
      <c r="A701">
        <v>1</v>
      </c>
    </row>
    <row r="702" spans="1:1">
      <c r="A702">
        <v>885000</v>
      </c>
    </row>
    <row r="703" spans="1:1">
      <c r="A703">
        <v>142363</v>
      </c>
    </row>
    <row r="704" spans="1:1">
      <c r="A704">
        <v>0</v>
      </c>
    </row>
    <row r="705" spans="1:1">
      <c r="A705">
        <v>2833842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100968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-239763</v>
      </c>
    </row>
    <row r="717" spans="1:1">
      <c r="A717">
        <v>3760237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885000</v>
      </c>
    </row>
    <row r="723" spans="1:1">
      <c r="A723">
        <v>142363</v>
      </c>
    </row>
    <row r="724" spans="1:1">
      <c r="A724">
        <v>0</v>
      </c>
    </row>
    <row r="725" spans="1:1">
      <c r="A725">
        <v>2833842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100968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-239763</v>
      </c>
    </row>
    <row r="737" spans="1:1">
      <c r="A737">
        <v>3760237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885000</v>
      </c>
    </row>
    <row r="743" spans="1:1">
      <c r="A743">
        <v>142363</v>
      </c>
    </row>
    <row r="744" spans="1:1">
      <c r="A744">
        <v>0</v>
      </c>
    </row>
    <row r="745" spans="1:1">
      <c r="A745">
        <v>2833842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100968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-239763</v>
      </c>
    </row>
    <row r="757" spans="1:1">
      <c r="A757">
        <v>3760237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885000</v>
      </c>
    </row>
    <row r="763" spans="1:1">
      <c r="A763">
        <v>142363</v>
      </c>
    </row>
    <row r="764" spans="1:1">
      <c r="A764">
        <v>0</v>
      </c>
    </row>
    <row r="765" spans="1:1">
      <c r="A765">
        <v>2833842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100968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-239763</v>
      </c>
    </row>
    <row r="777" spans="1:1">
      <c r="A777">
        <v>3760237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885000</v>
      </c>
    </row>
    <row r="783" spans="1:1">
      <c r="A783">
        <v>142363</v>
      </c>
    </row>
    <row r="784" spans="1:1">
      <c r="A784">
        <v>0</v>
      </c>
    </row>
    <row r="785" spans="1:1">
      <c r="A785">
        <v>2833842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100968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-239763</v>
      </c>
    </row>
    <row r="797" spans="1:1">
      <c r="A797">
        <v>3760237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885000</v>
      </c>
    </row>
    <row r="803" spans="1:1">
      <c r="A803">
        <v>142363</v>
      </c>
    </row>
    <row r="804" spans="1:1">
      <c r="A804">
        <v>0</v>
      </c>
    </row>
    <row r="805" spans="1:1">
      <c r="A805">
        <v>2833842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100968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-239763</v>
      </c>
    </row>
    <row r="817" spans="1:1">
      <c r="A817">
        <v>3760237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885000</v>
      </c>
    </row>
    <row r="823" spans="1:1">
      <c r="A823">
        <v>142363</v>
      </c>
    </row>
    <row r="824" spans="1:1">
      <c r="A824">
        <v>0</v>
      </c>
    </row>
    <row r="825" spans="1:1">
      <c r="A825">
        <v>2833842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100968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-239763</v>
      </c>
    </row>
    <row r="837" spans="1:1">
      <c r="A837">
        <v>3760237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885000</v>
      </c>
    </row>
    <row r="843" spans="1:1">
      <c r="A843">
        <v>142363</v>
      </c>
    </row>
    <row r="844" spans="1:1">
      <c r="A844">
        <v>0</v>
      </c>
    </row>
    <row r="845" spans="1:1">
      <c r="A845">
        <v>2833842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100968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-239763</v>
      </c>
    </row>
    <row r="857" spans="1:1">
      <c r="A857">
        <v>3760237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354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'W'!W011151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2017-12-08T21:04:18Z</cp:lastPrinted>
  <dcterms:created xsi:type="dcterms:W3CDTF">2009-10-13T08:17:42Z</dcterms:created>
  <dcterms:modified xsi:type="dcterms:W3CDTF">2019-11-01T18:26:51Z</dcterms:modified>
</cp:coreProperties>
</file>