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BCB47741-EAFB-4E56-844F-0DC5FB898AB0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24717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K83" i="4" s="1"/>
  <c r="J81" i="4"/>
  <c r="I81" i="4"/>
  <c r="I83" i="4"/>
  <c r="H81" i="4"/>
  <c r="G81" i="4"/>
  <c r="F81" i="4"/>
  <c r="M80" i="4"/>
  <c r="M83" i="4"/>
  <c r="L80" i="4"/>
  <c r="K80" i="4"/>
  <c r="J80" i="4"/>
  <c r="J83" i="4"/>
  <c r="I80" i="4"/>
  <c r="H80" i="4"/>
  <c r="H83" i="4"/>
  <c r="G80" i="4"/>
  <c r="G83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/>
  <c r="X35" i="3"/>
  <c r="X34" i="3"/>
  <c r="R34" i="3"/>
  <c r="L34" i="3"/>
  <c r="F34" i="3"/>
  <c r="R33" i="3"/>
  <c r="L30" i="3" s="1"/>
  <c r="F33" i="3"/>
  <c r="X32" i="3"/>
  <c r="L32" i="3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X27" i="3" s="1"/>
  <c r="R24" i="3"/>
  <c r="R27" i="3" s="1"/>
  <c r="F24" i="3"/>
  <c r="X23" i="3"/>
  <c r="L23" i="3"/>
  <c r="F23" i="3"/>
  <c r="X22" i="3"/>
  <c r="L22" i="3"/>
  <c r="F22" i="3"/>
  <c r="L21" i="3"/>
  <c r="F21" i="3"/>
  <c r="L20" i="3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 s="1"/>
  <c r="R21" i="3" s="1"/>
  <c r="R3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8" i="2"/>
  <c r="M30" i="2"/>
  <c r="G30" i="2"/>
  <c r="Y28" i="2"/>
  <c r="W28" i="2"/>
  <c r="U28" i="2"/>
  <c r="Y27" i="2"/>
  <c r="W27" i="2"/>
  <c r="U27" i="2"/>
  <c r="N27" i="2"/>
  <c r="M27" i="2"/>
  <c r="G27" i="2"/>
  <c r="O26" i="2"/>
  <c r="O28" i="2" s="1"/>
  <c r="N26" i="2"/>
  <c r="N29" i="2"/>
  <c r="M26" i="2"/>
  <c r="M29" i="2" s="1"/>
  <c r="M28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15" i="2" s="1"/>
  <c r="G8" i="2"/>
  <c r="G9" i="2"/>
  <c r="L83" i="4"/>
  <c r="L24" i="3"/>
  <c r="L27" i="3" s="1"/>
  <c r="F27" i="3" s="1"/>
  <c r="L33" i="3"/>
  <c r="L35" i="3"/>
  <c r="N43" i="2"/>
  <c r="N45" i="2"/>
  <c r="G16" i="4"/>
  <c r="G17" i="4" l="1"/>
  <c r="I17" i="4"/>
  <c r="H16" i="4"/>
  <c r="I16" i="4"/>
</calcChain>
</file>

<file path=xl/connections.xml><?xml version="1.0" encoding="utf-8"?>
<connections xmlns="http://schemas.openxmlformats.org/spreadsheetml/2006/main">
  <connection id="1" name="W247174" type="6" refreshedVersion="4" background="1" saveData="1">
    <textPr prompt="0" codePage="850" sourceFile="C:\2017_GMC\1etap_17C1\RUN_17C1\Wfiles\174\W247174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<sst xmlns="http://schemas.openxmlformats.org/spreadsheetml/2006/main" count="558" uniqueCount="404">
  <si>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</si>
  <si>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</si>
  <si>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</si>
  <si>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</si>
  <si>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</si>
  <si>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</si>
  <si>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</si>
  <si>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</si>
  <si>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</si>
  <si>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</si>
  <si>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</si>
  <si>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</si>
  <si>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</si>
  <si>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</si>
  <si>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</si>
  <si>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</si>
  <si>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</si>
  <si>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</si>
  <si>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</si>
  <si>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</si>
  <si>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</si>
  <si>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</si>
  <si>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</si>
  <si>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</si>
  <si>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</si>
  <si>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</si>
  <si>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</si>
  <si>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</si>
  <si>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</si>
  <si>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</si>
  <si>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</si>
  <si>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</si>
  <si>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</si>
  <si>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</si>
  <si>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</si>
  <si>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</si>
  <si>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</si>
  <si>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</si>
  <si>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</si>
  <si>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</si>
  <si>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</si>
  <si>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</si>
  <si>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</si>
  <si>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</si>
  <si>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</si>
  <si>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</si>
  <si>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</si>
  <si>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</si>
  <si>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</si>
  <si>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</si>
  <si>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</si>
  <si>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</si>
  <si>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</si>
  <si>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</si>
  <si>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</si>
  <si>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</si>
  <si>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</si>
  <si>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</si>
  <si>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</si>
  <si>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</si>
  <si>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</si>
  <si>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</si>
  <si>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</si>
  <si>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</si>
  <si>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</si>
  <si>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</si>
  <si>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</si>
  <si>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</si>
  <si>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</si>
  <si>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</si>
  <si>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</si>
  <si>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</si>
  <si>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</si>
  <si>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</si>
  <si>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</si>
  <si>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</si>
  <si>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</si>
  <si>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</si>
  <si>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</si>
  <si>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</si>
  <si>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</si>
  <si>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</si>
  <si>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</si>
  <si>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</si>
  <si>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</si>
  <si>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</si>
  <si>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</si>
  <si>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</si>
  <si>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</si>
  <si>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</si>
  <si>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</si>
  <si>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</si>
  <si>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</si>
  <si>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</si>
  <si>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</si>
  <si>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</si>
  <si>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</si>
  <si>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</si>
  <si>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</si>
  <si>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</si>
  <si>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</si>
  <si>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</si>
  <si>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</si>
  <si>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</si>
  <si>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</si>
  <si>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</si>
  <si>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</si>
  <si>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</si>
  <si>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</si>
  <si>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</si>
  <si>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</si>
  <si>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</si>
  <si>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</si>
  <si>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</si>
  <si>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</si>
  <si>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</si>
  <si>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</si>
  <si>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</si>
  <si>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</si>
  <si>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</si>
  <si>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</si>
  <si>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</si>
  <si>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</si>
  <si>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</si>
  <si>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</si>
  <si>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</si>
  <si>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</si>
  <si>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</si>
  <si>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</si>
  <si>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</si>
  <si>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</si>
  <si>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</si>
  <si>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</si>
  <si>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</si>
  <si>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</si>
  <si>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</si>
  <si>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</si>
  <si>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</si>
  <si>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</si>
  <si>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</si>
  <si>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</si>
  <si>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</si>
  <si>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</si>
  <si>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</si>
  <si>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</si>
  <si>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</si>
  <si>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</si>
  <si>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</si>
  <si>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</si>
  <si>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</si>
  <si>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</si>
  <si>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</si>
  <si>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</si>
  <si>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</si>
  <si>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</si>
  <si>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</si>
  <si>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</si>
  <si>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</si>
  <si>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</si>
  <si>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</si>
  <si>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</si>
  <si>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</si>
  <si>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</si>
  <si>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</si>
  <si>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</si>
  <si>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</si>
  <si>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</si>
  <si>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</si>
  <si>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</si>
  <si>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</si>
  <si>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</si>
  <si>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</si>
  <si>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</si>
  <si>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</si>
  <si>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</si>
  <si>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</si>
  <si>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</si>
  <si>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</si>
  <si>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</si>
  <si>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</si>
  <si>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</si>
  <si>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</si>
  <si>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</si>
  <si>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</si>
  <si>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</si>
  <si>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</si>
  <si>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</si>
  <si>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</si>
  <si>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</si>
  <si>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</si>
  <si>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</si>
  <si>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</si>
  <si>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</si>
  <si>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</si>
  <si>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</si>
  <si>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</si>
  <si>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</si>
  <si>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</si>
  <si>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</si>
  <si>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</si>
  <si>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</si>
  <si>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</si>
  <si>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</si>
  <si>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</si>
  <si>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</si>
  <si>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</si>
  <si>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</si>
  <si>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</si>
  <si>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</si>
  <si>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</si>
  <si>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</si>
  <si>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</si>
  <si>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</si>
  <si>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</si>
  <si>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</si>
  <si>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</si>
  <si>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</si>
  <si>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</si>
  <si>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</si>
  <si>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</si>
  <si>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</si>
  <si>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</si>
  <si>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</si>
  <si>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</si>
  <si>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</si>
  <si>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</si>
  <si>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</si>
  <si>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</si>
  <si>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</si>
  <si>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</si>
  <si>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</si>
  <si>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</si>
  <si>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</si>
  <si>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</si>
  <si>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</si>
  <si>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</si>
  <si>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</si>
  <si>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</si>
  <si>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</si>
  <si>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</si>
  <si>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</si>
  <si>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</si>
  <si>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</si>
  <si>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</si>
  <si>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</si>
  <si>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</si>
  <si>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</si>
  <si>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</si>
  <si>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</si>
  <si>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</si>
  <si>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</si>
  <si>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</si>
  <si>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</si>
  <si>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</si>
  <si>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</si>
  <si>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</si>
  <si>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</si>
  <si>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</si>
  <si>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</si>
  <si>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</si>
  <si>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</si>
  <si>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</si>
  <si>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</si>
  <si>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</si>
  <si>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</si>
  <si>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</si>
  <si>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</si>
  <si>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</si>
  <si>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</si>
  <si>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</si>
  <si>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</si>
  <si>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</si>
  <si>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</si>
  <si>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</si>
  <si>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</si>
  <si>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</si>
  <si>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</si>
  <si>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</si>
  <si>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</si>
  <si>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</si>
  <si>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</si>
  <si>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</si>
  <si>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</si>
  <si>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</si>
  <si>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</si>
  <si>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</si>
  <si>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</si>
  <si>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</si>
  <si>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</si>
  <si>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</si>
  <si>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</si>
  <si>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</si>
  <si>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</si>
  <si>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</si>
  <si>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</si>
  <si>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</si>
  <si>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</si>
  <si>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</si>
  <si>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</si>
  <si>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</si>
  <si>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</si>
  <si>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</si>
  <si>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</si>
  <si>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</si>
  <si>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</si>
  <si>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</si>
  <si>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</si>
  <si>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</si>
  <si>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</si>
  <si>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</si>
  <si>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</si>
  <si>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</si>
  <si>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</si>
  <si>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</si>
  <si>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</si>
  <si>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</si>
  <si>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</si>
  <si>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</si>
  <si>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</si>
  <si>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</si>
  <si>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</si>
  <si>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</si>
  <si>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</si>
  <si>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</si>
  <si>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</si>
  <si>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</si>
  <si>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</si>
  <si>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</si>
  <si>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</si>
  <si>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</si>
  <si>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</si>
  <si>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</si>
  <si>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</si>
  <si>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</si>
  <si>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</si>
  <si>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</si>
  <si>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</si>
  <si>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</si>
  <si>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</si>
  <si>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</si>
  <si>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</si>
  <si>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</si>
  <si>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>#</t>
  </si>
  <si>
    <t xml:space="preserve">  17C1</t>
  </si>
  <si>
    <t>*</t>
  </si>
  <si>
    <t xml:space="preserve">   2.40</t>
  </si>
  <si>
    <t xml:space="preserve">   2.33</t>
  </si>
  <si>
    <t xml:space="preserve">   1.78</t>
  </si>
  <si>
    <t>!</t>
  </si>
  <si>
    <t>Minor</t>
  </si>
  <si>
    <t>Major</t>
  </si>
  <si>
    <t xml:space="preserve"> 92.1</t>
  </si>
  <si>
    <t xml:space="preserve">  4.6</t>
  </si>
  <si>
    <t xml:space="preserve">  1.7</t>
  </si>
  <si>
    <t xml:space="preserve">  3.6</t>
  </si>
  <si>
    <t xml:space="preserve">  5.7</t>
  </si>
  <si>
    <t xml:space="preserve">  4.4</t>
  </si>
  <si>
    <t xml:space="preserve">  7.5</t>
  </si>
  <si>
    <t xml:space="preserve">  6.6</t>
  </si>
  <si>
    <t xml:space="preserve">  7.8</t>
  </si>
  <si>
    <t xml:space="preserve">  4.2</t>
  </si>
  <si>
    <t xml:space="preserve">  0.9</t>
  </si>
  <si>
    <t xml:space="preserve">  2.5</t>
  </si>
  <si>
    <t xml:space="preserve">  4.8</t>
  </si>
  <si>
    <t xml:space="preserve">  1.8</t>
  </si>
  <si>
    <t xml:space="preserve">  2.9</t>
  </si>
  <si>
    <t xml:space="preserve">  6.1</t>
  </si>
  <si>
    <t xml:space="preserve">  4.5</t>
  </si>
  <si>
    <t xml:space="preserve">  4.3</t>
  </si>
  <si>
    <t xml:space="preserve">  0.7</t>
  </si>
  <si>
    <t xml:space="preserve">  5.1</t>
  </si>
  <si>
    <t xml:space="preserve">  1.4</t>
  </si>
  <si>
    <t xml:space="preserve">  5.3</t>
  </si>
  <si>
    <t xml:space="preserve">  6.7</t>
  </si>
  <si>
    <t xml:space="preserve">  3.9</t>
  </si>
  <si>
    <t xml:space="preserve">  6.9</t>
  </si>
  <si>
    <t xml:space="preserve">  2.3</t>
  </si>
  <si>
    <t xml:space="preserve">  5.9</t>
  </si>
  <si>
    <t xml:space="preserve">  0.5</t>
  </si>
  <si>
    <t xml:space="preserve">  2.6</t>
  </si>
  <si>
    <t xml:space="preserve">  5.8</t>
  </si>
  <si>
    <t xml:space="preserve">  3.5</t>
  </si>
  <si>
    <t xml:space="preserve">  7.9</t>
  </si>
  <si>
    <t xml:space="preserve">  2.1</t>
  </si>
  <si>
    <t xml:space="preserve">  6.8</t>
  </si>
  <si>
    <t xml:space="preserve">  1.3</t>
  </si>
  <si>
    <t xml:space="preserve">  8.5</t>
  </si>
  <si>
    <t xml:space="preserve">  6.4</t>
  </si>
  <si>
    <t xml:space="preserve">  1.9</t>
  </si>
  <si>
    <t xml:space="preserve">  9.4</t>
  </si>
  <si>
    <t xml:space="preserve">  8.7</t>
  </si>
  <si>
    <t xml:space="preserve"> 11.3</t>
  </si>
  <si>
    <t xml:space="preserve">    *</t>
  </si>
  <si>
    <t xml:space="preserve">   **</t>
  </si>
  <si>
    <t xml:space="preserve">  ***</t>
  </si>
  <si>
    <t xml:space="preserve"> Free info</t>
  </si>
  <si>
    <t>US shale developments are likely to have a long term impact</t>
  </si>
  <si>
    <t>on energy provision.American exports are reducing prices of</t>
  </si>
  <si>
    <t>oil and gas globally. This is having political as well as</t>
  </si>
  <si>
    <t>economic effects.</t>
  </si>
  <si>
    <t xml:space="preserve"> 032 20/10/2017</t>
  </si>
  <si>
    <t xml:space="preserve"> GBR 180122123250</t>
  </si>
  <si>
    <t>Kinga Szarkowska</t>
  </si>
  <si>
    <t>GPW/A RIKI TARA KUMA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</si>
</sst>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24717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>
      <selection activeCell="J25" sqref="J25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Kinga Szarkowska</v>
      </c>
      <c r="V3" s="2" t="s">
        <v>284</v>
      </c>
      <c r="W3" s="3" t="str">
        <f>W!A6</f>
        <v xml:space="preserve">  17C1</v>
      </c>
    </row>
    <row r="4" spans="2:25">
      <c r="B4" t="str">
        <f>W!A862</f>
        <v>GPW/A RIKI TARA KUMA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24</v>
      </c>
      <c r="M5" s="4" t="s">
        <v>286</v>
      </c>
      <c r="O5" s="144">
        <f>W!$A2</f>
        <v>7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2017</v>
      </c>
      <c r="Q9" s="7"/>
      <c r="R9" s="141" t="s">
        <v>25</v>
      </c>
      <c r="S9" s="15">
        <f>W!$A5</f>
        <v>4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10</v>
      </c>
      <c r="F14" s="44">
        <f>W!A11</f>
        <v>5</v>
      </c>
      <c r="G14" s="45"/>
      <c r="H14" s="44">
        <f>W!A14</f>
        <v>6</v>
      </c>
      <c r="I14" s="46"/>
      <c r="J14" s="44">
        <f>W!A17</f>
        <v>10</v>
      </c>
      <c r="K14" s="46"/>
      <c r="L14" s="19"/>
      <c r="M14" s="28"/>
      <c r="N14" s="28" t="s">
        <v>295</v>
      </c>
      <c r="O14" s="28"/>
      <c r="P14" s="47">
        <f>W!A61</f>
        <v>3</v>
      </c>
      <c r="Q14" s="48">
        <f>W!B61</f>
        <v>0</v>
      </c>
      <c r="R14" s="39"/>
      <c r="S14" s="18"/>
      <c r="T14" s="47">
        <f>W!A62</f>
        <v>13</v>
      </c>
      <c r="U14" s="48">
        <f>W!B62</f>
        <v>0</v>
      </c>
      <c r="V14" s="18"/>
      <c r="W14" s="47">
        <f>W!A63</f>
        <v>8</v>
      </c>
      <c r="X14" s="49"/>
      <c r="Y14" s="24"/>
    </row>
    <row r="15" spans="2:25">
      <c r="B15" s="11"/>
      <c r="C15" s="19"/>
      <c r="D15" s="19" t="s">
        <v>2</v>
      </c>
      <c r="E15" s="50">
        <f>W!A8</f>
        <v>5</v>
      </c>
      <c r="F15" s="44">
        <f>W!A12</f>
        <v>5</v>
      </c>
      <c r="G15" s="51"/>
      <c r="H15" s="44">
        <f>W!A15</f>
        <v>5</v>
      </c>
      <c r="I15" s="52"/>
      <c r="J15" s="44">
        <f>W!A18</f>
        <v>5</v>
      </c>
      <c r="K15" s="52"/>
      <c r="L15" s="19"/>
      <c r="M15" s="28"/>
      <c r="N15" s="28" t="s">
        <v>296</v>
      </c>
      <c r="O15" s="28"/>
      <c r="P15" s="41">
        <f>W!A64</f>
        <v>1</v>
      </c>
      <c r="Q15" s="38">
        <f>W!B64</f>
        <v>0</v>
      </c>
      <c r="R15" s="39"/>
      <c r="S15" s="18"/>
      <c r="T15" s="53">
        <f>W!A65</f>
        <v>11</v>
      </c>
      <c r="U15" s="54">
        <f>W!B65</f>
        <v>0</v>
      </c>
      <c r="V15" s="18"/>
      <c r="W15" s="55">
        <f>W!A66</f>
        <v>7</v>
      </c>
      <c r="X15" s="54"/>
      <c r="Y15" s="24"/>
    </row>
    <row r="16" spans="2:25">
      <c r="B16" s="11"/>
      <c r="C16" s="19"/>
      <c r="D16" s="19" t="s">
        <v>3</v>
      </c>
      <c r="E16" s="56">
        <f>W!A9</f>
        <v>10</v>
      </c>
      <c r="F16" s="57">
        <f>W!A13</f>
        <v>5</v>
      </c>
      <c r="G16" s="58"/>
      <c r="H16" s="57">
        <f>W!A16</f>
        <v>6</v>
      </c>
      <c r="I16" s="38"/>
      <c r="J16" s="57">
        <f>W!A19</f>
        <v>5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11</v>
      </c>
      <c r="U16" s="59">
        <f>W!B68</f>
        <v>0</v>
      </c>
      <c r="V16" s="18"/>
      <c r="W16" s="60">
        <f>W!A69</f>
        <v>6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325</v>
      </c>
      <c r="G19" s="54">
        <f>W!B21</f>
        <v>0</v>
      </c>
      <c r="H19" s="63">
        <f>W!A24</f>
        <v>490</v>
      </c>
      <c r="I19" s="48">
        <f>W!B24</f>
        <v>0</v>
      </c>
      <c r="J19" s="63">
        <f>W!A27</f>
        <v>700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325</v>
      </c>
      <c r="G20" s="54">
        <f>W!B22</f>
        <v>0</v>
      </c>
      <c r="H20" s="44">
        <f>W!A25</f>
        <v>490</v>
      </c>
      <c r="I20" s="54">
        <f>W!B25</f>
        <v>0</v>
      </c>
      <c r="J20" s="44">
        <f>W!A28</f>
        <v>720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25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335</v>
      </c>
      <c r="G21" s="59">
        <f>W!B23</f>
        <v>0</v>
      </c>
      <c r="H21" s="57">
        <f>W!A26</f>
        <v>520</v>
      </c>
      <c r="I21" s="59">
        <f>W!B26</f>
        <v>0</v>
      </c>
      <c r="J21" s="57">
        <f>W!A29</f>
        <v>820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6</v>
      </c>
      <c r="Q21" s="75"/>
      <c r="R21" s="44"/>
      <c r="S21" s="28" t="s">
        <v>305</v>
      </c>
      <c r="T21" s="28"/>
      <c r="U21" s="28"/>
      <c r="V21" s="28"/>
      <c r="W21" s="41">
        <f>W!A78</f>
        <v>17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924</v>
      </c>
      <c r="G24" s="48" t="str">
        <f>W!B31</f>
        <v>*</v>
      </c>
      <c r="H24" s="63">
        <f>W!A34</f>
        <v>711</v>
      </c>
      <c r="I24" s="48" t="str">
        <f>W!B34</f>
        <v>*</v>
      </c>
      <c r="J24" s="63">
        <f>W!A37</f>
        <v>413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74</v>
      </c>
      <c r="G25" s="54" t="str">
        <f>W!B32</f>
        <v>*</v>
      </c>
      <c r="H25" s="44">
        <f>W!A35</f>
        <v>99</v>
      </c>
      <c r="I25" s="54" t="str">
        <f>W!B35</f>
        <v>*</v>
      </c>
      <c r="J25" s="44">
        <f>W!A38</f>
        <v>56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253</v>
      </c>
      <c r="G26" s="59" t="str">
        <f>W!B33</f>
        <v>*</v>
      </c>
      <c r="H26" s="57">
        <f>W!A36</f>
        <v>179</v>
      </c>
      <c r="I26" s="59" t="str">
        <f>W!B36</f>
        <v>*</v>
      </c>
      <c r="J26" s="41">
        <f>W!A39</f>
        <v>96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70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12</v>
      </c>
      <c r="G30" s="52"/>
      <c r="H30" s="44">
        <f>W!A45</f>
        <v>15</v>
      </c>
      <c r="I30" s="52"/>
      <c r="J30" s="44">
        <f>W!A46</f>
        <v>15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115</v>
      </c>
      <c r="G31" s="49"/>
      <c r="H31" s="53">
        <f>W!A48</f>
        <v>165</v>
      </c>
      <c r="I31" s="49"/>
      <c r="J31" s="53">
        <f>W!A49</f>
        <v>325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2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24</v>
      </c>
      <c r="F1" s="145" t="s">
        <v>197</v>
      </c>
      <c r="H1" s="15">
        <f>W!A2</f>
        <v>7</v>
      </c>
      <c r="M1" s="146" t="s">
        <v>198</v>
      </c>
      <c r="T1" s="14" t="s">
        <v>62</v>
      </c>
      <c r="U1" s="15">
        <f>W!A4</f>
        <v>2017</v>
      </c>
      <c r="V1" s="7"/>
      <c r="W1" s="141" t="s">
        <v>96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1192</v>
      </c>
      <c r="V6" s="188"/>
      <c r="W6" s="44">
        <f>W!A109</f>
        <v>941</v>
      </c>
      <c r="X6" s="28"/>
      <c r="Y6" s="53">
        <f>W!A110</f>
        <v>565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20</v>
      </c>
      <c r="O7" s="189">
        <f>W!A192</f>
        <v>27</v>
      </c>
      <c r="P7" s="24"/>
      <c r="R7" s="129"/>
      <c r="S7" s="19" t="s">
        <v>210</v>
      </c>
      <c r="T7" s="19"/>
      <c r="U7" s="53">
        <f>W!A111</f>
        <v>1290</v>
      </c>
      <c r="V7" s="188"/>
      <c r="W7" s="44">
        <f>W!A112</f>
        <v>1022</v>
      </c>
      <c r="X7" s="28"/>
      <c r="Y7" s="53">
        <f>W!A113</f>
        <v>584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5</v>
      </c>
      <c r="P8" s="24"/>
      <c r="R8" s="129"/>
      <c r="S8" s="19" t="s">
        <v>213</v>
      </c>
      <c r="T8" s="19"/>
      <c r="U8" s="53">
        <f>W!A114</f>
        <v>39</v>
      </c>
      <c r="V8" s="188"/>
      <c r="W8" s="44">
        <f>W!A115</f>
        <v>33</v>
      </c>
      <c r="X8" s="28"/>
      <c r="Y8" s="53">
        <f>W!A116</f>
        <v>19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300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59</v>
      </c>
      <c r="V9" s="190" t="str">
        <f>W!B117</f>
        <v>!</v>
      </c>
      <c r="W9" s="44">
        <f>W!A118</f>
        <v>48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500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125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6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100</v>
      </c>
      <c r="H12" s="24"/>
      <c r="I12" s="19"/>
      <c r="J12" s="129"/>
      <c r="K12" s="19" t="s">
        <v>223</v>
      </c>
      <c r="L12" s="19"/>
      <c r="M12" s="19"/>
      <c r="N12" s="191">
        <f>W!A197</f>
        <v>20</v>
      </c>
      <c r="O12" s="191">
        <f>W!A198</f>
        <v>26</v>
      </c>
      <c r="P12" s="24"/>
      <c r="R12" s="129"/>
      <c r="S12" s="28" t="s">
        <v>224</v>
      </c>
      <c r="T12" s="19"/>
      <c r="U12" s="53">
        <f>W!A121</f>
        <v>880</v>
      </c>
      <c r="V12" s="188"/>
      <c r="W12" s="53">
        <f>W!A124</f>
        <v>676</v>
      </c>
      <c r="X12" s="28"/>
      <c r="Y12" s="53">
        <f>W!A127</f>
        <v>413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200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70</v>
      </c>
      <c r="V13" s="188"/>
      <c r="W13" s="53">
        <f>W!A125</f>
        <v>94</v>
      </c>
      <c r="X13" s="28"/>
      <c r="Y13" s="53">
        <f>W!A128</f>
        <v>56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22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242</v>
      </c>
      <c r="V14" s="188"/>
      <c r="W14" s="53">
        <f>W!A126</f>
        <v>171</v>
      </c>
      <c r="X14" s="28"/>
      <c r="Y14" s="53">
        <f>W!A129</f>
        <v>96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53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11520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349</v>
      </c>
      <c r="P17" s="190">
        <f>W!B307</f>
        <v>0</v>
      </c>
      <c r="R17" s="129"/>
      <c r="S17" s="19" t="s">
        <v>235</v>
      </c>
      <c r="T17" s="19"/>
      <c r="U17" s="53">
        <f>W!A131</f>
        <v>1186</v>
      </c>
      <c r="V17" s="188"/>
      <c r="W17" s="53">
        <f>W!A134</f>
        <v>751</v>
      </c>
      <c r="X17" s="28"/>
      <c r="Y17" s="53">
        <f>W!A137</f>
        <v>444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8445</v>
      </c>
      <c r="P18" s="24"/>
      <c r="R18" s="129"/>
      <c r="S18" s="101" t="s">
        <v>238</v>
      </c>
      <c r="T18" s="19"/>
      <c r="U18" s="53">
        <f>W!A132</f>
        <v>116</v>
      </c>
      <c r="V18" s="188"/>
      <c r="W18" s="53">
        <f>W!A135</f>
        <v>120</v>
      </c>
      <c r="X18" s="28"/>
      <c r="Y18" s="53">
        <f>W!A138</f>
        <v>65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789</v>
      </c>
      <c r="V19" s="188"/>
      <c r="W19" s="53">
        <f>W!A136</f>
        <v>502</v>
      </c>
      <c r="X19" s="28"/>
      <c r="Y19" s="53">
        <f>W!A139</f>
        <v>225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4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880</v>
      </c>
      <c r="V22" s="188"/>
      <c r="W22" s="53">
        <f>W!A144</f>
        <v>704</v>
      </c>
      <c r="X22" s="28"/>
      <c r="Y22" s="53">
        <f>W!A147</f>
        <v>419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4272</v>
      </c>
      <c r="H23" s="52"/>
      <c r="I23" s="19"/>
      <c r="R23" s="129"/>
      <c r="S23" s="101" t="s">
        <v>238</v>
      </c>
      <c r="T23" s="19"/>
      <c r="U23" s="53">
        <f>W!A142</f>
        <v>70</v>
      </c>
      <c r="V23" s="188"/>
      <c r="W23" s="53">
        <f>W!A145</f>
        <v>94</v>
      </c>
      <c r="X23" s="28"/>
      <c r="Y23" s="53">
        <f>W!A148</f>
        <v>56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61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242</v>
      </c>
      <c r="V24" s="188"/>
      <c r="W24" s="53">
        <f>W!A146</f>
        <v>171</v>
      </c>
      <c r="X24" s="28"/>
      <c r="Y24" s="53">
        <f>W!A149</f>
        <v>96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4054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39</v>
      </c>
      <c r="H26" s="24"/>
      <c r="I26" s="19"/>
      <c r="J26" s="129"/>
      <c r="K26" s="28" t="s">
        <v>248</v>
      </c>
      <c r="L26" s="19"/>
      <c r="M26" s="189">
        <f>W!A321</f>
        <v>3</v>
      </c>
      <c r="N26" s="189">
        <f>W!A322</f>
        <v>1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92.1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201</v>
      </c>
      <c r="V27" s="188"/>
      <c r="W27" s="53">
        <f>W!A154</f>
        <v>23</v>
      </c>
      <c r="X27" s="28"/>
      <c r="Y27" s="53">
        <f>W!A157</f>
        <v>12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57</v>
      </c>
      <c r="V28" s="188"/>
      <c r="W28" s="53">
        <f>W!A155</f>
        <v>14</v>
      </c>
      <c r="X28" s="28"/>
      <c r="Y28" s="53">
        <f>W!A158</f>
        <v>6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9634</v>
      </c>
      <c r="H30" s="24"/>
      <c r="I30" s="19"/>
      <c r="J30" s="129"/>
      <c r="K30" s="28" t="s">
        <v>255</v>
      </c>
      <c r="L30" s="19"/>
      <c r="M30" s="191">
        <f>W!A325</f>
        <v>3</v>
      </c>
      <c r="N30" s="191">
        <f>W!A326</f>
        <v>1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5086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4548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1381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43</v>
      </c>
      <c r="V36" s="190">
        <f>W!B171</f>
        <v>0</v>
      </c>
      <c r="W36" s="44">
        <f>W!A172</f>
        <v>32</v>
      </c>
      <c r="X36" s="190">
        <f>W!B172</f>
        <v>0</v>
      </c>
      <c r="Y36" s="44">
        <f>W!A173</f>
        <v>18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8</v>
      </c>
      <c r="N37" s="191">
        <f>W!A298</f>
        <v>1</v>
      </c>
      <c r="O37" s="191">
        <f>W!A300</f>
        <v>2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10000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Major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6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11524</v>
      </c>
      <c r="H43" s="24"/>
      <c r="I43" s="19"/>
      <c r="J43" s="129"/>
      <c r="K43" s="18" t="s">
        <v>275</v>
      </c>
      <c r="N43" s="201">
        <f>0.00019*50*G10</f>
        <v>4.75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17.03988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40</v>
      </c>
      <c r="H45" s="24"/>
      <c r="I45" s="19"/>
      <c r="J45" s="129"/>
      <c r="K45" s="18" t="s">
        <v>281</v>
      </c>
      <c r="N45" s="201">
        <f>N43+N44</f>
        <v>21.78988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24</v>
      </c>
      <c r="F1" s="145" t="s">
        <v>47</v>
      </c>
      <c r="G1" s="18"/>
      <c r="I1" s="15">
        <f>W!A2</f>
        <v>7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2017</v>
      </c>
      <c r="W1" s="141" t="s">
        <v>96</v>
      </c>
      <c r="X1" s="15">
        <f>W!A5</f>
        <v>4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77000</v>
      </c>
      <c r="G8" s="171"/>
      <c r="H8" s="112"/>
      <c r="I8" s="112" t="s">
        <v>103</v>
      </c>
      <c r="J8" s="112"/>
      <c r="K8" s="112"/>
      <c r="L8" s="173">
        <f>W!A241</f>
        <v>1288580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25922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1328279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13460</v>
      </c>
      <c r="G10" s="171"/>
      <c r="H10" s="112"/>
      <c r="I10" s="112" t="s">
        <v>110</v>
      </c>
      <c r="J10" s="112"/>
      <c r="K10" s="112"/>
      <c r="L10" s="173">
        <f>W!A242</f>
        <v>1058715</v>
      </c>
      <c r="M10" s="171"/>
      <c r="N10" s="112"/>
      <c r="O10" s="112" t="s">
        <v>111</v>
      </c>
      <c r="P10" s="112"/>
      <c r="Q10" s="174"/>
      <c r="R10" s="174">
        <f>W!A262</f>
        <v>250000</v>
      </c>
      <c r="S10" s="171"/>
      <c r="T10" s="112"/>
      <c r="U10" s="112" t="s">
        <v>112</v>
      </c>
      <c r="V10" s="112"/>
      <c r="W10" s="112"/>
      <c r="X10" s="173">
        <f>W!A222</f>
        <v>34942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142777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1017998</v>
      </c>
      <c r="S11" s="171"/>
      <c r="T11" s="112"/>
      <c r="U11" s="112" t="s">
        <v>116</v>
      </c>
      <c r="V11" s="112"/>
      <c r="W11" s="112"/>
      <c r="X11" s="173">
        <f>W!A223</f>
        <v>1613926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19173</v>
      </c>
      <c r="G12" s="171"/>
      <c r="H12" s="112"/>
      <c r="I12" s="112" t="s">
        <v>118</v>
      </c>
      <c r="J12" s="112"/>
      <c r="K12" s="112"/>
      <c r="L12" s="173">
        <f>W!A244</f>
        <v>0</v>
      </c>
      <c r="M12" s="171"/>
      <c r="N12" s="112"/>
      <c r="O12" s="112" t="s">
        <v>119</v>
      </c>
      <c r="P12" s="112"/>
      <c r="Q12" s="112"/>
      <c r="R12" s="173">
        <f>SUM(R9:R11)</f>
        <v>1317998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11880</v>
      </c>
      <c r="G13" s="171"/>
      <c r="H13" s="112"/>
      <c r="I13" s="112" t="s">
        <v>122</v>
      </c>
      <c r="J13" s="112"/>
      <c r="K13" s="112"/>
      <c r="L13" s="173">
        <f>W!A245</f>
        <v>74237</v>
      </c>
      <c r="M13" s="171"/>
      <c r="N13" s="112"/>
      <c r="S13" s="171"/>
      <c r="T13" s="112"/>
      <c r="U13" s="175" t="s">
        <v>123</v>
      </c>
      <c r="X13" s="174">
        <f>X9+X10-X11-X12</f>
        <v>-250705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42000</v>
      </c>
      <c r="G14" s="171"/>
      <c r="H14" s="112"/>
      <c r="I14" s="112" t="s">
        <v>125</v>
      </c>
      <c r="J14" s="112"/>
      <c r="K14" s="112"/>
      <c r="L14" s="173">
        <f>W!A246</f>
        <v>195605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17000</v>
      </c>
      <c r="G15" s="171"/>
      <c r="H15" s="112"/>
      <c r="I15" s="112" t="s">
        <v>128</v>
      </c>
      <c r="J15" s="112"/>
      <c r="K15" s="112"/>
      <c r="L15" s="173">
        <f>W!A247</f>
        <v>122253</v>
      </c>
      <c r="M15" s="171"/>
      <c r="N15" s="112"/>
      <c r="O15" s="112" t="s">
        <v>129</v>
      </c>
      <c r="P15" s="112"/>
      <c r="Q15" s="112"/>
      <c r="R15" s="173">
        <f>W!A265</f>
        <v>0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5000</v>
      </c>
      <c r="G16" s="171"/>
      <c r="H16" s="112"/>
      <c r="I16" s="112" t="s">
        <v>132</v>
      </c>
      <c r="J16" s="112"/>
      <c r="K16" s="112"/>
      <c r="L16" s="173">
        <f>W!A248</f>
        <v>2896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1437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8500</v>
      </c>
      <c r="G17" s="171"/>
      <c r="H17" s="112"/>
      <c r="I17" s="112" t="s">
        <v>136</v>
      </c>
      <c r="L17" s="173">
        <f>W!A249</f>
        <v>31400</v>
      </c>
      <c r="M17" s="171"/>
      <c r="N17" s="112"/>
      <c r="O17" s="112" t="s">
        <v>137</v>
      </c>
      <c r="P17" s="112"/>
      <c r="Q17" s="112"/>
      <c r="R17" s="173">
        <f>W!A267</f>
        <v>766612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7559</v>
      </c>
      <c r="G18" s="171"/>
      <c r="H18" s="112"/>
      <c r="I18" s="118" t="s">
        <v>140</v>
      </c>
      <c r="J18" s="112"/>
      <c r="K18" s="112"/>
      <c r="L18" s="177">
        <f>W!A250</f>
        <v>766612</v>
      </c>
      <c r="M18" s="171"/>
      <c r="N18" s="112"/>
      <c r="O18" s="112" t="s">
        <v>141</v>
      </c>
      <c r="P18" s="112"/>
      <c r="Q18" s="112"/>
      <c r="R18" s="173">
        <f>W!A268</f>
        <v>782702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718494</v>
      </c>
      <c r="M19" s="171"/>
      <c r="N19" s="112"/>
      <c r="O19" s="112" t="s">
        <v>145</v>
      </c>
      <c r="P19" s="112"/>
      <c r="Q19" s="112"/>
      <c r="R19" s="177">
        <f>W!A269</f>
        <v>1150000</v>
      </c>
      <c r="S19" s="171"/>
      <c r="T19" s="112"/>
      <c r="U19" s="175" t="s">
        <v>146</v>
      </c>
      <c r="X19" s="174">
        <f>X16+X17-X18</f>
        <v>1437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2732</v>
      </c>
      <c r="G20" s="171"/>
      <c r="H20" s="112"/>
      <c r="I20" s="112" t="s">
        <v>148</v>
      </c>
      <c r="J20" s="112"/>
      <c r="K20" s="112"/>
      <c r="L20" s="173">
        <f>W!A252</f>
        <v>570086</v>
      </c>
      <c r="M20" s="171"/>
      <c r="N20" s="112"/>
      <c r="O20" s="175" t="s">
        <v>149</v>
      </c>
      <c r="R20" s="180">
        <f>SUM(R15:R19)</f>
        <v>2699314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8409</v>
      </c>
      <c r="G21" s="171"/>
      <c r="H21" s="112"/>
      <c r="I21" s="112" t="s">
        <v>151</v>
      </c>
      <c r="J21" s="112"/>
      <c r="K21" s="112"/>
      <c r="L21" s="173">
        <f>W!A217</f>
        <v>474783</v>
      </c>
      <c r="M21" s="171"/>
      <c r="N21" s="112"/>
      <c r="O21" s="112" t="s">
        <v>152</v>
      </c>
      <c r="P21" s="112"/>
      <c r="Q21" s="112"/>
      <c r="R21" s="173">
        <f>R12+R20</f>
        <v>4017312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70000</v>
      </c>
      <c r="G22" s="171"/>
      <c r="H22" s="112"/>
      <c r="I22" s="112" t="s">
        <v>112</v>
      </c>
      <c r="J22" s="112"/>
      <c r="K22" s="112"/>
      <c r="L22" s="173">
        <f>W!A222</f>
        <v>34942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10871</v>
      </c>
      <c r="G23" s="171"/>
      <c r="H23" s="112"/>
      <c r="I23" s="112" t="s">
        <v>157</v>
      </c>
      <c r="J23" s="112"/>
      <c r="K23" s="112"/>
      <c r="L23" s="176">
        <f>W!A254</f>
        <v>26102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474783</v>
      </c>
      <c r="G24" s="171"/>
      <c r="H24" s="112"/>
      <c r="I24" s="175" t="s">
        <v>160</v>
      </c>
      <c r="L24" s="173">
        <f>L20-L21+L22-L23</f>
        <v>104143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1437</v>
      </c>
      <c r="M25" s="171"/>
      <c r="N25" s="112"/>
      <c r="O25" s="178" t="s">
        <v>164</v>
      </c>
      <c r="P25" s="112"/>
      <c r="Q25" s="112"/>
      <c r="R25" s="173">
        <f>W!A272</f>
        <v>158339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17</v>
      </c>
      <c r="M26" s="171"/>
      <c r="N26" s="112"/>
      <c r="O26" s="112" t="s">
        <v>167</v>
      </c>
      <c r="P26" s="112"/>
      <c r="Q26" s="112"/>
      <c r="R26" s="177">
        <f>W!A273</f>
        <v>1737</v>
      </c>
      <c r="S26" s="171"/>
      <c r="T26" s="112"/>
      <c r="U26" s="112" t="s">
        <v>168</v>
      </c>
      <c r="V26" s="112"/>
      <c r="W26" s="112"/>
      <c r="X26" s="177">
        <f>W!A232</f>
        <v>17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105563</v>
      </c>
      <c r="G27" s="171"/>
      <c r="H27" s="112"/>
      <c r="I27" s="175" t="s">
        <v>170</v>
      </c>
      <c r="J27" s="112"/>
      <c r="K27" s="112"/>
      <c r="L27" s="174">
        <f>L24+L25-L26</f>
        <v>105563</v>
      </c>
      <c r="M27" s="171"/>
      <c r="N27" s="112"/>
      <c r="O27" s="118" t="s">
        <v>171</v>
      </c>
      <c r="P27" s="112"/>
      <c r="Q27" s="112"/>
      <c r="R27" s="173">
        <f>SUM(R24:R26)</f>
        <v>160076</v>
      </c>
      <c r="S27" s="171"/>
      <c r="T27" s="112"/>
      <c r="U27" s="175" t="s">
        <v>172</v>
      </c>
      <c r="X27" s="174">
        <f>X22-X23-X24+X25-X26</f>
        <v>-17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-248327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-142764</v>
      </c>
      <c r="G29" s="171"/>
      <c r="H29" s="112"/>
      <c r="I29" s="112" t="s">
        <v>177</v>
      </c>
      <c r="J29" s="112"/>
      <c r="K29" s="112"/>
      <c r="L29" s="173">
        <f>W!A256</f>
        <v>105563</v>
      </c>
      <c r="M29" s="171"/>
      <c r="N29" s="112"/>
      <c r="S29" s="171"/>
      <c r="U29" s="181" t="s">
        <v>178</v>
      </c>
      <c r="V29" s="112"/>
      <c r="W29" s="112"/>
      <c r="X29" s="174">
        <f>W!A233</f>
        <v>-249285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2.6390750000000001</v>
      </c>
      <c r="M30" s="171"/>
      <c r="N30" s="112"/>
      <c r="O30" s="112" t="s">
        <v>180</v>
      </c>
      <c r="P30" s="112"/>
      <c r="Q30" s="112"/>
      <c r="R30" s="173">
        <f>R21-R27-R28</f>
        <v>3857236</v>
      </c>
      <c r="S30" s="171"/>
      <c r="U30" s="181" t="s">
        <v>181</v>
      </c>
      <c r="V30" s="112"/>
      <c r="W30" s="112"/>
      <c r="X30" s="176">
        <f>W!A234</f>
        <v>1397548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1148263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1150000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39747</v>
      </c>
      <c r="G33" s="171"/>
      <c r="H33" s="112"/>
      <c r="I33" s="112" t="s">
        <v>187</v>
      </c>
      <c r="J33" s="112"/>
      <c r="K33" s="112"/>
      <c r="L33" s="173">
        <f>L29-L32</f>
        <v>105563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4805</v>
      </c>
      <c r="G34" s="171"/>
      <c r="H34" s="112"/>
      <c r="I34" s="91" t="s">
        <v>190</v>
      </c>
      <c r="J34" s="112"/>
      <c r="K34" s="112"/>
      <c r="L34" s="177">
        <f>W!A260</f>
        <v>-248327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1079000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-142764</v>
      </c>
      <c r="M35" s="171"/>
      <c r="O35" s="112" t="s">
        <v>194</v>
      </c>
      <c r="P35" s="112"/>
      <c r="Q35" s="112"/>
      <c r="R35" s="177">
        <f>R36-R33-R34</f>
        <v>-142764</v>
      </c>
      <c r="S35" s="171"/>
      <c r="U35" s="112" t="s">
        <v>195</v>
      </c>
      <c r="V35" s="112"/>
      <c r="W35" s="112"/>
      <c r="X35" s="174">
        <f>W!A239</f>
        <v>896000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3857236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24</v>
      </c>
      <c r="K1" s="14" t="s">
        <v>24</v>
      </c>
      <c r="L1" s="15">
        <f>W!$A4</f>
        <v>2017</v>
      </c>
      <c r="M1" s="14" t="s">
        <v>25</v>
      </c>
      <c r="N1" s="147">
        <f>W!$A5</f>
        <v>4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4199</v>
      </c>
      <c r="H5" s="35">
        <f>W!A506</f>
        <v>4310</v>
      </c>
      <c r="I5" s="35">
        <f>W!A504</f>
        <v>6153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8.3000000000000007</v>
      </c>
      <c r="H6" s="148">
        <f>W!A508/10</f>
        <v>4.3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1715</v>
      </c>
      <c r="H7" s="35">
        <f>W!A510</f>
        <v>1531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0.5</v>
      </c>
      <c r="H10" s="148">
        <f>W!A502/10</f>
        <v>1.1000000000000001</v>
      </c>
      <c r="I10" s="28" t="s">
        <v>34</v>
      </c>
      <c r="J10" s="28"/>
      <c r="K10" s="44"/>
      <c r="L10" s="150">
        <f>W!A511/100</f>
        <v>0.82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125</v>
      </c>
      <c r="H16" s="151">
        <f>INT(L10*2*G20/1000) + 75</f>
        <v>205</v>
      </c>
      <c r="I16" s="151">
        <f>INT(L10*3*G20/1000) + 120</f>
        <v>315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157</v>
      </c>
      <c r="H17" s="151">
        <f>INT(L10*1.5*2*G20/1000) + 75</f>
        <v>270</v>
      </c>
      <c r="I17" s="151">
        <f>INT(L10*1.5*3*G20/1000) + 120</f>
        <v>412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79336</v>
      </c>
      <c r="H20" s="135">
        <f>W!A516</f>
        <v>75369</v>
      </c>
      <c r="I20" s="135">
        <f>W!A517</f>
        <v>71403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US shale developments are likely to have a long term impact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on energy provision.American exports are reducing prices of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oil and gas globally. This is having political as well as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>economic effects.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107.01</v>
      </c>
      <c r="G35" s="138">
        <f>W!A542/100</f>
        <v>98.89</v>
      </c>
      <c r="H35" s="138">
        <f>W!A562/100</f>
        <v>98.89</v>
      </c>
      <c r="I35" s="138">
        <f>W!A582/100</f>
        <v>99.24</v>
      </c>
      <c r="J35" s="138">
        <f>W!A602/100</f>
        <v>101.84</v>
      </c>
      <c r="K35" s="138">
        <f>W!A622/100</f>
        <v>98.67</v>
      </c>
      <c r="L35" s="138">
        <f>W!A642/100</f>
        <v>98.77</v>
      </c>
      <c r="M35" s="138">
        <f>W!A662/100</f>
        <v>109.32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4601430</v>
      </c>
      <c r="G36" s="138">
        <f>W!A543</f>
        <v>3955600</v>
      </c>
      <c r="H36" s="138">
        <f>W!A563</f>
        <v>3955600</v>
      </c>
      <c r="I36" s="138">
        <f>W!A583</f>
        <v>3969600</v>
      </c>
      <c r="J36" s="138">
        <f>W!A603</f>
        <v>4073600</v>
      </c>
      <c r="K36" s="138">
        <f>W!A623</f>
        <v>3946800</v>
      </c>
      <c r="L36" s="138">
        <f>W!A643</f>
        <v>3950800</v>
      </c>
      <c r="M36" s="138">
        <f>W!A663</f>
        <v>4810080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4287146</v>
      </c>
      <c r="G39" s="138">
        <f>W!A545</f>
        <v>3955600</v>
      </c>
      <c r="H39" s="138">
        <f>W!A565</f>
        <v>3955600</v>
      </c>
      <c r="I39" s="138">
        <f>W!A585</f>
        <v>3969600</v>
      </c>
      <c r="J39" s="138">
        <f>W!A605</f>
        <v>4073600</v>
      </c>
      <c r="K39" s="138">
        <f>W!A625</f>
        <v>3946800</v>
      </c>
      <c r="L39" s="138">
        <f>W!A645</f>
        <v>3950800</v>
      </c>
      <c r="M39" s="138">
        <f>W!A665</f>
        <v>4391034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314</v>
      </c>
      <c r="G43" s="138">
        <f>W!A546</f>
        <v>325</v>
      </c>
      <c r="H43" s="138">
        <f>W!A566</f>
        <v>325</v>
      </c>
      <c r="I43" s="138">
        <f>W!A586</f>
        <v>320</v>
      </c>
      <c r="J43" s="138">
        <f>W!A606</f>
        <v>350</v>
      </c>
      <c r="K43" s="138">
        <f>W!A626</f>
        <v>325</v>
      </c>
      <c r="L43" s="138">
        <f>W!A646</f>
        <v>325</v>
      </c>
      <c r="M43" s="138">
        <f>W!A666</f>
        <v>325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324</v>
      </c>
      <c r="G44" s="138">
        <f>W!A547</f>
        <v>335</v>
      </c>
      <c r="H44" s="138">
        <f>W!A567</f>
        <v>335</v>
      </c>
      <c r="I44" s="138">
        <f>W!A587</f>
        <v>335</v>
      </c>
      <c r="J44" s="138">
        <f>W!A607</f>
        <v>360</v>
      </c>
      <c r="K44" s="138">
        <f>W!A627</f>
        <v>335</v>
      </c>
      <c r="L44" s="138">
        <f>W!A647</f>
        <v>325</v>
      </c>
      <c r="M44" s="138">
        <f>W!A667</f>
        <v>335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364</v>
      </c>
      <c r="G45" s="138">
        <f>W!A548</f>
        <v>375</v>
      </c>
      <c r="H45" s="138">
        <f>W!A568</f>
        <v>375</v>
      </c>
      <c r="I45" s="138">
        <f>W!A588</f>
        <v>370</v>
      </c>
      <c r="J45" s="138">
        <f>W!A608</f>
        <v>410</v>
      </c>
      <c r="K45" s="138">
        <f>W!A628</f>
        <v>375</v>
      </c>
      <c r="L45" s="138">
        <f>W!A648</f>
        <v>335</v>
      </c>
      <c r="M45" s="138">
        <f>W!A668</f>
        <v>375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479</v>
      </c>
      <c r="G46" s="138">
        <f>W!A549</f>
        <v>490</v>
      </c>
      <c r="H46" s="138">
        <f>W!A569</f>
        <v>490</v>
      </c>
      <c r="I46" s="138">
        <f>W!A589</f>
        <v>485</v>
      </c>
      <c r="J46" s="138">
        <f>W!A609</f>
        <v>525</v>
      </c>
      <c r="K46" s="138">
        <f>W!A629</f>
        <v>490</v>
      </c>
      <c r="L46" s="138">
        <f>W!A649</f>
        <v>490</v>
      </c>
      <c r="M46" s="138">
        <f>W!A669</f>
        <v>490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479</v>
      </c>
      <c r="G47" s="138">
        <f>W!A550</f>
        <v>490</v>
      </c>
      <c r="H47" s="138">
        <f>W!A570</f>
        <v>490</v>
      </c>
      <c r="I47" s="138">
        <f>W!A590</f>
        <v>500</v>
      </c>
      <c r="J47" s="138">
        <f>W!A610</f>
        <v>525</v>
      </c>
      <c r="K47" s="138">
        <f>W!A630</f>
        <v>490</v>
      </c>
      <c r="L47" s="138">
        <f>W!A650</f>
        <v>490</v>
      </c>
      <c r="M47" s="138">
        <f>W!A670</f>
        <v>500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579</v>
      </c>
      <c r="G48" s="138">
        <f>W!A551</f>
        <v>590</v>
      </c>
      <c r="H48" s="138">
        <f>W!A571</f>
        <v>590</v>
      </c>
      <c r="I48" s="138">
        <f>W!A591</f>
        <v>585</v>
      </c>
      <c r="J48" s="138">
        <f>W!A611</f>
        <v>635</v>
      </c>
      <c r="K48" s="138">
        <f>W!A631</f>
        <v>590</v>
      </c>
      <c r="L48" s="138">
        <f>W!A651</f>
        <v>520</v>
      </c>
      <c r="M48" s="138">
        <f>W!A671</f>
        <v>590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689</v>
      </c>
      <c r="G49" s="138">
        <f>W!A552</f>
        <v>700</v>
      </c>
      <c r="H49" s="138">
        <f>W!A572</f>
        <v>700</v>
      </c>
      <c r="I49" s="138">
        <f>W!A592</f>
        <v>695</v>
      </c>
      <c r="J49" s="138">
        <f>W!A612</f>
        <v>730</v>
      </c>
      <c r="K49" s="138">
        <f>W!A632</f>
        <v>700</v>
      </c>
      <c r="L49" s="138">
        <f>W!A652</f>
        <v>700</v>
      </c>
      <c r="M49" s="138">
        <f>W!A672</f>
        <v>700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714</v>
      </c>
      <c r="G50" s="138">
        <f>W!A553</f>
        <v>725</v>
      </c>
      <c r="H50" s="138">
        <f>W!A573</f>
        <v>725</v>
      </c>
      <c r="I50" s="138">
        <f>W!A593</f>
        <v>730</v>
      </c>
      <c r="J50" s="138">
        <f>W!A613</f>
        <v>755</v>
      </c>
      <c r="K50" s="138">
        <f>W!A633</f>
        <v>725</v>
      </c>
      <c r="L50" s="138">
        <f>W!A653</f>
        <v>720</v>
      </c>
      <c r="M50" s="138">
        <f>W!A673</f>
        <v>735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839</v>
      </c>
      <c r="G51" s="138">
        <f>W!A554</f>
        <v>850</v>
      </c>
      <c r="H51" s="138">
        <f>W!A574</f>
        <v>850</v>
      </c>
      <c r="I51" s="138">
        <f>W!A594</f>
        <v>845</v>
      </c>
      <c r="J51" s="138">
        <f>W!A614</f>
        <v>885</v>
      </c>
      <c r="K51" s="138">
        <f>W!A634</f>
        <v>850</v>
      </c>
      <c r="L51" s="138">
        <f>W!A654</f>
        <v>820</v>
      </c>
      <c r="M51" s="138">
        <f>W!A674</f>
        <v>850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66</v>
      </c>
      <c r="G53" s="138">
        <f>W!A555</f>
        <v>51</v>
      </c>
      <c r="H53" s="138">
        <f>W!A575</f>
        <v>51</v>
      </c>
      <c r="I53" s="138">
        <f>W!A595</f>
        <v>57</v>
      </c>
      <c r="J53" s="138">
        <f>W!A615</f>
        <v>54</v>
      </c>
      <c r="K53" s="138">
        <f>W!A635</f>
        <v>52</v>
      </c>
      <c r="L53" s="138">
        <f>W!A655</f>
        <v>52</v>
      </c>
      <c r="M53" s="138">
        <f>W!A675</f>
        <v>86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1200</v>
      </c>
      <c r="G54" s="138">
        <f>W!A556</f>
        <v>1200</v>
      </c>
      <c r="H54" s="138">
        <f>W!A576</f>
        <v>1200</v>
      </c>
      <c r="I54" s="138">
        <f>W!A596</f>
        <v>1210</v>
      </c>
      <c r="J54" s="138">
        <f>W!A616</f>
        <v>1200</v>
      </c>
      <c r="K54" s="138">
        <f>W!A636</f>
        <v>1200</v>
      </c>
      <c r="L54" s="138">
        <f>W!A656</f>
        <v>1200</v>
      </c>
      <c r="M54" s="138">
        <f>W!A676</f>
        <v>1240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5</v>
      </c>
      <c r="G55" s="138">
        <f>W!A557</f>
        <v>4</v>
      </c>
      <c r="H55" s="138">
        <f>W!A577</f>
        <v>4</v>
      </c>
      <c r="I55" s="138">
        <f>W!A597</f>
        <v>5</v>
      </c>
      <c r="J55" s="138">
        <f>W!A617</f>
        <v>4</v>
      </c>
      <c r="K55" s="138">
        <f>W!A637</f>
        <v>4</v>
      </c>
      <c r="L55" s="138">
        <f>W!A657</f>
        <v>4</v>
      </c>
      <c r="M55" s="138">
        <f>W!A677</f>
        <v>5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24</v>
      </c>
      <c r="K61" s="14" t="s">
        <v>62</v>
      </c>
      <c r="L61" s="15">
        <f>W!$A4</f>
        <v>2017</v>
      </c>
      <c r="M61" s="14" t="s">
        <v>63</v>
      </c>
      <c r="N61" s="147">
        <f>W!$A5</f>
        <v>4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1628186</v>
      </c>
      <c r="G67" s="138">
        <f>W!A722</f>
        <v>1317998</v>
      </c>
      <c r="H67" s="138">
        <f>W!A742</f>
        <v>1317998</v>
      </c>
      <c r="I67" s="138">
        <f>W!A762</f>
        <v>1635498</v>
      </c>
      <c r="J67" s="138">
        <f>W!A782</f>
        <v>1317998</v>
      </c>
      <c r="K67" s="138">
        <f>W!A802</f>
        <v>1317998</v>
      </c>
      <c r="L67" s="138">
        <f>W!A822</f>
        <v>1317998</v>
      </c>
      <c r="M67" s="138">
        <f>W!A842</f>
        <v>1968186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1070243</v>
      </c>
      <c r="G68" s="138">
        <f>W!A723</f>
        <v>47566</v>
      </c>
      <c r="H68" s="138">
        <f>W!A743</f>
        <v>47566</v>
      </c>
      <c r="I68" s="138">
        <f>W!A763</f>
        <v>537862</v>
      </c>
      <c r="J68" s="138">
        <f>W!A783</f>
        <v>548933</v>
      </c>
      <c r="K68" s="138">
        <f>W!A803</f>
        <v>47566</v>
      </c>
      <c r="L68" s="138">
        <f>W!A823</f>
        <v>766612</v>
      </c>
      <c r="M68" s="138">
        <f>W!A843</f>
        <v>828880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1000375</v>
      </c>
      <c r="G69" s="138">
        <f>W!A724</f>
        <v>772281</v>
      </c>
      <c r="H69" s="138">
        <f>W!A744</f>
        <v>772281</v>
      </c>
      <c r="I69" s="138">
        <f>W!A764</f>
        <v>753341</v>
      </c>
      <c r="J69" s="138">
        <f>W!A784</f>
        <v>811728</v>
      </c>
      <c r="K69" s="138">
        <f>W!A804</f>
        <v>772281</v>
      </c>
      <c r="L69" s="138">
        <f>W!A824</f>
        <v>782702</v>
      </c>
      <c r="M69" s="138">
        <f>W!A844</f>
        <v>1065903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1071627</v>
      </c>
      <c r="G70" s="138">
        <f>W!A725</f>
        <v>2156742</v>
      </c>
      <c r="H70" s="138">
        <f>W!A745</f>
        <v>2156742</v>
      </c>
      <c r="I70" s="138">
        <f>W!A765</f>
        <v>1419290</v>
      </c>
      <c r="J70" s="138">
        <f>W!A785</f>
        <v>1472936</v>
      </c>
      <c r="K70" s="138">
        <f>W!A805</f>
        <v>2150725</v>
      </c>
      <c r="L70" s="138">
        <f>W!A825</f>
        <v>1150000</v>
      </c>
      <c r="M70" s="138">
        <f>W!A845</f>
        <v>1265294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471996</v>
      </c>
      <c r="G74" s="138">
        <f>W!A729</f>
        <v>332831</v>
      </c>
      <c r="H74" s="138">
        <f>W!A749</f>
        <v>332831</v>
      </c>
      <c r="I74" s="138">
        <f>W!A769</f>
        <v>477367</v>
      </c>
      <c r="J74" s="138">
        <f>W!A789</f>
        <v>217268</v>
      </c>
      <c r="K74" s="138">
        <f>W!A809</f>
        <v>332831</v>
      </c>
      <c r="L74" s="138">
        <f>W!A829</f>
        <v>158339</v>
      </c>
      <c r="M74" s="138">
        <f>W!A849</f>
        <v>771453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0</v>
      </c>
      <c r="I75" s="138">
        <f>W!A770</f>
        <v>0</v>
      </c>
      <c r="J75" s="138">
        <f>W!A790</f>
        <v>0</v>
      </c>
      <c r="K75" s="138">
        <f>W!A810</f>
        <v>0</v>
      </c>
      <c r="L75" s="138">
        <f>W!A830</f>
        <v>1737</v>
      </c>
      <c r="M75" s="138">
        <f>W!A850</f>
        <v>0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4300000</v>
      </c>
      <c r="G80" s="138">
        <f>W!A734</f>
        <v>4000000</v>
      </c>
      <c r="H80" s="138">
        <f>W!A754</f>
        <v>4000000</v>
      </c>
      <c r="I80" s="138">
        <f>W!A774</f>
        <v>4000000</v>
      </c>
      <c r="J80" s="138">
        <f>W!A794</f>
        <v>4000000</v>
      </c>
      <c r="K80" s="138">
        <f>W!A814</f>
        <v>4000000</v>
      </c>
      <c r="L80" s="138">
        <f>W!A834</f>
        <v>4000000</v>
      </c>
      <c r="M80" s="138">
        <f>W!A854</f>
        <v>4400000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13110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0</v>
      </c>
      <c r="K81" s="138">
        <f>W!A815</f>
        <v>0</v>
      </c>
      <c r="L81" s="138">
        <f>W!A835</f>
        <v>0</v>
      </c>
      <c r="M81" s="138">
        <f>W!A855</f>
        <v>17480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-14675</v>
      </c>
      <c r="G82" s="138">
        <f>W!A736</f>
        <v>-38244</v>
      </c>
      <c r="H82" s="138">
        <f>W!A756</f>
        <v>-38244</v>
      </c>
      <c r="I82" s="138">
        <f>W!A776</f>
        <v>-131376</v>
      </c>
      <c r="J82" s="138">
        <f>W!A796</f>
        <v>-65673</v>
      </c>
      <c r="K82" s="138">
        <f>W!A816</f>
        <v>-44261</v>
      </c>
      <c r="L82" s="138">
        <f>W!A836</f>
        <v>-142764</v>
      </c>
      <c r="M82" s="138">
        <f>W!A856</f>
        <v>-60670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4298435</v>
      </c>
      <c r="G83" s="138">
        <f t="shared" si="0"/>
        <v>3961756</v>
      </c>
      <c r="H83" s="138">
        <f t="shared" si="0"/>
        <v>3961756</v>
      </c>
      <c r="I83" s="138">
        <f t="shared" si="0"/>
        <v>3868624</v>
      </c>
      <c r="J83" s="138">
        <f t="shared" si="0"/>
        <v>3934327</v>
      </c>
      <c r="K83" s="138">
        <f t="shared" si="0"/>
        <v>3955739</v>
      </c>
      <c r="L83" s="138">
        <f t="shared" si="0"/>
        <v>3857236</v>
      </c>
      <c r="M83" s="138">
        <f t="shared" si="0"/>
        <v>4356810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4.6</v>
      </c>
      <c r="G91" s="61" t="str">
        <f>W!A342</f>
        <v xml:space="preserve">  4.2</v>
      </c>
      <c r="H91" s="61" t="str">
        <f>W!A352</f>
        <v xml:space="preserve">  4.2</v>
      </c>
      <c r="I91" s="61" t="str">
        <f>W!A362</f>
        <v xml:space="preserve">  4.3</v>
      </c>
      <c r="J91" s="61" t="str">
        <f>W!A372</f>
        <v xml:space="preserve">  3.6</v>
      </c>
      <c r="K91" s="61" t="str">
        <f>W!A382</f>
        <v xml:space="preserve">  4.2</v>
      </c>
      <c r="L91" s="61" t="str">
        <f>W!A392</f>
        <v xml:space="preserve">  3.6</v>
      </c>
      <c r="M91" s="61" t="str">
        <f>W!A402</f>
        <v xml:space="preserve">  6.8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1.7</v>
      </c>
      <c r="G92" s="61" t="str">
        <f>W!A343</f>
        <v xml:space="preserve">  0.9</v>
      </c>
      <c r="H92" s="61" t="str">
        <f>W!A353</f>
        <v xml:space="preserve">  0.9</v>
      </c>
      <c r="I92" s="61" t="str">
        <f>W!A363</f>
        <v xml:space="preserve">  0.7</v>
      </c>
      <c r="J92" s="61" t="str">
        <f>W!A373</f>
        <v xml:space="preserve">  0.7</v>
      </c>
      <c r="K92" s="61" t="str">
        <f>W!A383</f>
        <v xml:space="preserve">  0.9</v>
      </c>
      <c r="L92" s="61" t="str">
        <f>W!A393</f>
        <v xml:space="preserve">  0.5</v>
      </c>
      <c r="M92" s="61" t="str">
        <f>W!A403</f>
        <v xml:space="preserve">  1.3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3.6</v>
      </c>
      <c r="G93" s="61" t="str">
        <f>W!A344</f>
        <v xml:space="preserve">  2.5</v>
      </c>
      <c r="H93" s="61" t="str">
        <f>W!A354</f>
        <v xml:space="preserve">  2.5</v>
      </c>
      <c r="I93" s="61" t="str">
        <f>W!A364</f>
        <v xml:space="preserve">  5.1</v>
      </c>
      <c r="J93" s="61" t="str">
        <f>W!A374</f>
        <v xml:space="preserve">  3.9</v>
      </c>
      <c r="K93" s="61" t="str">
        <f>W!A384</f>
        <v xml:space="preserve">  2.5</v>
      </c>
      <c r="L93" s="61" t="str">
        <f>W!A394</f>
        <v xml:space="preserve">  2.6</v>
      </c>
      <c r="M93" s="61" t="str">
        <f>W!A404</f>
        <v xml:space="preserve">  8.5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5.7</v>
      </c>
      <c r="G94" s="61" t="str">
        <f>W!A345</f>
        <v xml:space="preserve">  4.8</v>
      </c>
      <c r="H94" s="61" t="str">
        <f>W!A355</f>
        <v xml:space="preserve">  4.8</v>
      </c>
      <c r="I94" s="61" t="str">
        <f>W!A365</f>
        <v xml:space="preserve">  5.1</v>
      </c>
      <c r="J94" s="61" t="str">
        <f>W!A375</f>
        <v xml:space="preserve">  5.3</v>
      </c>
      <c r="K94" s="61" t="str">
        <f>W!A385</f>
        <v xml:space="preserve">  4.8</v>
      </c>
      <c r="L94" s="61" t="str">
        <f>W!A395</f>
        <v xml:space="preserve">  5.8</v>
      </c>
      <c r="M94" s="61" t="str">
        <f>W!A405</f>
        <v xml:space="preserve">  6.4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3.6</v>
      </c>
      <c r="G95" s="61" t="str">
        <f>W!A346</f>
        <v xml:space="preserve">  1.8</v>
      </c>
      <c r="H95" s="61" t="str">
        <f>W!A356</f>
        <v xml:space="preserve">  1.8</v>
      </c>
      <c r="I95" s="61" t="str">
        <f>W!A366</f>
        <v xml:space="preserve">  1.4</v>
      </c>
      <c r="J95" s="61" t="str">
        <f>W!A376</f>
        <v xml:space="preserve">  1.7</v>
      </c>
      <c r="K95" s="61" t="str">
        <f>W!A386</f>
        <v xml:space="preserve">  1.8</v>
      </c>
      <c r="L95" s="61" t="str">
        <f>W!A396</f>
        <v xml:space="preserve">  1.4</v>
      </c>
      <c r="M95" s="61" t="str">
        <f>W!A406</f>
        <v xml:space="preserve">  1.9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4.4</v>
      </c>
      <c r="G96" s="61" t="str">
        <f>W!A347</f>
        <v xml:space="preserve">  2.9</v>
      </c>
      <c r="H96" s="61" t="str">
        <f>W!A357</f>
        <v xml:space="preserve">  2.9</v>
      </c>
      <c r="I96" s="61" t="str">
        <f>W!A367</f>
        <v xml:space="preserve">  5.3</v>
      </c>
      <c r="J96" s="61" t="str">
        <f>W!A377</f>
        <v xml:space="preserve">  3.9</v>
      </c>
      <c r="K96" s="61" t="str">
        <f>W!A387</f>
        <v xml:space="preserve">  2.9</v>
      </c>
      <c r="L96" s="61" t="str">
        <f>W!A397</f>
        <v xml:space="preserve">  3.5</v>
      </c>
      <c r="M96" s="61" t="str">
        <f>W!A407</f>
        <v xml:space="preserve">  9.4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7.5</v>
      </c>
      <c r="G97" s="61" t="str">
        <f>W!A348</f>
        <v xml:space="preserve">  6.1</v>
      </c>
      <c r="H97" s="61" t="str">
        <f>W!A358</f>
        <v xml:space="preserve">  6.1</v>
      </c>
      <c r="I97" s="61" t="str">
        <f>W!A368</f>
        <v xml:space="preserve">  6.6</v>
      </c>
      <c r="J97" s="61" t="str">
        <f>W!A378</f>
        <v xml:space="preserve">  6.9</v>
      </c>
      <c r="K97" s="61" t="str">
        <f>W!A388</f>
        <v xml:space="preserve">  6.1</v>
      </c>
      <c r="L97" s="61" t="str">
        <f>W!A398</f>
        <v xml:space="preserve">  7.9</v>
      </c>
      <c r="M97" s="61" t="str">
        <f>W!A408</f>
        <v xml:space="preserve">  8.7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6.6</v>
      </c>
      <c r="G98" s="61" t="str">
        <f>W!A349</f>
        <v xml:space="preserve">  2.5</v>
      </c>
      <c r="H98" s="61" t="str">
        <f>W!A359</f>
        <v xml:space="preserve">  2.5</v>
      </c>
      <c r="I98" s="61" t="str">
        <f>W!A369</f>
        <v xml:space="preserve">  1.8</v>
      </c>
      <c r="J98" s="61" t="str">
        <f>W!A379</f>
        <v xml:space="preserve">  2.3</v>
      </c>
      <c r="K98" s="61" t="str">
        <f>W!A389</f>
        <v xml:space="preserve">  2.5</v>
      </c>
      <c r="L98" s="61" t="str">
        <f>W!A399</f>
        <v xml:space="preserve">  2.1</v>
      </c>
      <c r="M98" s="61" t="str">
        <f>W!A409</f>
        <v xml:space="preserve">  2.5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 7.8</v>
      </c>
      <c r="G99" s="61" t="str">
        <f>W!A350</f>
        <v xml:space="preserve">  4.5</v>
      </c>
      <c r="H99" s="61" t="str">
        <f>W!A360</f>
        <v xml:space="preserve">  4.5</v>
      </c>
      <c r="I99" s="61" t="str">
        <f>W!A370</f>
        <v xml:space="preserve">  6.7</v>
      </c>
      <c r="J99" s="61" t="str">
        <f>W!A380</f>
        <v xml:space="preserve">  5.9</v>
      </c>
      <c r="K99" s="61" t="str">
        <f>W!A390</f>
        <v xml:space="preserve">  4.5</v>
      </c>
      <c r="L99" s="61" t="str">
        <f>W!A400</f>
        <v xml:space="preserve">  4.3</v>
      </c>
      <c r="M99" s="61" t="str">
        <f>W!A410</f>
        <v xml:space="preserve"> 11.3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75000</v>
      </c>
      <c r="G104" s="138">
        <f>W!A429</f>
        <v>75000</v>
      </c>
      <c r="H104" s="138">
        <f>W!A436</f>
        <v>75000</v>
      </c>
      <c r="I104" s="138">
        <f>W!A443</f>
        <v>100000</v>
      </c>
      <c r="J104" s="138">
        <f>W!A450</f>
        <v>107000</v>
      </c>
      <c r="K104" s="138">
        <f>W!A457</f>
        <v>75000</v>
      </c>
      <c r="L104" s="138">
        <f>W!A464</f>
        <v>77000</v>
      </c>
      <c r="M104" s="138">
        <f>W!A471</f>
        <v>152000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45000</v>
      </c>
      <c r="G105" s="138">
        <f>W!A430</f>
        <v>55000</v>
      </c>
      <c r="H105" s="138">
        <f>W!A437</f>
        <v>55000</v>
      </c>
      <c r="I105" s="138">
        <f>W!A444</f>
        <v>45000</v>
      </c>
      <c r="J105" s="138">
        <f>W!A451</f>
        <v>80000</v>
      </c>
      <c r="K105" s="138">
        <f>W!A458</f>
        <v>55000</v>
      </c>
      <c r="L105" s="138">
        <f>W!A465</f>
        <v>42000</v>
      </c>
      <c r="M105" s="138">
        <f>W!A472</f>
        <v>100000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  *</v>
      </c>
      <c r="G107" s="125" t="str">
        <f>W!A431</f>
        <v xml:space="preserve">    *</v>
      </c>
      <c r="H107" s="125" t="str">
        <f>W!A438</f>
        <v xml:space="preserve">    *</v>
      </c>
      <c r="I107" s="125" t="str">
        <f>W!A445</f>
        <v xml:space="preserve">   **</v>
      </c>
      <c r="J107" s="125" t="str">
        <f>W!A452</f>
        <v xml:space="preserve">   **</v>
      </c>
      <c r="K107" s="125" t="str">
        <f>W!A459</f>
        <v xml:space="preserve">    *</v>
      </c>
      <c r="L107" s="125" t="str">
        <f>W!A466</f>
        <v xml:space="preserve">   **</v>
      </c>
      <c r="M107" s="125" t="str">
        <f>W!A473</f>
        <v xml:space="preserve">   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 **</v>
      </c>
      <c r="G108" s="125" t="str">
        <f>W!A432</f>
        <v xml:space="preserve">   **</v>
      </c>
      <c r="H108" s="125" t="str">
        <f>W!A439</f>
        <v xml:space="preserve">   **</v>
      </c>
      <c r="I108" s="125" t="str">
        <f>W!A446</f>
        <v xml:space="preserve">   **</v>
      </c>
      <c r="J108" s="125" t="str">
        <f>W!A453</f>
        <v xml:space="preserve">  ***</v>
      </c>
      <c r="K108" s="125" t="str">
        <f>W!A460</f>
        <v xml:space="preserve">   **</v>
      </c>
      <c r="L108" s="125" t="str">
        <f>W!A467</f>
        <v xml:space="preserve">   **</v>
      </c>
      <c r="M108" s="125" t="str">
        <f>W!A474</f>
        <v xml:space="preserve">   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 t="str">
        <f>W!A475</f>
        <v xml:space="preserve">   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 ***</v>
      </c>
      <c r="H110" s="125" t="str">
        <f>W!A441</f>
        <v xml:space="preserve">  ***</v>
      </c>
      <c r="I110" s="125" t="str">
        <f>W!A448</f>
        <v xml:space="preserve">  ***</v>
      </c>
      <c r="J110" s="125" t="str">
        <f>W!A455</f>
        <v xml:space="preserve">  ***</v>
      </c>
      <c r="K110" s="125" t="str">
        <f>W!A462</f>
        <v xml:space="preserve">  ***</v>
      </c>
      <c r="L110" s="125" t="str">
        <f>W!A469</f>
        <v xml:space="preserve">  ***</v>
      </c>
      <c r="M110" s="125" t="str">
        <f>W!A476</f>
        <v xml:space="preserve">  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49.88671875" bestFit="1" customWidth="1"/>
    <col min="2" max="2" width="1.88671875" style="133" bestFit="1" customWidth="1"/>
  </cols>
  <sheetData>
    <row r="1" spans="1:2">
      <c r="A1">
        <v>24</v>
      </c>
    </row>
    <row r="2" spans="1:2">
      <c r="A2">
        <v>7</v>
      </c>
      <c r="B2" s="133" t="s">
        <v>342</v>
      </c>
    </row>
    <row r="3" spans="1:2">
      <c r="A3">
        <v>999</v>
      </c>
    </row>
    <row r="4" spans="1:2">
      <c r="A4">
        <v>2017</v>
      </c>
    </row>
    <row r="5" spans="1:2">
      <c r="A5">
        <v>4</v>
      </c>
    </row>
    <row r="6" spans="1:2">
      <c r="A6" t="s">
        <v>343</v>
      </c>
    </row>
    <row r="7" spans="1:2">
      <c r="A7">
        <v>10</v>
      </c>
    </row>
    <row r="8" spans="1:2">
      <c r="A8">
        <v>5</v>
      </c>
    </row>
    <row r="9" spans="1:2">
      <c r="A9">
        <v>10</v>
      </c>
    </row>
    <row r="10" spans="1:2">
      <c r="A10">
        <v>0</v>
      </c>
    </row>
    <row r="11" spans="1:2">
      <c r="A11">
        <v>5</v>
      </c>
    </row>
    <row r="12" spans="1:2">
      <c r="A12">
        <v>5</v>
      </c>
    </row>
    <row r="13" spans="1:2">
      <c r="A13">
        <v>5</v>
      </c>
    </row>
    <row r="14" spans="1:2">
      <c r="A14">
        <v>6</v>
      </c>
    </row>
    <row r="15" spans="1:2">
      <c r="A15">
        <v>5</v>
      </c>
    </row>
    <row r="16" spans="1:2">
      <c r="A16">
        <v>6</v>
      </c>
    </row>
    <row r="17" spans="1:2">
      <c r="A17">
        <v>10</v>
      </c>
    </row>
    <row r="18" spans="1:2">
      <c r="A18">
        <v>5</v>
      </c>
    </row>
    <row r="19" spans="1:2">
      <c r="A19">
        <v>5</v>
      </c>
    </row>
    <row r="20" spans="1:2">
      <c r="A20">
        <v>0</v>
      </c>
    </row>
    <row r="21" spans="1:2">
      <c r="A21">
        <v>325</v>
      </c>
    </row>
    <row r="22" spans="1:2">
      <c r="A22">
        <v>325</v>
      </c>
    </row>
    <row r="23" spans="1:2">
      <c r="A23">
        <v>335</v>
      </c>
    </row>
    <row r="24" spans="1:2">
      <c r="A24">
        <v>490</v>
      </c>
    </row>
    <row r="25" spans="1:2">
      <c r="A25">
        <v>490</v>
      </c>
    </row>
    <row r="26" spans="1:2">
      <c r="A26">
        <v>520</v>
      </c>
    </row>
    <row r="27" spans="1:2">
      <c r="A27">
        <v>700</v>
      </c>
    </row>
    <row r="28" spans="1:2">
      <c r="A28">
        <v>720</v>
      </c>
    </row>
    <row r="29" spans="1:2">
      <c r="A29">
        <v>820</v>
      </c>
    </row>
    <row r="30" spans="1:2">
      <c r="A30">
        <v>0</v>
      </c>
    </row>
    <row r="31" spans="1:2">
      <c r="A31">
        <v>924</v>
      </c>
      <c r="B31" s="133" t="s">
        <v>344</v>
      </c>
    </row>
    <row r="32" spans="1:2">
      <c r="A32">
        <v>74</v>
      </c>
      <c r="B32" s="133" t="s">
        <v>344</v>
      </c>
    </row>
    <row r="33" spans="1:2">
      <c r="A33">
        <v>253</v>
      </c>
      <c r="B33" s="133" t="s">
        <v>344</v>
      </c>
    </row>
    <row r="34" spans="1:2">
      <c r="A34">
        <v>711</v>
      </c>
      <c r="B34" s="133" t="s">
        <v>344</v>
      </c>
    </row>
    <row r="35" spans="1:2">
      <c r="A35">
        <v>99</v>
      </c>
      <c r="B35" s="133" t="s">
        <v>344</v>
      </c>
    </row>
    <row r="36" spans="1:2">
      <c r="A36">
        <v>179</v>
      </c>
      <c r="B36" s="133" t="s">
        <v>344</v>
      </c>
    </row>
    <row r="37" spans="1:2">
      <c r="A37">
        <v>413</v>
      </c>
    </row>
    <row r="38" spans="1:2">
      <c r="A38">
        <v>56</v>
      </c>
    </row>
    <row r="39" spans="1:2">
      <c r="A39">
        <v>96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12</v>
      </c>
    </row>
    <row r="45" spans="1:2">
      <c r="A45">
        <v>15</v>
      </c>
    </row>
    <row r="46" spans="1:2">
      <c r="A46">
        <v>15</v>
      </c>
    </row>
    <row r="47" spans="1:2">
      <c r="A47">
        <v>115</v>
      </c>
    </row>
    <row r="48" spans="1:2">
      <c r="A48">
        <v>165</v>
      </c>
    </row>
    <row r="49" spans="1:1">
      <c r="A49">
        <v>325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3</v>
      </c>
    </row>
    <row r="62" spans="1:1">
      <c r="A62">
        <v>13</v>
      </c>
    </row>
    <row r="63" spans="1:1">
      <c r="A63">
        <v>8</v>
      </c>
    </row>
    <row r="64" spans="1:1">
      <c r="A64">
        <v>1</v>
      </c>
    </row>
    <row r="65" spans="1:1">
      <c r="A65">
        <v>11</v>
      </c>
    </row>
    <row r="66" spans="1:1">
      <c r="A66">
        <v>7</v>
      </c>
    </row>
    <row r="67" spans="1:1">
      <c r="A67">
        <v>0</v>
      </c>
    </row>
    <row r="68" spans="1:1">
      <c r="A68">
        <v>11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25</v>
      </c>
    </row>
    <row r="76" spans="1:1">
      <c r="A76">
        <v>2</v>
      </c>
    </row>
    <row r="77" spans="1:1">
      <c r="A77">
        <v>6</v>
      </c>
    </row>
    <row r="78" spans="1:1">
      <c r="A78">
        <v>17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1200</v>
      </c>
    </row>
    <row r="84" spans="1:1">
      <c r="A84">
        <v>0</v>
      </c>
    </row>
    <row r="85" spans="1:1">
      <c r="A85">
        <v>70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2</v>
      </c>
    </row>
    <row r="100" spans="1:1">
      <c r="A100">
        <v>999</v>
      </c>
    </row>
    <row r="101" spans="1:1">
      <c r="A101">
        <v>999</v>
      </c>
    </row>
    <row r="102" spans="1:1">
      <c r="A102">
        <v>107</v>
      </c>
    </row>
    <row r="103" spans="1:1">
      <c r="A103">
        <v>106</v>
      </c>
    </row>
    <row r="104" spans="1:1">
      <c r="A104">
        <v>95</v>
      </c>
    </row>
    <row r="105" spans="1:1">
      <c r="A105" t="s">
        <v>345</v>
      </c>
    </row>
    <row r="106" spans="1:1">
      <c r="A106" t="s">
        <v>346</v>
      </c>
    </row>
    <row r="107" spans="1:1">
      <c r="A107" t="s">
        <v>347</v>
      </c>
    </row>
    <row r="108" spans="1:1">
      <c r="A108">
        <v>1192</v>
      </c>
    </row>
    <row r="109" spans="1:1">
      <c r="A109">
        <v>941</v>
      </c>
    </row>
    <row r="110" spans="1:1">
      <c r="A110">
        <v>565</v>
      </c>
    </row>
    <row r="111" spans="1:1">
      <c r="A111">
        <v>1290</v>
      </c>
    </row>
    <row r="112" spans="1:1">
      <c r="A112">
        <v>1022</v>
      </c>
    </row>
    <row r="113" spans="1:2">
      <c r="A113">
        <v>584</v>
      </c>
    </row>
    <row r="114" spans="1:2">
      <c r="A114">
        <v>39</v>
      </c>
    </row>
    <row r="115" spans="1:2">
      <c r="A115">
        <v>33</v>
      </c>
    </row>
    <row r="116" spans="1:2">
      <c r="A116">
        <v>19</v>
      </c>
    </row>
    <row r="117" spans="1:2">
      <c r="A117">
        <v>59</v>
      </c>
      <c r="B117" s="133" t="s">
        <v>348</v>
      </c>
    </row>
    <row r="118" spans="1:2">
      <c r="A118">
        <v>48</v>
      </c>
      <c r="B118" s="133" t="s">
        <v>348</v>
      </c>
    </row>
    <row r="119" spans="1:2">
      <c r="A119">
        <v>0</v>
      </c>
    </row>
    <row r="120" spans="1:2">
      <c r="A120">
        <v>999</v>
      </c>
    </row>
    <row r="121" spans="1:2">
      <c r="A121">
        <v>880</v>
      </c>
    </row>
    <row r="122" spans="1:2">
      <c r="A122">
        <v>70</v>
      </c>
    </row>
    <row r="123" spans="1:2">
      <c r="A123">
        <v>242</v>
      </c>
    </row>
    <row r="124" spans="1:2">
      <c r="A124">
        <v>676</v>
      </c>
    </row>
    <row r="125" spans="1:2">
      <c r="A125">
        <v>94</v>
      </c>
    </row>
    <row r="126" spans="1:2">
      <c r="A126">
        <v>171</v>
      </c>
    </row>
    <row r="127" spans="1:2">
      <c r="A127">
        <v>413</v>
      </c>
    </row>
    <row r="128" spans="1:2">
      <c r="A128">
        <v>56</v>
      </c>
    </row>
    <row r="129" spans="1:1">
      <c r="A129">
        <v>96</v>
      </c>
    </row>
    <row r="130" spans="1:1">
      <c r="A130">
        <v>999</v>
      </c>
    </row>
    <row r="131" spans="1:1">
      <c r="A131">
        <v>1186</v>
      </c>
    </row>
    <row r="132" spans="1:1">
      <c r="A132">
        <v>116</v>
      </c>
    </row>
    <row r="133" spans="1:1">
      <c r="A133">
        <v>789</v>
      </c>
    </row>
    <row r="134" spans="1:1">
      <c r="A134">
        <v>751</v>
      </c>
    </row>
    <row r="135" spans="1:1">
      <c r="A135">
        <v>120</v>
      </c>
    </row>
    <row r="136" spans="1:1">
      <c r="A136">
        <v>502</v>
      </c>
    </row>
    <row r="137" spans="1:1">
      <c r="A137">
        <v>444</v>
      </c>
    </row>
    <row r="138" spans="1:1">
      <c r="A138">
        <v>65</v>
      </c>
    </row>
    <row r="139" spans="1:1">
      <c r="A139">
        <v>225</v>
      </c>
    </row>
    <row r="140" spans="1:1">
      <c r="A140">
        <v>999</v>
      </c>
    </row>
    <row r="141" spans="1:1">
      <c r="A141">
        <v>880</v>
      </c>
    </row>
    <row r="142" spans="1:1">
      <c r="A142">
        <v>70</v>
      </c>
    </row>
    <row r="143" spans="1:1">
      <c r="A143">
        <v>242</v>
      </c>
    </row>
    <row r="144" spans="1:1">
      <c r="A144">
        <v>704</v>
      </c>
    </row>
    <row r="145" spans="1:1">
      <c r="A145">
        <v>94</v>
      </c>
    </row>
    <row r="146" spans="1:1">
      <c r="A146">
        <v>171</v>
      </c>
    </row>
    <row r="147" spans="1:1">
      <c r="A147">
        <v>419</v>
      </c>
    </row>
    <row r="148" spans="1:1">
      <c r="A148">
        <v>56</v>
      </c>
    </row>
    <row r="149" spans="1:1">
      <c r="A149">
        <v>96</v>
      </c>
    </row>
    <row r="150" spans="1:1">
      <c r="A150">
        <v>999</v>
      </c>
    </row>
    <row r="151" spans="1:1">
      <c r="A151">
        <v>201</v>
      </c>
    </row>
    <row r="152" spans="1:1">
      <c r="A152">
        <v>57</v>
      </c>
    </row>
    <row r="153" spans="1:1">
      <c r="A153">
        <v>0</v>
      </c>
    </row>
    <row r="154" spans="1:1">
      <c r="A154">
        <v>23</v>
      </c>
    </row>
    <row r="155" spans="1:1">
      <c r="A155">
        <v>14</v>
      </c>
    </row>
    <row r="156" spans="1:1">
      <c r="A156">
        <v>0</v>
      </c>
    </row>
    <row r="157" spans="1:1">
      <c r="A157">
        <v>12</v>
      </c>
    </row>
    <row r="158" spans="1:1">
      <c r="A158">
        <v>6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43</v>
      </c>
    </row>
    <row r="172" spans="1:1">
      <c r="A172">
        <v>32</v>
      </c>
    </row>
    <row r="173" spans="1:1">
      <c r="A173">
        <v>18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349</v>
      </c>
    </row>
    <row r="178" spans="1:1">
      <c r="A178" t="s">
        <v>350</v>
      </c>
    </row>
    <row r="179" spans="1:1">
      <c r="A179" t="s">
        <v>349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20</v>
      </c>
    </row>
    <row r="192" spans="1:1">
      <c r="A192">
        <v>27</v>
      </c>
    </row>
    <row r="193" spans="1:1">
      <c r="A193">
        <v>0</v>
      </c>
    </row>
    <row r="194" spans="1:1">
      <c r="A194">
        <v>5</v>
      </c>
    </row>
    <row r="195" spans="1:1">
      <c r="A195">
        <v>0</v>
      </c>
    </row>
    <row r="196" spans="1:1">
      <c r="A196">
        <v>0</v>
      </c>
    </row>
    <row r="197" spans="1:1">
      <c r="A197">
        <v>20</v>
      </c>
    </row>
    <row r="198" spans="1:1">
      <c r="A198">
        <v>26</v>
      </c>
    </row>
    <row r="199" spans="1:1">
      <c r="A199">
        <v>999</v>
      </c>
    </row>
    <row r="200" spans="1:1">
      <c r="A200">
        <v>999</v>
      </c>
    </row>
    <row r="201" spans="1:1">
      <c r="A201">
        <v>77000</v>
      </c>
    </row>
    <row r="202" spans="1:1">
      <c r="A202">
        <v>25922</v>
      </c>
    </row>
    <row r="203" spans="1:1">
      <c r="A203">
        <v>13460</v>
      </c>
    </row>
    <row r="204" spans="1:1">
      <c r="A204">
        <v>142777</v>
      </c>
    </row>
    <row r="205" spans="1:1">
      <c r="A205">
        <v>19173</v>
      </c>
    </row>
    <row r="206" spans="1:1">
      <c r="A206">
        <v>11880</v>
      </c>
    </row>
    <row r="207" spans="1:1">
      <c r="A207">
        <v>42000</v>
      </c>
    </row>
    <row r="208" spans="1:1">
      <c r="A208">
        <v>17000</v>
      </c>
    </row>
    <row r="209" spans="1:1">
      <c r="A209">
        <v>5000</v>
      </c>
    </row>
    <row r="210" spans="1:1">
      <c r="A210">
        <v>8500</v>
      </c>
    </row>
    <row r="211" spans="1:1">
      <c r="A211">
        <v>7559</v>
      </c>
    </row>
    <row r="212" spans="1:1">
      <c r="A212">
        <v>12500</v>
      </c>
    </row>
    <row r="213" spans="1:1">
      <c r="A213">
        <v>2732</v>
      </c>
    </row>
    <row r="214" spans="1:1">
      <c r="A214">
        <v>8409</v>
      </c>
    </row>
    <row r="215" spans="1:1">
      <c r="A215">
        <v>70000</v>
      </c>
    </row>
    <row r="216" spans="1:1">
      <c r="A216">
        <v>10871</v>
      </c>
    </row>
    <row r="217" spans="1:1">
      <c r="A217">
        <v>474783</v>
      </c>
    </row>
    <row r="218" spans="1:1">
      <c r="A218">
        <v>1328279</v>
      </c>
    </row>
    <row r="219" spans="1:1">
      <c r="A219">
        <v>39747</v>
      </c>
    </row>
    <row r="220" spans="1:1">
      <c r="A220">
        <v>4805</v>
      </c>
    </row>
    <row r="221" spans="1:1">
      <c r="A221">
        <v>1328279</v>
      </c>
    </row>
    <row r="222" spans="1:1">
      <c r="A222">
        <v>34942</v>
      </c>
    </row>
    <row r="223" spans="1:1">
      <c r="A223">
        <v>1613926</v>
      </c>
    </row>
    <row r="224" spans="1:1">
      <c r="A224">
        <v>0</v>
      </c>
    </row>
    <row r="225" spans="1:1">
      <c r="A225">
        <v>1437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17</v>
      </c>
    </row>
    <row r="233" spans="1:1">
      <c r="A233">
        <v>-249285</v>
      </c>
    </row>
    <row r="234" spans="1:1">
      <c r="A234">
        <v>1397548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1079000</v>
      </c>
    </row>
    <row r="239" spans="1:1">
      <c r="A239">
        <v>896000</v>
      </c>
    </row>
    <row r="240" spans="1:1">
      <c r="A240">
        <v>-248327</v>
      </c>
    </row>
    <row r="241" spans="1:1">
      <c r="A241">
        <v>1288580</v>
      </c>
    </row>
    <row r="242" spans="1:1">
      <c r="A242">
        <v>1058715</v>
      </c>
    </row>
    <row r="243" spans="1:1">
      <c r="A243">
        <v>0</v>
      </c>
    </row>
    <row r="244" spans="1:1">
      <c r="A244">
        <v>0</v>
      </c>
    </row>
    <row r="245" spans="1:1">
      <c r="A245">
        <v>74237</v>
      </c>
    </row>
    <row r="246" spans="1:1">
      <c r="A246">
        <v>195605</v>
      </c>
    </row>
    <row r="247" spans="1:1">
      <c r="A247">
        <v>122253</v>
      </c>
    </row>
    <row r="248" spans="1:1">
      <c r="A248">
        <v>2896</v>
      </c>
    </row>
    <row r="249" spans="1:1">
      <c r="A249">
        <v>31400</v>
      </c>
    </row>
    <row r="250" spans="1:1">
      <c r="A250">
        <v>766612</v>
      </c>
    </row>
    <row r="251" spans="1:1">
      <c r="A251">
        <v>718494</v>
      </c>
    </row>
    <row r="252" spans="1:1">
      <c r="A252">
        <v>570086</v>
      </c>
    </row>
    <row r="253" spans="1:1">
      <c r="A253">
        <v>0</v>
      </c>
    </row>
    <row r="254" spans="1:1">
      <c r="A254">
        <v>26102</v>
      </c>
    </row>
    <row r="255" spans="1:1">
      <c r="A255">
        <v>0</v>
      </c>
    </row>
    <row r="256" spans="1:1">
      <c r="A256">
        <v>105563</v>
      </c>
    </row>
    <row r="257" spans="1:1">
      <c r="A257">
        <v>-142764</v>
      </c>
    </row>
    <row r="258" spans="1:1">
      <c r="A258">
        <v>999</v>
      </c>
    </row>
    <row r="259" spans="1:1">
      <c r="A259">
        <v>999</v>
      </c>
    </row>
    <row r="260" spans="1:1">
      <c r="A260">
        <v>-248327</v>
      </c>
    </row>
    <row r="261" spans="1:1">
      <c r="A261">
        <v>50000</v>
      </c>
    </row>
    <row r="262" spans="1:1">
      <c r="A262">
        <v>250000</v>
      </c>
    </row>
    <row r="263" spans="1:1">
      <c r="A263">
        <v>1017998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766612</v>
      </c>
    </row>
    <row r="268" spans="1:1">
      <c r="A268">
        <v>782702</v>
      </c>
    </row>
    <row r="269" spans="1:1">
      <c r="A269">
        <v>1150000</v>
      </c>
    </row>
    <row r="270" spans="1:1">
      <c r="A270">
        <v>1150000</v>
      </c>
    </row>
    <row r="271" spans="1:1">
      <c r="A271">
        <v>0</v>
      </c>
    </row>
    <row r="272" spans="1:1">
      <c r="A272">
        <v>158339</v>
      </c>
    </row>
    <row r="273" spans="1:1">
      <c r="A273">
        <v>1737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3857236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500</v>
      </c>
    </row>
    <row r="285" spans="1:1">
      <c r="A285">
        <v>100</v>
      </c>
    </row>
    <row r="286" spans="1:1">
      <c r="A286">
        <v>200</v>
      </c>
    </row>
    <row r="287" spans="1:1">
      <c r="A287">
        <v>22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1381</v>
      </c>
    </row>
    <row r="296" spans="1:1">
      <c r="A296">
        <v>8</v>
      </c>
    </row>
    <row r="297" spans="1:1">
      <c r="A297">
        <v>500</v>
      </c>
    </row>
    <row r="298" spans="1:1">
      <c r="A298">
        <v>1</v>
      </c>
    </row>
    <row r="299" spans="1:1">
      <c r="A299">
        <v>300</v>
      </c>
    </row>
    <row r="300" spans="1:1">
      <c r="A300">
        <v>2</v>
      </c>
    </row>
    <row r="301" spans="1:1">
      <c r="A301">
        <v>4272</v>
      </c>
    </row>
    <row r="302" spans="1:1">
      <c r="A302">
        <v>61</v>
      </c>
    </row>
    <row r="303" spans="1:1">
      <c r="A303">
        <v>4054</v>
      </c>
    </row>
    <row r="304" spans="1:1">
      <c r="A304" t="s">
        <v>351</v>
      </c>
    </row>
    <row r="305" spans="1:1">
      <c r="A305">
        <v>11520</v>
      </c>
    </row>
    <row r="306" spans="1:1">
      <c r="A306">
        <v>349</v>
      </c>
    </row>
    <row r="307" spans="1:1">
      <c r="A307">
        <v>8445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9634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5086</v>
      </c>
    </row>
    <row r="316" spans="1:1">
      <c r="A316">
        <v>4548</v>
      </c>
    </row>
    <row r="317" spans="1:1">
      <c r="A317">
        <v>10000</v>
      </c>
    </row>
    <row r="318" spans="1:1">
      <c r="A318">
        <v>6</v>
      </c>
    </row>
    <row r="319" spans="1:1">
      <c r="A319">
        <v>11524</v>
      </c>
    </row>
    <row r="320" spans="1:1">
      <c r="A320">
        <v>999</v>
      </c>
    </row>
    <row r="321" spans="1:1">
      <c r="A321">
        <v>3</v>
      </c>
    </row>
    <row r="322" spans="1:1">
      <c r="A322">
        <v>1</v>
      </c>
    </row>
    <row r="323" spans="1:1">
      <c r="A323">
        <v>0</v>
      </c>
    </row>
    <row r="324" spans="1:1">
      <c r="A324">
        <v>0</v>
      </c>
    </row>
    <row r="325" spans="1:1">
      <c r="A325">
        <v>3</v>
      </c>
    </row>
    <row r="326" spans="1:1">
      <c r="A326">
        <v>1</v>
      </c>
    </row>
    <row r="327" spans="1:1">
      <c r="A327">
        <v>6</v>
      </c>
    </row>
    <row r="328" spans="1:1">
      <c r="A328">
        <v>6</v>
      </c>
    </row>
    <row r="329" spans="1:1">
      <c r="A329">
        <v>40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352</v>
      </c>
    </row>
    <row r="333" spans="1:1">
      <c r="A333" t="s">
        <v>353</v>
      </c>
    </row>
    <row r="334" spans="1:1">
      <c r="A334" t="s">
        <v>354</v>
      </c>
    </row>
    <row r="335" spans="1:1">
      <c r="A335" t="s">
        <v>355</v>
      </c>
    </row>
    <row r="336" spans="1:1">
      <c r="A336" t="s">
        <v>354</v>
      </c>
    </row>
    <row r="337" spans="1:1">
      <c r="A337" t="s">
        <v>356</v>
      </c>
    </row>
    <row r="338" spans="1:1">
      <c r="A338" t="s">
        <v>357</v>
      </c>
    </row>
    <row r="339" spans="1:1">
      <c r="A339" t="s">
        <v>358</v>
      </c>
    </row>
    <row r="340" spans="1:1">
      <c r="A340" t="s">
        <v>359</v>
      </c>
    </row>
    <row r="341" spans="1:1">
      <c r="A341">
        <v>2</v>
      </c>
    </row>
    <row r="342" spans="1:1">
      <c r="A342" t="s">
        <v>360</v>
      </c>
    </row>
    <row r="343" spans="1:1">
      <c r="A343" t="s">
        <v>361</v>
      </c>
    </row>
    <row r="344" spans="1:1">
      <c r="A344" t="s">
        <v>362</v>
      </c>
    </row>
    <row r="345" spans="1:1">
      <c r="A345" t="s">
        <v>363</v>
      </c>
    </row>
    <row r="346" spans="1:1">
      <c r="A346" t="s">
        <v>364</v>
      </c>
    </row>
    <row r="347" spans="1:1">
      <c r="A347" t="s">
        <v>365</v>
      </c>
    </row>
    <row r="348" spans="1:1">
      <c r="A348" t="s">
        <v>366</v>
      </c>
    </row>
    <row r="349" spans="1:1">
      <c r="A349" t="s">
        <v>362</v>
      </c>
    </row>
    <row r="350" spans="1:1">
      <c r="A350" t="s">
        <v>367</v>
      </c>
    </row>
    <row r="351" spans="1:1">
      <c r="A351">
        <v>3</v>
      </c>
    </row>
    <row r="352" spans="1:1">
      <c r="A352" t="s">
        <v>360</v>
      </c>
    </row>
    <row r="353" spans="1:1">
      <c r="A353" t="s">
        <v>361</v>
      </c>
    </row>
    <row r="354" spans="1:1">
      <c r="A354" t="s">
        <v>362</v>
      </c>
    </row>
    <row r="355" spans="1:1">
      <c r="A355" t="s">
        <v>363</v>
      </c>
    </row>
    <row r="356" spans="1:1">
      <c r="A356" t="s">
        <v>364</v>
      </c>
    </row>
    <row r="357" spans="1:1">
      <c r="A357" t="s">
        <v>365</v>
      </c>
    </row>
    <row r="358" spans="1:1">
      <c r="A358" t="s">
        <v>366</v>
      </c>
    </row>
    <row r="359" spans="1:1">
      <c r="A359" t="s">
        <v>362</v>
      </c>
    </row>
    <row r="360" spans="1:1">
      <c r="A360" t="s">
        <v>367</v>
      </c>
    </row>
    <row r="361" spans="1:1">
      <c r="A361">
        <v>4</v>
      </c>
    </row>
    <row r="362" spans="1:1">
      <c r="A362" t="s">
        <v>368</v>
      </c>
    </row>
    <row r="363" spans="1:1">
      <c r="A363" t="s">
        <v>369</v>
      </c>
    </row>
    <row r="364" spans="1:1">
      <c r="A364" t="s">
        <v>370</v>
      </c>
    </row>
    <row r="365" spans="1:1">
      <c r="A365" t="s">
        <v>370</v>
      </c>
    </row>
    <row r="366" spans="1:1">
      <c r="A366" t="s">
        <v>371</v>
      </c>
    </row>
    <row r="367" spans="1:1">
      <c r="A367" t="s">
        <v>372</v>
      </c>
    </row>
    <row r="368" spans="1:1">
      <c r="A368" t="s">
        <v>358</v>
      </c>
    </row>
    <row r="369" spans="1:1">
      <c r="A369" t="s">
        <v>364</v>
      </c>
    </row>
    <row r="370" spans="1:1">
      <c r="A370" t="s">
        <v>373</v>
      </c>
    </row>
    <row r="371" spans="1:1">
      <c r="A371">
        <v>5</v>
      </c>
    </row>
    <row r="372" spans="1:1">
      <c r="A372" t="s">
        <v>354</v>
      </c>
    </row>
    <row r="373" spans="1:1">
      <c r="A373" t="s">
        <v>369</v>
      </c>
    </row>
    <row r="374" spans="1:1">
      <c r="A374" t="s">
        <v>374</v>
      </c>
    </row>
    <row r="375" spans="1:1">
      <c r="A375" t="s">
        <v>372</v>
      </c>
    </row>
    <row r="376" spans="1:1">
      <c r="A376" t="s">
        <v>353</v>
      </c>
    </row>
    <row r="377" spans="1:1">
      <c r="A377" t="s">
        <v>374</v>
      </c>
    </row>
    <row r="378" spans="1:1">
      <c r="A378" t="s">
        <v>375</v>
      </c>
    </row>
    <row r="379" spans="1:1">
      <c r="A379" t="s">
        <v>376</v>
      </c>
    </row>
    <row r="380" spans="1:1">
      <c r="A380" t="s">
        <v>377</v>
      </c>
    </row>
    <row r="381" spans="1:1">
      <c r="A381">
        <v>6</v>
      </c>
    </row>
    <row r="382" spans="1:1">
      <c r="A382" t="s">
        <v>360</v>
      </c>
    </row>
    <row r="383" spans="1:1">
      <c r="A383" t="s">
        <v>361</v>
      </c>
    </row>
    <row r="384" spans="1:1">
      <c r="A384" t="s">
        <v>362</v>
      </c>
    </row>
    <row r="385" spans="1:1">
      <c r="A385" t="s">
        <v>363</v>
      </c>
    </row>
    <row r="386" spans="1:1">
      <c r="A386" t="s">
        <v>364</v>
      </c>
    </row>
    <row r="387" spans="1:1">
      <c r="A387" t="s">
        <v>365</v>
      </c>
    </row>
    <row r="388" spans="1:1">
      <c r="A388" t="s">
        <v>366</v>
      </c>
    </row>
    <row r="389" spans="1:1">
      <c r="A389" t="s">
        <v>362</v>
      </c>
    </row>
    <row r="390" spans="1:1">
      <c r="A390" t="s">
        <v>367</v>
      </c>
    </row>
    <row r="391" spans="1:1">
      <c r="A391">
        <v>7</v>
      </c>
    </row>
    <row r="392" spans="1:1">
      <c r="A392" t="s">
        <v>354</v>
      </c>
    </row>
    <row r="393" spans="1:1">
      <c r="A393" t="s">
        <v>378</v>
      </c>
    </row>
    <row r="394" spans="1:1">
      <c r="A394" t="s">
        <v>379</v>
      </c>
    </row>
    <row r="395" spans="1:1">
      <c r="A395" t="s">
        <v>380</v>
      </c>
    </row>
    <row r="396" spans="1:1">
      <c r="A396" t="s">
        <v>371</v>
      </c>
    </row>
    <row r="397" spans="1:1">
      <c r="A397" t="s">
        <v>381</v>
      </c>
    </row>
    <row r="398" spans="1:1">
      <c r="A398" t="s">
        <v>382</v>
      </c>
    </row>
    <row r="399" spans="1:1">
      <c r="A399" t="s">
        <v>383</v>
      </c>
    </row>
    <row r="400" spans="1:1">
      <c r="A400" t="s">
        <v>368</v>
      </c>
    </row>
    <row r="401" spans="1:1">
      <c r="A401">
        <v>8</v>
      </c>
    </row>
    <row r="402" spans="1:1">
      <c r="A402" t="s">
        <v>384</v>
      </c>
    </row>
    <row r="403" spans="1:1">
      <c r="A403" t="s">
        <v>385</v>
      </c>
    </row>
    <row r="404" spans="1:1">
      <c r="A404" t="s">
        <v>386</v>
      </c>
    </row>
    <row r="405" spans="1:1">
      <c r="A405" t="s">
        <v>387</v>
      </c>
    </row>
    <row r="406" spans="1:1">
      <c r="A406" t="s">
        <v>388</v>
      </c>
    </row>
    <row r="407" spans="1:1">
      <c r="A407" t="s">
        <v>389</v>
      </c>
    </row>
    <row r="408" spans="1:1">
      <c r="A408" t="s">
        <v>390</v>
      </c>
    </row>
    <row r="409" spans="1:1">
      <c r="A409" t="s">
        <v>362</v>
      </c>
    </row>
    <row r="410" spans="1:1">
      <c r="A410" t="s">
        <v>391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75000</v>
      </c>
    </row>
    <row r="423" spans="1:1">
      <c r="A423">
        <v>45000</v>
      </c>
    </row>
    <row r="424" spans="1:1">
      <c r="A424" s="134" t="s">
        <v>392</v>
      </c>
    </row>
    <row r="425" spans="1:1">
      <c r="A425" s="134" t="s">
        <v>393</v>
      </c>
    </row>
    <row r="426" spans="1:1">
      <c r="A426" s="134" t="s">
        <v>393</v>
      </c>
    </row>
    <row r="427" spans="1:1">
      <c r="A427" s="134" t="s">
        <v>394</v>
      </c>
    </row>
    <row r="428" spans="1:1">
      <c r="A428">
        <v>2</v>
      </c>
    </row>
    <row r="429" spans="1:1">
      <c r="A429">
        <v>75000</v>
      </c>
    </row>
    <row r="430" spans="1:1">
      <c r="A430">
        <v>55000</v>
      </c>
    </row>
    <row r="431" spans="1:1">
      <c r="A431" s="134" t="s">
        <v>392</v>
      </c>
    </row>
    <row r="432" spans="1:1">
      <c r="A432" s="134" t="s">
        <v>393</v>
      </c>
    </row>
    <row r="433" spans="1:1">
      <c r="A433" s="134" t="s">
        <v>393</v>
      </c>
    </row>
    <row r="434" spans="1:1">
      <c r="A434" s="134" t="s">
        <v>394</v>
      </c>
    </row>
    <row r="435" spans="1:1">
      <c r="A435">
        <v>3</v>
      </c>
    </row>
    <row r="436" spans="1:1">
      <c r="A436">
        <v>75000</v>
      </c>
    </row>
    <row r="437" spans="1:1">
      <c r="A437">
        <v>55000</v>
      </c>
    </row>
    <row r="438" spans="1:1">
      <c r="A438" s="134" t="s">
        <v>392</v>
      </c>
    </row>
    <row r="439" spans="1:1">
      <c r="A439" s="134" t="s">
        <v>393</v>
      </c>
    </row>
    <row r="440" spans="1:1">
      <c r="A440" s="134" t="s">
        <v>393</v>
      </c>
    </row>
    <row r="441" spans="1:1">
      <c r="A441" s="134" t="s">
        <v>394</v>
      </c>
    </row>
    <row r="442" spans="1:1">
      <c r="A442">
        <v>4</v>
      </c>
    </row>
    <row r="443" spans="1:1">
      <c r="A443">
        <v>100000</v>
      </c>
    </row>
    <row r="444" spans="1:1">
      <c r="A444">
        <v>45000</v>
      </c>
    </row>
    <row r="445" spans="1:1">
      <c r="A445" s="134" t="s">
        <v>393</v>
      </c>
    </row>
    <row r="446" spans="1:1">
      <c r="A446" s="134" t="s">
        <v>393</v>
      </c>
    </row>
    <row r="447" spans="1:1">
      <c r="A447" s="134" t="s">
        <v>393</v>
      </c>
    </row>
    <row r="448" spans="1:1">
      <c r="A448" s="134" t="s">
        <v>394</v>
      </c>
    </row>
    <row r="449" spans="1:1">
      <c r="A449">
        <v>5</v>
      </c>
    </row>
    <row r="450" spans="1:1">
      <c r="A450">
        <v>107000</v>
      </c>
    </row>
    <row r="451" spans="1:1">
      <c r="A451">
        <v>80000</v>
      </c>
    </row>
    <row r="452" spans="1:1">
      <c r="A452" s="134" t="s">
        <v>393</v>
      </c>
    </row>
    <row r="453" spans="1:1">
      <c r="A453" s="134" t="s">
        <v>394</v>
      </c>
    </row>
    <row r="454" spans="1:1">
      <c r="A454" s="134" t="s">
        <v>393</v>
      </c>
    </row>
    <row r="455" spans="1:1">
      <c r="A455" s="134" t="s">
        <v>394</v>
      </c>
    </row>
    <row r="456" spans="1:1">
      <c r="A456">
        <v>6</v>
      </c>
    </row>
    <row r="457" spans="1:1">
      <c r="A457">
        <v>75000</v>
      </c>
    </row>
    <row r="458" spans="1:1">
      <c r="A458">
        <v>55000</v>
      </c>
    </row>
    <row r="459" spans="1:1">
      <c r="A459" s="134" t="s">
        <v>392</v>
      </c>
    </row>
    <row r="460" spans="1:1">
      <c r="A460" s="134" t="s">
        <v>393</v>
      </c>
    </row>
    <row r="461" spans="1:1">
      <c r="A461" s="134" t="s">
        <v>393</v>
      </c>
    </row>
    <row r="462" spans="1:1">
      <c r="A462" s="134" t="s">
        <v>394</v>
      </c>
    </row>
    <row r="463" spans="1:1">
      <c r="A463">
        <v>7</v>
      </c>
    </row>
    <row r="464" spans="1:1">
      <c r="A464">
        <v>77000</v>
      </c>
    </row>
    <row r="465" spans="1:1">
      <c r="A465">
        <v>42000</v>
      </c>
    </row>
    <row r="466" spans="1:1">
      <c r="A466" s="134" t="s">
        <v>393</v>
      </c>
    </row>
    <row r="467" spans="1:1">
      <c r="A467" s="134" t="s">
        <v>393</v>
      </c>
    </row>
    <row r="468" spans="1:1">
      <c r="A468" s="134" t="s">
        <v>393</v>
      </c>
    </row>
    <row r="469" spans="1:1">
      <c r="A469" s="134" t="s">
        <v>394</v>
      </c>
    </row>
    <row r="470" spans="1:1">
      <c r="A470">
        <v>8</v>
      </c>
    </row>
    <row r="471" spans="1:1">
      <c r="A471">
        <v>152000</v>
      </c>
    </row>
    <row r="472" spans="1:1">
      <c r="A472">
        <v>100000</v>
      </c>
    </row>
    <row r="473" spans="1:1">
      <c r="A473" s="134" t="s">
        <v>393</v>
      </c>
    </row>
    <row r="474" spans="1:1">
      <c r="A474" s="134" t="s">
        <v>393</v>
      </c>
    </row>
    <row r="475" spans="1:1">
      <c r="A475" s="134" t="s">
        <v>393</v>
      </c>
    </row>
    <row r="476" spans="1:1">
      <c r="A476" s="134" t="s">
        <v>394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395</v>
      </c>
    </row>
    <row r="501" spans="1:1">
      <c r="A501">
        <v>5</v>
      </c>
    </row>
    <row r="502" spans="1:1">
      <c r="A502">
        <v>11</v>
      </c>
    </row>
    <row r="503" spans="1:1">
      <c r="A503">
        <v>49</v>
      </c>
    </row>
    <row r="504" spans="1:1">
      <c r="A504">
        <v>6153</v>
      </c>
    </row>
    <row r="505" spans="1:1">
      <c r="A505">
        <v>4199</v>
      </c>
    </row>
    <row r="506" spans="1:1">
      <c r="A506">
        <v>4310</v>
      </c>
    </row>
    <row r="507" spans="1:1">
      <c r="A507">
        <v>83</v>
      </c>
    </row>
    <row r="508" spans="1:1">
      <c r="A508">
        <v>43</v>
      </c>
    </row>
    <row r="509" spans="1:1">
      <c r="A509">
        <v>1715</v>
      </c>
    </row>
    <row r="510" spans="1:1">
      <c r="A510">
        <v>1531</v>
      </c>
    </row>
    <row r="511" spans="1:1">
      <c r="A511">
        <v>82</v>
      </c>
    </row>
    <row r="512" spans="1:1">
      <c r="A512">
        <v>999</v>
      </c>
    </row>
    <row r="513" spans="1:1">
      <c r="A513">
        <v>999</v>
      </c>
    </row>
    <row r="514" spans="1:1">
      <c r="A514">
        <v>65055</v>
      </c>
    </row>
    <row r="515" spans="1:1">
      <c r="A515">
        <v>79336</v>
      </c>
    </row>
    <row r="516" spans="1:1">
      <c r="A516">
        <v>75369</v>
      </c>
    </row>
    <row r="517" spans="1:1">
      <c r="A517">
        <v>71403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10701</v>
      </c>
    </row>
    <row r="523" spans="1:1">
      <c r="A523">
        <v>4601430</v>
      </c>
    </row>
    <row r="524" spans="1:1">
      <c r="A524">
        <v>0</v>
      </c>
    </row>
    <row r="525" spans="1:1">
      <c r="A525">
        <v>4287146</v>
      </c>
    </row>
    <row r="526" spans="1:1">
      <c r="A526">
        <v>314</v>
      </c>
    </row>
    <row r="527" spans="1:1">
      <c r="A527">
        <v>324</v>
      </c>
    </row>
    <row r="528" spans="1:1">
      <c r="A528">
        <v>364</v>
      </c>
    </row>
    <row r="529" spans="1:1">
      <c r="A529">
        <v>479</v>
      </c>
    </row>
    <row r="530" spans="1:1">
      <c r="A530">
        <v>479</v>
      </c>
    </row>
    <row r="531" spans="1:1">
      <c r="A531">
        <v>579</v>
      </c>
    </row>
    <row r="532" spans="1:1">
      <c r="A532">
        <v>689</v>
      </c>
    </row>
    <row r="533" spans="1:1">
      <c r="A533">
        <v>714</v>
      </c>
    </row>
    <row r="534" spans="1:1">
      <c r="A534">
        <v>839</v>
      </c>
    </row>
    <row r="535" spans="1:1">
      <c r="A535">
        <v>66</v>
      </c>
    </row>
    <row r="536" spans="1:1">
      <c r="A536">
        <v>1200</v>
      </c>
    </row>
    <row r="537" spans="1:1">
      <c r="A537">
        <v>5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9889</v>
      </c>
    </row>
    <row r="543" spans="1:1">
      <c r="A543">
        <v>3955600</v>
      </c>
    </row>
    <row r="544" spans="1:1">
      <c r="A544">
        <v>0</v>
      </c>
    </row>
    <row r="545" spans="1:2">
      <c r="A545">
        <v>3955600</v>
      </c>
    </row>
    <row r="546" spans="1:2">
      <c r="A546">
        <v>325</v>
      </c>
    </row>
    <row r="547" spans="1:2">
      <c r="A547">
        <v>335</v>
      </c>
    </row>
    <row r="548" spans="1:2">
      <c r="A548">
        <v>375</v>
      </c>
    </row>
    <row r="549" spans="1:2">
      <c r="A549">
        <v>490</v>
      </c>
    </row>
    <row r="550" spans="1:2">
      <c r="A550">
        <v>490</v>
      </c>
    </row>
    <row r="551" spans="1:2">
      <c r="A551">
        <v>590</v>
      </c>
    </row>
    <row r="552" spans="1:2">
      <c r="A552">
        <v>700</v>
      </c>
    </row>
    <row r="553" spans="1:2">
      <c r="A553">
        <v>725</v>
      </c>
      <c r="B553"/>
    </row>
    <row r="554" spans="1:2">
      <c r="A554">
        <v>850</v>
      </c>
      <c r="B554"/>
    </row>
    <row r="555" spans="1:2">
      <c r="A555">
        <v>51</v>
      </c>
      <c r="B555"/>
    </row>
    <row r="556" spans="1:2">
      <c r="A556">
        <v>1200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9889</v>
      </c>
    </row>
    <row r="563" spans="1:1">
      <c r="A563">
        <v>3955600</v>
      </c>
    </row>
    <row r="564" spans="1:1">
      <c r="A564">
        <v>0</v>
      </c>
    </row>
    <row r="565" spans="1:1">
      <c r="A565">
        <v>3955600</v>
      </c>
    </row>
    <row r="566" spans="1:1">
      <c r="A566">
        <v>325</v>
      </c>
    </row>
    <row r="567" spans="1:1">
      <c r="A567">
        <v>335</v>
      </c>
    </row>
    <row r="568" spans="1:1">
      <c r="A568">
        <v>375</v>
      </c>
    </row>
    <row r="569" spans="1:1">
      <c r="A569">
        <v>490</v>
      </c>
    </row>
    <row r="570" spans="1:1">
      <c r="A570">
        <v>490</v>
      </c>
    </row>
    <row r="571" spans="1:1">
      <c r="A571">
        <v>590</v>
      </c>
    </row>
    <row r="572" spans="1:1">
      <c r="A572">
        <v>700</v>
      </c>
    </row>
    <row r="573" spans="1:1">
      <c r="A573">
        <v>725</v>
      </c>
    </row>
    <row r="574" spans="1:1">
      <c r="A574">
        <v>850</v>
      </c>
    </row>
    <row r="575" spans="1:1">
      <c r="A575">
        <v>51</v>
      </c>
    </row>
    <row r="576" spans="1:1">
      <c r="A576">
        <v>1200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9924</v>
      </c>
    </row>
    <row r="583" spans="1:1">
      <c r="A583">
        <v>3969600</v>
      </c>
    </row>
    <row r="584" spans="1:1">
      <c r="A584">
        <v>0</v>
      </c>
    </row>
    <row r="585" spans="1:1">
      <c r="A585">
        <v>3969600</v>
      </c>
    </row>
    <row r="586" spans="1:1">
      <c r="A586">
        <v>320</v>
      </c>
    </row>
    <row r="587" spans="1:1">
      <c r="A587">
        <v>335</v>
      </c>
    </row>
    <row r="588" spans="1:1">
      <c r="A588">
        <v>370</v>
      </c>
    </row>
    <row r="589" spans="1:1">
      <c r="A589">
        <v>485</v>
      </c>
    </row>
    <row r="590" spans="1:1">
      <c r="A590">
        <v>500</v>
      </c>
    </row>
    <row r="591" spans="1:1">
      <c r="A591">
        <v>585</v>
      </c>
    </row>
    <row r="592" spans="1:1">
      <c r="A592">
        <v>695</v>
      </c>
    </row>
    <row r="593" spans="1:1">
      <c r="A593">
        <v>730</v>
      </c>
    </row>
    <row r="594" spans="1:1">
      <c r="A594">
        <v>845</v>
      </c>
    </row>
    <row r="595" spans="1:1">
      <c r="A595">
        <v>57</v>
      </c>
    </row>
    <row r="596" spans="1:1">
      <c r="A596">
        <v>1210</v>
      </c>
    </row>
    <row r="597" spans="1:1">
      <c r="A597">
        <v>5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10184</v>
      </c>
    </row>
    <row r="603" spans="1:1">
      <c r="A603">
        <v>4073600</v>
      </c>
    </row>
    <row r="604" spans="1:1">
      <c r="A604">
        <v>0</v>
      </c>
    </row>
    <row r="605" spans="1:1">
      <c r="A605">
        <v>4073600</v>
      </c>
    </row>
    <row r="606" spans="1:1">
      <c r="A606">
        <v>350</v>
      </c>
    </row>
    <row r="607" spans="1:1">
      <c r="A607">
        <v>360</v>
      </c>
    </row>
    <row r="608" spans="1:1">
      <c r="A608">
        <v>410</v>
      </c>
    </row>
    <row r="609" spans="1:1">
      <c r="A609">
        <v>525</v>
      </c>
    </row>
    <row r="610" spans="1:1">
      <c r="A610">
        <v>525</v>
      </c>
    </row>
    <row r="611" spans="1:1">
      <c r="A611">
        <v>635</v>
      </c>
    </row>
    <row r="612" spans="1:1">
      <c r="A612">
        <v>730</v>
      </c>
    </row>
    <row r="613" spans="1:1">
      <c r="A613">
        <v>755</v>
      </c>
    </row>
    <row r="614" spans="1:1">
      <c r="A614">
        <v>885</v>
      </c>
    </row>
    <row r="615" spans="1:1">
      <c r="A615">
        <v>54</v>
      </c>
    </row>
    <row r="616" spans="1:1">
      <c r="A616">
        <v>1200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9867</v>
      </c>
    </row>
    <row r="623" spans="1:1">
      <c r="A623">
        <v>3946800</v>
      </c>
    </row>
    <row r="624" spans="1:1">
      <c r="A624">
        <v>0</v>
      </c>
    </row>
    <row r="625" spans="1:1">
      <c r="A625">
        <v>3946800</v>
      </c>
    </row>
    <row r="626" spans="1:1">
      <c r="A626">
        <v>325</v>
      </c>
    </row>
    <row r="627" spans="1:1">
      <c r="A627">
        <v>335</v>
      </c>
    </row>
    <row r="628" spans="1:1">
      <c r="A628">
        <v>375</v>
      </c>
    </row>
    <row r="629" spans="1:1">
      <c r="A629">
        <v>490</v>
      </c>
    </row>
    <row r="630" spans="1:1">
      <c r="A630">
        <v>490</v>
      </c>
    </row>
    <row r="631" spans="1:1">
      <c r="A631">
        <v>590</v>
      </c>
    </row>
    <row r="632" spans="1:1">
      <c r="A632">
        <v>700</v>
      </c>
    </row>
    <row r="633" spans="1:1">
      <c r="A633">
        <v>725</v>
      </c>
    </row>
    <row r="634" spans="1:1">
      <c r="A634">
        <v>850</v>
      </c>
    </row>
    <row r="635" spans="1:1">
      <c r="A635">
        <v>52</v>
      </c>
    </row>
    <row r="636" spans="1:1">
      <c r="A636">
        <v>1200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9877</v>
      </c>
    </row>
    <row r="643" spans="1:1">
      <c r="A643">
        <v>3950800</v>
      </c>
    </row>
    <row r="644" spans="1:1">
      <c r="A644">
        <v>0</v>
      </c>
    </row>
    <row r="645" spans="1:1">
      <c r="A645">
        <v>3950800</v>
      </c>
    </row>
    <row r="646" spans="1:1">
      <c r="A646">
        <v>325</v>
      </c>
    </row>
    <row r="647" spans="1:1">
      <c r="A647">
        <v>325</v>
      </c>
    </row>
    <row r="648" spans="1:1">
      <c r="A648">
        <v>335</v>
      </c>
    </row>
    <row r="649" spans="1:1">
      <c r="A649">
        <v>490</v>
      </c>
    </row>
    <row r="650" spans="1:1">
      <c r="A650">
        <v>490</v>
      </c>
    </row>
    <row r="651" spans="1:1">
      <c r="A651">
        <v>520</v>
      </c>
    </row>
    <row r="652" spans="1:1">
      <c r="A652">
        <v>700</v>
      </c>
    </row>
    <row r="653" spans="1:1">
      <c r="A653">
        <v>720</v>
      </c>
    </row>
    <row r="654" spans="1:1">
      <c r="A654">
        <v>820</v>
      </c>
    </row>
    <row r="655" spans="1:1">
      <c r="A655">
        <v>52</v>
      </c>
    </row>
    <row r="656" spans="1:1">
      <c r="A656">
        <v>1200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10932</v>
      </c>
    </row>
    <row r="663" spans="1:1">
      <c r="A663">
        <v>4810080</v>
      </c>
    </row>
    <row r="664" spans="1:1">
      <c r="A664">
        <v>0</v>
      </c>
    </row>
    <row r="665" spans="1:1">
      <c r="A665">
        <v>4391034</v>
      </c>
    </row>
    <row r="666" spans="1:1">
      <c r="A666">
        <v>325</v>
      </c>
    </row>
    <row r="667" spans="1:1">
      <c r="A667">
        <v>335</v>
      </c>
    </row>
    <row r="668" spans="1:1">
      <c r="A668">
        <v>375</v>
      </c>
    </row>
    <row r="669" spans="1:1">
      <c r="A669">
        <v>490</v>
      </c>
    </row>
    <row r="670" spans="1:1">
      <c r="A670">
        <v>500</v>
      </c>
    </row>
    <row r="671" spans="1:1">
      <c r="A671">
        <v>590</v>
      </c>
    </row>
    <row r="672" spans="1:1">
      <c r="A672">
        <v>700</v>
      </c>
    </row>
    <row r="673" spans="1:1">
      <c r="A673">
        <v>735</v>
      </c>
    </row>
    <row r="674" spans="1:1">
      <c r="A674">
        <v>850</v>
      </c>
    </row>
    <row r="675" spans="1:1">
      <c r="A675">
        <v>86</v>
      </c>
    </row>
    <row r="676" spans="1:1">
      <c r="A676">
        <v>1240</v>
      </c>
    </row>
    <row r="677" spans="1:1">
      <c r="A677">
        <v>5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396</v>
      </c>
    </row>
    <row r="682" spans="1:1">
      <c r="A682" t="s">
        <v>397</v>
      </c>
    </row>
    <row r="683" spans="1:1">
      <c r="A683" t="s">
        <v>398</v>
      </c>
    </row>
    <row r="684" spans="1:1">
      <c r="A684" t="s">
        <v>399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400</v>
      </c>
    </row>
    <row r="700" spans="1:1">
      <c r="A700" t="s">
        <v>401</v>
      </c>
    </row>
    <row r="701" spans="1:1">
      <c r="A701">
        <v>1</v>
      </c>
    </row>
    <row r="702" spans="1:1">
      <c r="A702">
        <v>1628186</v>
      </c>
    </row>
    <row r="703" spans="1:1">
      <c r="A703">
        <v>1070243</v>
      </c>
    </row>
    <row r="704" spans="1:1">
      <c r="A704">
        <v>1000375</v>
      </c>
    </row>
    <row r="705" spans="1:1">
      <c r="A705">
        <v>1071627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471996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4300000</v>
      </c>
    </row>
    <row r="715" spans="1:1">
      <c r="A715">
        <v>13110</v>
      </c>
    </row>
    <row r="716" spans="1:1">
      <c r="A716">
        <v>-14675</v>
      </c>
    </row>
    <row r="717" spans="1:1">
      <c r="A717">
        <v>4298435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1317998</v>
      </c>
    </row>
    <row r="723" spans="1:1">
      <c r="A723">
        <v>47566</v>
      </c>
    </row>
    <row r="724" spans="1:1">
      <c r="A724">
        <v>772281</v>
      </c>
    </row>
    <row r="725" spans="1:1">
      <c r="A725">
        <v>2156742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332831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-38244</v>
      </c>
    </row>
    <row r="737" spans="1:1">
      <c r="A737">
        <v>3961756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1317998</v>
      </c>
    </row>
    <row r="743" spans="1:1">
      <c r="A743">
        <v>47566</v>
      </c>
    </row>
    <row r="744" spans="1:1">
      <c r="A744">
        <v>772281</v>
      </c>
    </row>
    <row r="745" spans="1:1">
      <c r="A745">
        <v>2156742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332831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-38244</v>
      </c>
    </row>
    <row r="757" spans="1:1">
      <c r="A757">
        <v>3961756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1635498</v>
      </c>
    </row>
    <row r="763" spans="1:1">
      <c r="A763">
        <v>537862</v>
      </c>
    </row>
    <row r="764" spans="1:1">
      <c r="A764">
        <v>753341</v>
      </c>
    </row>
    <row r="765" spans="1:1">
      <c r="A765">
        <v>1419290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477367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-131376</v>
      </c>
    </row>
    <row r="777" spans="1:1">
      <c r="A777">
        <v>3868624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1317998</v>
      </c>
    </row>
    <row r="783" spans="1:1">
      <c r="A783">
        <v>548933</v>
      </c>
    </row>
    <row r="784" spans="1:1">
      <c r="A784">
        <v>811728</v>
      </c>
    </row>
    <row r="785" spans="1:1">
      <c r="A785">
        <v>1472936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217268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-65673</v>
      </c>
    </row>
    <row r="797" spans="1:1">
      <c r="A797">
        <v>3934327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1317998</v>
      </c>
    </row>
    <row r="803" spans="1:1">
      <c r="A803">
        <v>47566</v>
      </c>
    </row>
    <row r="804" spans="1:1">
      <c r="A804">
        <v>772281</v>
      </c>
    </row>
    <row r="805" spans="1:1">
      <c r="A805">
        <v>2150725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332831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-44261</v>
      </c>
    </row>
    <row r="817" spans="1:1">
      <c r="A817">
        <v>3955739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1317998</v>
      </c>
    </row>
    <row r="823" spans="1:1">
      <c r="A823">
        <v>766612</v>
      </c>
    </row>
    <row r="824" spans="1:1">
      <c r="A824">
        <v>782702</v>
      </c>
    </row>
    <row r="825" spans="1:1">
      <c r="A825">
        <v>1150000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158339</v>
      </c>
    </row>
    <row r="830" spans="1:1">
      <c r="A830">
        <v>1737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-142764</v>
      </c>
    </row>
    <row r="837" spans="1:1">
      <c r="A837">
        <v>3857236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1968186</v>
      </c>
    </row>
    <row r="843" spans="1:1">
      <c r="A843">
        <v>828880</v>
      </c>
    </row>
    <row r="844" spans="1:1">
      <c r="A844">
        <v>1065903</v>
      </c>
    </row>
    <row r="845" spans="1:1">
      <c r="A845">
        <v>1265294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771453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4400000</v>
      </c>
    </row>
    <row r="855" spans="1:1">
      <c r="A855">
        <v>17480</v>
      </c>
    </row>
    <row r="856" spans="1:1">
      <c r="A856">
        <v>-60670</v>
      </c>
    </row>
    <row r="857" spans="1:1">
      <c r="A857">
        <v>4356810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402</v>
      </c>
    </row>
    <row r="862" spans="1:1">
      <c r="A862" t="s">
        <v>403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'W'!W247174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2019-11-01T09:41:03Z</dcterms:modified>
</cp:coreProperties>
</file>