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2826033-4CE6-419E-BD57-274FCC28BB6C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2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9" i="2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H83" i="4" s="1"/>
  <c r="G82" i="4"/>
  <c r="F82" i="4"/>
  <c r="M81" i="4"/>
  <c r="L81" i="4"/>
  <c r="K81" i="4"/>
  <c r="J81" i="4"/>
  <c r="J83" i="4"/>
  <c r="I81" i="4"/>
  <c r="H81" i="4"/>
  <c r="G81" i="4"/>
  <c r="G83" i="4" s="1"/>
  <c r="F81" i="4"/>
  <c r="M80" i="4"/>
  <c r="M83" i="4" s="1"/>
  <c r="L80" i="4"/>
  <c r="L83" i="4" s="1"/>
  <c r="K80" i="4"/>
  <c r="K83" i="4" s="1"/>
  <c r="J80" i="4"/>
  <c r="I80" i="4"/>
  <c r="I83" i="4" s="1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X27" i="3" s="1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/>
  <c r="R9" i="3"/>
  <c r="F9" i="3"/>
  <c r="L8" i="3"/>
  <c r="AA15" i="3" s="1"/>
  <c r="AA17" i="3" s="1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AD28" i="2" s="1"/>
  <c r="W32" i="2"/>
  <c r="U32" i="2"/>
  <c r="AD30" i="2" s="1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2" i="2" s="1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I16" i="4"/>
  <c r="G16" i="4"/>
  <c r="G11" i="2"/>
  <c r="G15" i="2" s="1"/>
  <c r="H16" i="4"/>
  <c r="G17" i="4"/>
  <c r="I17" i="4"/>
  <c r="AD31" i="2" l="1"/>
  <c r="AD33" i="2" s="1"/>
  <c r="N45" i="2"/>
</calcChain>
</file>

<file path=xl/connections.xml><?xml version="1.0" encoding="utf-8"?>
<connections xmlns="http://schemas.openxmlformats.org/spreadsheetml/2006/main">
  <connection id="1" name="W232154" type="6" refreshedVersion="4" background="1" saveData="1">
    <textPr prompt="0" codePage="850" sourceFile="C:\2018_GMC\Demo_15C1\RUN_15C1\Wfiles\154\W23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<sst xmlns="http://schemas.openxmlformats.org/spreadsheetml/2006/main" count="581" uniqueCount="400">
  <si>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</si>
  <si>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</si>
  <si>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</si>
  <si>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</si>
  <si>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</si>
  <si>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</si>
  <si>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</si>
  <si>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</si>
  <si>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</si>
  <si>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</si>
  <si>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</si>
  <si>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</si>
  <si>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</si>
  <si>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</si>
  <si>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</si>
  <si>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</si>
  <si>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</si>
  <si>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</si>
  <si>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</si>
  <si>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</si>
  <si>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</si>
  <si>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</si>
  <si>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</si>
  <si>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</si>
  <si>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</si>
  <si>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</si>
  <si>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</si>
  <si>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</si>
  <si>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</si>
  <si>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</si>
  <si>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</si>
  <si>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</si>
  <si>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</si>
  <si>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</si>
  <si>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</si>
  <si>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</si>
  <si>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</si>
  <si>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</si>
  <si>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</si>
  <si>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</si>
  <si>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</si>
  <si>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</si>
  <si>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</si>
  <si>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</si>
  <si>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</si>
  <si>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</si>
  <si>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</si>
  <si>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</si>
  <si>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</si>
  <si>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</si>
  <si>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</si>
  <si>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</si>
  <si>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</si>
  <si>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</si>
  <si>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</si>
  <si>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</si>
  <si>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</si>
  <si>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</si>
  <si>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</si>
  <si>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</si>
  <si>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</si>
  <si>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</si>
  <si>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</si>
  <si>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</si>
  <si>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</si>
  <si>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</si>
  <si>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</si>
  <si>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</si>
  <si>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</si>
  <si>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</si>
  <si>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</si>
  <si>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</si>
  <si>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</si>
  <si>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</si>
  <si>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</si>
  <si>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</si>
  <si>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</si>
  <si>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</si>
  <si>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</si>
  <si>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</si>
  <si>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</si>
  <si>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</si>
  <si>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</si>
  <si>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</si>
  <si>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</si>
  <si>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</si>
  <si>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</si>
  <si>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</si>
  <si>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</si>
  <si>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</si>
  <si>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</si>
  <si>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</si>
  <si>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</si>
  <si>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</si>
  <si>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</si>
  <si>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</si>
  <si>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</si>
  <si>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</si>
  <si>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</si>
  <si>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</si>
  <si>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</si>
  <si>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</si>
  <si>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</si>
  <si>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</si>
  <si>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</si>
  <si>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</si>
  <si>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</si>
  <si>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</si>
  <si>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</si>
  <si>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</si>
  <si>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</si>
  <si>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</si>
  <si>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</si>
  <si>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</si>
  <si>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</si>
  <si>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</si>
  <si>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</si>
  <si>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</si>
  <si>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</si>
  <si>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</si>
  <si>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</si>
  <si>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</si>
  <si>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</si>
  <si>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</si>
  <si>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</si>
  <si>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</si>
  <si>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</si>
  <si>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</si>
  <si>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</si>
  <si>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</si>
  <si>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</si>
  <si>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</si>
  <si>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</si>
  <si>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</si>
  <si>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</si>
  <si>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</si>
  <si>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</si>
  <si>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</si>
  <si>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</si>
  <si>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</si>
  <si>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</si>
  <si>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</si>
  <si>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</si>
  <si>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</si>
  <si>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</si>
  <si>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</si>
  <si>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</si>
  <si>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</si>
  <si>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</si>
  <si>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</si>
  <si>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</si>
  <si>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</si>
  <si>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</si>
  <si>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</si>
  <si>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</si>
  <si>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</si>
  <si>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</si>
  <si>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</si>
  <si>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</si>
  <si>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</si>
  <si>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</si>
  <si>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</si>
  <si>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</si>
  <si>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</si>
  <si>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</si>
  <si>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</si>
  <si>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</si>
  <si>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</si>
  <si>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</si>
  <si>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</si>
  <si>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</si>
  <si>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</si>
  <si>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</si>
  <si>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</si>
  <si>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</si>
  <si>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</si>
  <si>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</si>
  <si>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</si>
  <si>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</si>
  <si>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</si>
  <si>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</si>
  <si>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</si>
  <si>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</si>
  <si>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</si>
  <si>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</si>
  <si>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</si>
  <si>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</si>
  <si>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</si>
  <si>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</si>
  <si>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</si>
  <si>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</si>
  <si>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</si>
  <si>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</si>
  <si>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</si>
  <si>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</si>
  <si>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</si>
  <si>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</si>
  <si>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</si>
  <si>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</si>
  <si>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</si>
  <si>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</si>
  <si>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</si>
  <si>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</si>
  <si>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</si>
  <si>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</si>
  <si>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</si>
  <si>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</si>
  <si>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</si>
  <si>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</si>
  <si>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</si>
  <si>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</si>
  <si>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</si>
  <si>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</si>
  <si>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</si>
  <si>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</si>
  <si>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</si>
  <si>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</si>
  <si>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</si>
  <si>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</si>
  <si>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</si>
  <si>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</si>
  <si>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</si>
  <si>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</si>
  <si>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</si>
  <si>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</si>
  <si>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</si>
  <si>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</si>
  <si>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</si>
  <si>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</si>
  <si>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</si>
  <si>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</si>
  <si>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</si>
  <si>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</si>
  <si>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</si>
  <si>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</si>
  <si>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</si>
  <si>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</si>
  <si>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</si>
  <si>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</si>
  <si>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</si>
  <si>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</si>
  <si>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</si>
  <si>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</si>
  <si>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</si>
  <si>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</si>
  <si>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</si>
  <si>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</si>
  <si>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</si>
  <si>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</si>
  <si>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</si>
  <si>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</si>
  <si>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</si>
  <si>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</si>
  <si>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</si>
  <si>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</si>
  <si>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</si>
  <si>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</si>
  <si>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</si>
  <si>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</si>
  <si>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</si>
  <si>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</si>
  <si>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</si>
  <si>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</si>
  <si>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</si>
  <si>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</si>
  <si>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</si>
  <si>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</si>
  <si>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</si>
  <si>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</si>
  <si>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</si>
  <si>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</si>
  <si>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</si>
  <si>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</si>
  <si>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</si>
  <si>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</si>
  <si>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</si>
  <si>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</si>
  <si>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</si>
  <si>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</si>
  <si>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</si>
  <si>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</si>
  <si>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</si>
  <si>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</si>
  <si>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</si>
  <si>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</si>
  <si>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</si>
  <si>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</si>
  <si>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</si>
  <si>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</si>
  <si>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</si>
  <si>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</si>
  <si>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</si>
  <si>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</si>
  <si>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</si>
  <si>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</si>
  <si>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</si>
  <si>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</si>
  <si>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</si>
  <si>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</si>
  <si>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</si>
  <si>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</si>
  <si>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</si>
  <si>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</si>
  <si>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</si>
  <si>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</si>
  <si>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</si>
  <si>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</si>
  <si>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</si>
  <si>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</si>
  <si>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</si>
  <si>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</si>
  <si>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</si>
  <si>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</si>
  <si>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</si>
  <si>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</si>
  <si>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</si>
  <si>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</si>
  <si>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</si>
  <si>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</si>
  <si>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</si>
  <si>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</si>
  <si>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</si>
  <si>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</si>
  <si>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</si>
  <si>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</si>
  <si>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</si>
  <si>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</si>
  <si>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</si>
  <si>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</si>
  <si>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</si>
  <si>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</si>
  <si>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</si>
  <si>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</si>
  <si>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</si>
  <si>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</si>
  <si>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</si>
  <si>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</si>
  <si>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</si>
  <si>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</si>
  <si>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</si>
  <si>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</si>
  <si>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</si>
  <si>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</si>
  <si>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</si>
  <si>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2.66</t>
  </si>
  <si>
    <t xml:space="preserve">   3.32</t>
  </si>
  <si>
    <t xml:space="preserve">   2.50</t>
  </si>
  <si>
    <t>!</t>
  </si>
  <si>
    <t>Minor</t>
  </si>
  <si>
    <t>None</t>
  </si>
  <si>
    <t xml:space="preserve"> 92.2</t>
  </si>
  <si>
    <t xml:space="preserve">  4.4</t>
  </si>
  <si>
    <t xml:space="preserve">  0.7</t>
  </si>
  <si>
    <t xml:space="preserve">  4.6</t>
  </si>
  <si>
    <t xml:space="preserve">  6.1</t>
  </si>
  <si>
    <t xml:space="preserve">  1.5</t>
  </si>
  <si>
    <t xml:space="preserve">  9.5</t>
  </si>
  <si>
    <t xml:space="preserve">  8.7</t>
  </si>
  <si>
    <t xml:space="preserve">  1.7</t>
  </si>
  <si>
    <t xml:space="preserve">  5.2</t>
  </si>
  <si>
    <t xml:space="preserve">  2.1</t>
  </si>
  <si>
    <t xml:space="preserve">  0.6</t>
  </si>
  <si>
    <t xml:space="preserve">  2.2</t>
  </si>
  <si>
    <t xml:space="preserve">  5.3</t>
  </si>
  <si>
    <t xml:space="preserve">  3.7</t>
  </si>
  <si>
    <t xml:space="preserve">  4.3</t>
  </si>
  <si>
    <t xml:space="preserve">  6.7</t>
  </si>
  <si>
    <t xml:space="preserve">  5.9</t>
  </si>
  <si>
    <t xml:space="preserve"> 11.8</t>
  </si>
  <si>
    <t xml:space="preserve">  2.3</t>
  </si>
  <si>
    <t xml:space="preserve">  1.4</t>
  </si>
  <si>
    <t xml:space="preserve">  3.2</t>
  </si>
  <si>
    <t xml:space="preserve"> 10.2</t>
  </si>
  <si>
    <t xml:space="preserve">  2.5</t>
  </si>
  <si>
    <t xml:space="preserve">  5.1</t>
  </si>
  <si>
    <t xml:space="preserve">  6.2</t>
  </si>
  <si>
    <t xml:space="preserve">  3.8</t>
  </si>
  <si>
    <t xml:space="preserve">  4.7</t>
  </si>
  <si>
    <t xml:space="preserve">  9.3</t>
  </si>
  <si>
    <t xml:space="preserve">  5.0</t>
  </si>
  <si>
    <t xml:space="preserve">  7.3</t>
  </si>
  <si>
    <t xml:space="preserve">  4.1</t>
  </si>
  <si>
    <t xml:space="preserve">  1.3</t>
  </si>
  <si>
    <t xml:space="preserve">  4.0</t>
  </si>
  <si>
    <t xml:space="preserve">  8.0</t>
  </si>
  <si>
    <t xml:space="preserve">  3.0</t>
  </si>
  <si>
    <t xml:space="preserve">  7.5</t>
  </si>
  <si>
    <t xml:space="preserve">   **</t>
  </si>
  <si>
    <t xml:space="preserve">  ***</t>
  </si>
  <si>
    <t xml:space="preserve"> ****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</si>
  <si>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</si>
  <si>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</si>
  <si>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</si>
  <si>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</si>
  <si>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</si>
  <si>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181114135207</t>
  </si>
  <si>
    <t>Micha│ Mioduszewski</t>
  </si>
  <si>
    <t>Universal Solutions</t>
  </si>
  <si>
    <t>roznica</t>
  </si>
  <si>
    <t>pozorny 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</si>
</sst>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2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3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400</v>
      </c>
      <c r="G19" s="54">
        <f>W!B21</f>
        <v>0</v>
      </c>
      <c r="H19" s="63">
        <f>W!A24</f>
        <v>565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440</v>
      </c>
      <c r="G20" s="54">
        <f>W!B22</f>
        <v>0</v>
      </c>
      <c r="H20" s="44">
        <f>W!A25</f>
        <v>595</v>
      </c>
      <c r="I20" s="54">
        <f>W!B25</f>
        <v>0</v>
      </c>
      <c r="J20" s="44">
        <f>W!A28</f>
        <v>850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450</v>
      </c>
      <c r="G21" s="59">
        <f>W!B23</f>
        <v>0</v>
      </c>
      <c r="H21" s="57">
        <f>W!A26</f>
        <v>655</v>
      </c>
      <c r="I21" s="59">
        <f>W!B26</f>
        <v>0</v>
      </c>
      <c r="J21" s="57">
        <f>W!A29</f>
        <v>940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500</v>
      </c>
      <c r="G24" s="48" t="str">
        <f>W!B31</f>
        <v>*</v>
      </c>
      <c r="H24" s="63">
        <f>W!A34</f>
        <v>600</v>
      </c>
      <c r="I24" s="48" t="str">
        <f>W!B34</f>
        <v>*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350</v>
      </c>
      <c r="I25" s="54" t="str">
        <f>W!B35</f>
        <v>*</v>
      </c>
      <c r="J25" s="44">
        <f>W!A38</f>
        <v>225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200</v>
      </c>
      <c r="G26" s="59" t="str">
        <f>W!B33</f>
        <v>*</v>
      </c>
      <c r="H26" s="57">
        <f>W!A36</f>
        <v>200</v>
      </c>
      <c r="I26" s="59" t="str">
        <f>W!B36</f>
        <v>*</v>
      </c>
      <c r="J26" s="41">
        <f>W!A39</f>
        <v>225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250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4" workbookViewId="0">
      <selection activeCell="O12" sqref="O12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838</v>
      </c>
      <c r="V6" s="188"/>
      <c r="W6" s="44">
        <f>W!A109</f>
        <v>1095</v>
      </c>
      <c r="X6" s="28"/>
      <c r="Y6" s="53">
        <f>W!A110</f>
        <v>750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24</v>
      </c>
      <c r="O7" s="189">
        <f>W!A192</f>
        <v>47</v>
      </c>
      <c r="P7" s="24"/>
      <c r="R7" s="129"/>
      <c r="S7" s="19" t="s">
        <v>210</v>
      </c>
      <c r="T7" s="19"/>
      <c r="U7" s="53">
        <f>W!A111</f>
        <v>922</v>
      </c>
      <c r="V7" s="188"/>
      <c r="W7" s="44">
        <f>W!A112</f>
        <v>1182</v>
      </c>
      <c r="X7" s="28"/>
      <c r="Y7" s="53">
        <f>W!A113</f>
        <v>773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22</v>
      </c>
      <c r="V8" s="188"/>
      <c r="W8" s="44">
        <f>W!A115</f>
        <v>32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28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465</v>
      </c>
      <c r="V12" s="188"/>
      <c r="W12" s="53">
        <f>W!A124</f>
        <v>571</v>
      </c>
      <c r="X12" s="28"/>
      <c r="Y12" s="53">
        <f>W!A127</f>
        <v>300</v>
      </c>
      <c r="Z12" s="28"/>
      <c r="AA12" s="24"/>
      <c r="AB12" s="18">
        <f>SUM(Y12:Y14)</f>
        <v>750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186</v>
      </c>
      <c r="V13" s="188"/>
      <c r="W13" s="53">
        <f>W!A125</f>
        <v>333</v>
      </c>
      <c r="X13" s="28"/>
      <c r="Y13" s="53">
        <f>W!A128</f>
        <v>225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187</v>
      </c>
      <c r="V14" s="188"/>
      <c r="W14" s="53">
        <f>W!A126</f>
        <v>191</v>
      </c>
      <c r="X14" s="28"/>
      <c r="Y14" s="53">
        <f>W!A129</f>
        <v>225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13824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180</v>
      </c>
      <c r="P17" s="190">
        <f>W!B307</f>
        <v>0</v>
      </c>
      <c r="R17" s="129"/>
      <c r="S17" s="19" t="s">
        <v>235</v>
      </c>
      <c r="T17" s="19"/>
      <c r="U17" s="53">
        <f>W!A131</f>
        <v>673</v>
      </c>
      <c r="V17" s="188"/>
      <c r="W17" s="53">
        <f>W!A134</f>
        <v>758</v>
      </c>
      <c r="X17" s="28"/>
      <c r="Y17" s="53">
        <f>W!A137</f>
        <v>427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9935</v>
      </c>
      <c r="P18" s="24"/>
      <c r="R18" s="129"/>
      <c r="S18" s="101" t="s">
        <v>238</v>
      </c>
      <c r="T18" s="19"/>
      <c r="U18" s="53">
        <f>W!A132</f>
        <v>37</v>
      </c>
      <c r="V18" s="188"/>
      <c r="W18" s="53">
        <f>W!A135</f>
        <v>192</v>
      </c>
      <c r="X18" s="28"/>
      <c r="Y18" s="53">
        <f>W!A138</f>
        <v>106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443</v>
      </c>
      <c r="V19" s="188"/>
      <c r="W19" s="53">
        <f>W!A136</f>
        <v>468</v>
      </c>
      <c r="X19" s="28"/>
      <c r="Y19" s="53">
        <f>W!A139</f>
        <v>260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465</v>
      </c>
      <c r="V22" s="188"/>
      <c r="W22" s="53">
        <f>W!A144</f>
        <v>571</v>
      </c>
      <c r="X22" s="28"/>
      <c r="Y22" s="53">
        <f>W!A147</f>
        <v>300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88</v>
      </c>
      <c r="V23" s="188"/>
      <c r="W23" s="53">
        <f>W!A145</f>
        <v>259</v>
      </c>
      <c r="X23" s="28"/>
      <c r="Y23" s="53">
        <f>W!A148</f>
        <v>158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187</v>
      </c>
      <c r="V24" s="188"/>
      <c r="W24" s="53">
        <f>W!A146</f>
        <v>191</v>
      </c>
      <c r="X24" s="28"/>
      <c r="Y24" s="53">
        <f>W!A149</f>
        <v>225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4279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155</v>
      </c>
      <c r="V27" s="188"/>
      <c r="W27" s="53">
        <f>W!A154</f>
        <v>133</v>
      </c>
      <c r="X27" s="28"/>
      <c r="Y27" s="53">
        <f>W!A157</f>
        <v>96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>
        <f>Y32*'Your decisions'!J19</f>
        <v>53600</v>
      </c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>
        <f>W32*'Your decisions'!H19</f>
        <v>41810</v>
      </c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8181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>
        <f>U32*'Your decisions'!F19</f>
        <v>39200</v>
      </c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1279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>
        <f>SUM(AD28:AD30)</f>
        <v>134610</v>
      </c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98</v>
      </c>
      <c r="V32" s="188"/>
      <c r="W32" s="53">
        <f>W!A165</f>
        <v>74</v>
      </c>
      <c r="X32" s="28"/>
      <c r="Y32" s="53">
        <f>W!A168</f>
        <v>67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>
        <f>AD31+'Financial statements'!L8</f>
        <v>1637305</v>
      </c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5605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3855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42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4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27042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250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18.516679999999997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38</v>
      </c>
      <c r="H45" s="24"/>
      <c r="I45" s="19"/>
      <c r="J45" s="129"/>
      <c r="K45" s="18" t="s">
        <v>281</v>
      </c>
      <c r="N45" s="201">
        <f>N43+N44</f>
        <v>26.116679999999995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250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showGridLines="0" workbookViewId="0">
      <selection activeCell="V18" sqref="V18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8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8">
      <c r="B2" s="112"/>
      <c r="C2" s="112"/>
      <c r="T2" s="112"/>
      <c r="Y2" s="112"/>
    </row>
    <row r="3" spans="2:28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8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8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8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8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8">
      <c r="B8" s="170"/>
      <c r="C8" s="112" t="s">
        <v>102</v>
      </c>
      <c r="D8" s="112"/>
      <c r="E8" s="112"/>
      <c r="F8" s="173">
        <f>W!A201</f>
        <v>165000</v>
      </c>
      <c r="G8" s="171"/>
      <c r="H8" s="112"/>
      <c r="I8" s="112" t="s">
        <v>103</v>
      </c>
      <c r="J8" s="112"/>
      <c r="K8" s="112"/>
      <c r="L8" s="173">
        <f>W!A241</f>
        <v>1502695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8">
      <c r="B9" s="170"/>
      <c r="C9" s="115" t="s">
        <v>106</v>
      </c>
      <c r="D9" s="112"/>
      <c r="E9" s="112"/>
      <c r="F9" s="173">
        <f>W!A202</f>
        <v>44452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1403809</v>
      </c>
      <c r="Y9" s="171"/>
    </row>
    <row r="10" spans="2:28">
      <c r="B10" s="170"/>
      <c r="C10" s="112" t="s">
        <v>109</v>
      </c>
      <c r="D10" s="112"/>
      <c r="E10" s="112"/>
      <c r="F10" s="173">
        <f>W!A203</f>
        <v>27622</v>
      </c>
      <c r="G10" s="171"/>
      <c r="H10" s="112"/>
      <c r="I10" s="112" t="s">
        <v>110</v>
      </c>
      <c r="J10" s="112"/>
      <c r="K10" s="112"/>
      <c r="L10" s="173">
        <f>W!A242</f>
        <v>305801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50554</v>
      </c>
      <c r="Y10" s="171"/>
    </row>
    <row r="11" spans="2:28">
      <c r="B11" s="170"/>
      <c r="C11" s="112" t="s">
        <v>113</v>
      </c>
      <c r="D11" s="112"/>
      <c r="E11" s="112"/>
      <c r="F11" s="173">
        <f>W!A204</f>
        <v>227414</v>
      </c>
      <c r="G11" s="171"/>
      <c r="H11" s="112"/>
      <c r="I11" s="175" t="s">
        <v>114</v>
      </c>
      <c r="L11" s="173">
        <f>W!A243</f>
        <v>111400</v>
      </c>
      <c r="M11" s="171"/>
      <c r="N11" s="112"/>
      <c r="O11" s="112" t="s">
        <v>115</v>
      </c>
      <c r="P11" s="112"/>
      <c r="Q11" s="112"/>
      <c r="R11" s="176">
        <f>W!A263</f>
        <v>1285048</v>
      </c>
      <c r="S11" s="171"/>
      <c r="T11" s="112"/>
      <c r="U11" s="112" t="s">
        <v>116</v>
      </c>
      <c r="V11" s="112"/>
      <c r="W11" s="112"/>
      <c r="X11" s="173">
        <f>W!A223</f>
        <v>1756271</v>
      </c>
      <c r="Y11" s="171"/>
    </row>
    <row r="12" spans="2:28">
      <c r="B12" s="170"/>
      <c r="C12" s="112" t="s">
        <v>117</v>
      </c>
      <c r="D12" s="112"/>
      <c r="E12" s="112"/>
      <c r="F12" s="173">
        <f>W!A205</f>
        <v>20099</v>
      </c>
      <c r="G12" s="171"/>
      <c r="H12" s="112"/>
      <c r="I12" s="112" t="s">
        <v>118</v>
      </c>
      <c r="J12" s="112"/>
      <c r="K12" s="112"/>
      <c r="L12" s="173">
        <f>W!A244</f>
        <v>653855</v>
      </c>
      <c r="M12" s="171"/>
      <c r="N12" s="112"/>
      <c r="O12" s="112" t="s">
        <v>119</v>
      </c>
      <c r="P12" s="112"/>
      <c r="Q12" s="112"/>
      <c r="R12" s="173">
        <f>SUM(R9:R11)</f>
        <v>1735048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8">
      <c r="B13" s="170"/>
      <c r="C13" s="112" t="s">
        <v>121</v>
      </c>
      <c r="D13" s="112"/>
      <c r="E13" s="112"/>
      <c r="F13" s="173">
        <f>W!A206</f>
        <v>11220</v>
      </c>
      <c r="G13" s="171"/>
      <c r="H13" s="112"/>
      <c r="I13" s="112" t="s">
        <v>122</v>
      </c>
      <c r="J13" s="112"/>
      <c r="K13" s="112"/>
      <c r="L13" s="173">
        <f>W!A245</f>
        <v>88532</v>
      </c>
      <c r="M13" s="171"/>
      <c r="N13" s="112"/>
      <c r="S13" s="171"/>
      <c r="T13" s="112"/>
      <c r="U13" s="175" t="s">
        <v>123</v>
      </c>
      <c r="X13" s="174">
        <f>X9+X10-X11-X12</f>
        <v>-301908</v>
      </c>
      <c r="Y13" s="171"/>
    </row>
    <row r="14" spans="2:28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253482</v>
      </c>
      <c r="M14" s="171"/>
      <c r="N14" s="112"/>
      <c r="O14" s="114" t="s">
        <v>126</v>
      </c>
      <c r="S14" s="171"/>
      <c r="T14" s="112"/>
      <c r="Y14" s="171"/>
    </row>
    <row r="15" spans="2:28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134122</v>
      </c>
      <c r="M15" s="171"/>
      <c r="N15" s="112"/>
      <c r="O15" s="112" t="s">
        <v>129</v>
      </c>
      <c r="P15" s="112"/>
      <c r="Q15" s="112"/>
      <c r="R15" s="173">
        <f>W!A265</f>
        <v>53314</v>
      </c>
      <c r="S15" s="171"/>
      <c r="T15" s="112"/>
      <c r="U15" s="114" t="s">
        <v>130</v>
      </c>
      <c r="Y15" s="171"/>
      <c r="AA15" s="91">
        <f>SUM(L8,L11,L12)</f>
        <v>2267950</v>
      </c>
      <c r="AB15" s="91" t="s">
        <v>399</v>
      </c>
    </row>
    <row r="16" spans="2:28">
      <c r="B16" s="170"/>
      <c r="C16" s="112" t="s">
        <v>131</v>
      </c>
      <c r="D16" s="112"/>
      <c r="E16" s="112"/>
      <c r="F16" s="173">
        <f>W!A209</f>
        <v>30000</v>
      </c>
      <c r="G16" s="171"/>
      <c r="H16" s="112"/>
      <c r="I16" s="112" t="s">
        <v>132</v>
      </c>
      <c r="J16" s="112"/>
      <c r="K16" s="112"/>
      <c r="L16" s="173">
        <f>W!A248</f>
        <v>2877</v>
      </c>
      <c r="M16" s="171"/>
      <c r="N16" s="112"/>
      <c r="O16" s="175" t="s">
        <v>133</v>
      </c>
      <c r="R16" s="173">
        <f>W!A266</f>
        <v>111400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8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54750</v>
      </c>
      <c r="M17" s="171"/>
      <c r="N17" s="112"/>
      <c r="O17" s="112" t="s">
        <v>137</v>
      </c>
      <c r="P17" s="112"/>
      <c r="Q17" s="112"/>
      <c r="R17" s="173">
        <f>W!A267</f>
        <v>650000</v>
      </c>
      <c r="S17" s="171"/>
      <c r="T17" s="112"/>
      <c r="U17" s="112" t="s">
        <v>138</v>
      </c>
      <c r="X17" s="173">
        <f>W!A226</f>
        <v>0</v>
      </c>
      <c r="Y17" s="171"/>
      <c r="AA17" s="91">
        <f>AA15-L8</f>
        <v>765255</v>
      </c>
      <c r="AB17" s="91" t="s">
        <v>398</v>
      </c>
    </row>
    <row r="18" spans="2:28">
      <c r="B18" s="170"/>
      <c r="C18" s="112" t="s">
        <v>139</v>
      </c>
      <c r="D18" s="112"/>
      <c r="E18" s="112"/>
      <c r="F18" s="173">
        <f>W!A211</f>
        <v>7903</v>
      </c>
      <c r="G18" s="171"/>
      <c r="H18" s="112"/>
      <c r="I18" s="118" t="s">
        <v>140</v>
      </c>
      <c r="J18" s="112"/>
      <c r="K18" s="112"/>
      <c r="L18" s="177">
        <f>W!A250</f>
        <v>814714</v>
      </c>
      <c r="M18" s="171"/>
      <c r="N18" s="112"/>
      <c r="O18" s="112" t="s">
        <v>141</v>
      </c>
      <c r="P18" s="112"/>
      <c r="Q18" s="112"/>
      <c r="R18" s="173">
        <f>W!A268</f>
        <v>865887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8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790105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-295688</v>
      </c>
      <c r="Y19" s="171"/>
    </row>
    <row r="20" spans="2:28">
      <c r="B20" s="170"/>
      <c r="C20" s="112" t="s">
        <v>147</v>
      </c>
      <c r="D20" s="112"/>
      <c r="E20" s="112"/>
      <c r="F20" s="173">
        <f>W!A213</f>
        <v>2444</v>
      </c>
      <c r="G20" s="171"/>
      <c r="H20" s="112"/>
      <c r="I20" s="112" t="s">
        <v>148</v>
      </c>
      <c r="J20" s="112"/>
      <c r="K20" s="112"/>
      <c r="L20" s="173">
        <f>W!A252</f>
        <v>712590</v>
      </c>
      <c r="M20" s="171"/>
      <c r="N20" s="112"/>
      <c r="O20" s="175" t="s">
        <v>149</v>
      </c>
      <c r="R20" s="180">
        <f>SUM(R15:R19)</f>
        <v>2830601</v>
      </c>
      <c r="S20" s="171"/>
      <c r="T20" s="112"/>
      <c r="Y20" s="171"/>
    </row>
    <row r="21" spans="2:28">
      <c r="B21" s="170"/>
      <c r="C21" s="112" t="s">
        <v>150</v>
      </c>
      <c r="D21" s="112"/>
      <c r="E21" s="112"/>
      <c r="F21" s="173">
        <f>W!A214</f>
        <v>3547</v>
      </c>
      <c r="G21" s="171"/>
      <c r="H21" s="112"/>
      <c r="I21" s="112" t="s">
        <v>151</v>
      </c>
      <c r="J21" s="112"/>
      <c r="K21" s="112"/>
      <c r="L21" s="173">
        <f>W!A217</f>
        <v>756145</v>
      </c>
      <c r="M21" s="171"/>
      <c r="N21" s="112"/>
      <c r="O21" s="112" t="s">
        <v>152</v>
      </c>
      <c r="P21" s="112"/>
      <c r="Q21" s="112"/>
      <c r="R21" s="173">
        <f>R12+R20</f>
        <v>4565649</v>
      </c>
      <c r="S21" s="171"/>
      <c r="T21" s="112"/>
      <c r="U21" s="114" t="s">
        <v>153</v>
      </c>
      <c r="Y21" s="171"/>
    </row>
    <row r="22" spans="2:28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50554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8">
      <c r="B23" s="170"/>
      <c r="C23" s="112" t="s">
        <v>156</v>
      </c>
      <c r="D23" s="112"/>
      <c r="E23" s="112"/>
      <c r="F23" s="177">
        <f>W!A216</f>
        <v>17044</v>
      </c>
      <c r="G23" s="171"/>
      <c r="H23" s="112"/>
      <c r="I23" s="112" t="s">
        <v>157</v>
      </c>
      <c r="J23" s="112"/>
      <c r="K23" s="112"/>
      <c r="L23" s="176">
        <f>W!A254</f>
        <v>32950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8">
      <c r="B24" s="170"/>
      <c r="C24" s="112" t="s">
        <v>159</v>
      </c>
      <c r="D24" s="110"/>
      <c r="E24" s="112"/>
      <c r="F24" s="177">
        <f>W!A217</f>
        <v>756145</v>
      </c>
      <c r="G24" s="171"/>
      <c r="H24" s="112"/>
      <c r="I24" s="175" t="s">
        <v>160</v>
      </c>
      <c r="L24" s="173">
        <f>L20-L21+L22-L23</f>
        <v>-25951</v>
      </c>
      <c r="M24" s="171"/>
      <c r="N24" s="112"/>
      <c r="O24" s="112" t="s">
        <v>161</v>
      </c>
      <c r="P24" s="112"/>
      <c r="Q24" s="112"/>
      <c r="R24" s="173">
        <f>W!A271</f>
        <v>13149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8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663400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8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15177</v>
      </c>
      <c r="M26" s="171"/>
      <c r="N26" s="112"/>
      <c r="O26" s="112" t="s">
        <v>167</v>
      </c>
      <c r="P26" s="112"/>
      <c r="Q26" s="112"/>
      <c r="R26" s="177">
        <f>W!A273</f>
        <v>918419</v>
      </c>
      <c r="S26" s="171"/>
      <c r="T26" s="112"/>
      <c r="U26" s="112" t="s">
        <v>168</v>
      </c>
      <c r="V26" s="112"/>
      <c r="W26" s="112"/>
      <c r="X26" s="177">
        <f>W!A232</f>
        <v>15177</v>
      </c>
      <c r="Y26" s="171"/>
    </row>
    <row r="27" spans="2:28">
      <c r="B27" s="170"/>
      <c r="C27" s="175" t="s">
        <v>169</v>
      </c>
      <c r="D27" s="112"/>
      <c r="E27" s="112"/>
      <c r="F27" s="174">
        <f>L27</f>
        <v>-36816</v>
      </c>
      <c r="G27" s="171"/>
      <c r="H27" s="112"/>
      <c r="I27" s="175" t="s">
        <v>170</v>
      </c>
      <c r="J27" s="112"/>
      <c r="K27" s="112"/>
      <c r="L27" s="174">
        <f>L24+L25-L26</f>
        <v>-36816</v>
      </c>
      <c r="M27" s="171"/>
      <c r="N27" s="112"/>
      <c r="O27" s="118" t="s">
        <v>171</v>
      </c>
      <c r="P27" s="112"/>
      <c r="Q27" s="112"/>
      <c r="R27" s="173">
        <f>SUM(R24:R26)</f>
        <v>1594968</v>
      </c>
      <c r="S27" s="171"/>
      <c r="T27" s="112"/>
      <c r="U27" s="175" t="s">
        <v>172</v>
      </c>
      <c r="X27" s="174">
        <f>X22-X23-X24+X25-X26</f>
        <v>-45177</v>
      </c>
      <c r="Y27" s="171"/>
    </row>
    <row r="28" spans="2:28">
      <c r="B28" s="170"/>
      <c r="C28" s="175" t="s">
        <v>173</v>
      </c>
      <c r="D28" s="112"/>
      <c r="E28" s="112"/>
      <c r="F28" s="177">
        <f>W!A240</f>
        <v>80646</v>
      </c>
      <c r="G28" s="171"/>
      <c r="H28" s="112"/>
      <c r="I28" s="112" t="s">
        <v>174</v>
      </c>
      <c r="J28" s="112"/>
      <c r="K28" s="112"/>
      <c r="L28" s="177">
        <f>W!A255</f>
        <v>13149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8">
      <c r="B29" s="170"/>
      <c r="C29" s="175" t="s">
        <v>176</v>
      </c>
      <c r="F29" s="174">
        <f>W!A257</f>
        <v>43830</v>
      </c>
      <c r="G29" s="171"/>
      <c r="H29" s="112"/>
      <c r="I29" s="112" t="s">
        <v>177</v>
      </c>
      <c r="J29" s="112"/>
      <c r="K29" s="112"/>
      <c r="L29" s="173">
        <f>W!A256</f>
        <v>-49965</v>
      </c>
      <c r="M29" s="171"/>
      <c r="N29" s="112"/>
      <c r="S29" s="171"/>
      <c r="U29" s="181" t="s">
        <v>178</v>
      </c>
      <c r="V29" s="112"/>
      <c r="W29" s="112"/>
      <c r="X29" s="174">
        <f>W!A233</f>
        <v>-642773</v>
      </c>
      <c r="Y29" s="171"/>
    </row>
    <row r="30" spans="2:28">
      <c r="B30" s="170"/>
      <c r="C30" s="112"/>
      <c r="G30" s="171"/>
      <c r="H30" s="112"/>
      <c r="I30" s="175" t="s">
        <v>179</v>
      </c>
      <c r="L30" s="182">
        <f>IF(R33&gt;0,100*L29/R33,0)</f>
        <v>-1.6655</v>
      </c>
      <c r="M30" s="171"/>
      <c r="N30" s="112"/>
      <c r="O30" s="112" t="s">
        <v>180</v>
      </c>
      <c r="P30" s="112"/>
      <c r="Q30" s="112"/>
      <c r="R30" s="173">
        <f>R21-R27-R28</f>
        <v>2970681</v>
      </c>
      <c r="S30" s="171"/>
      <c r="U30" s="181" t="s">
        <v>181</v>
      </c>
      <c r="V30" s="112"/>
      <c r="W30" s="112"/>
      <c r="X30" s="176">
        <f>W!A234</f>
        <v>874354</v>
      </c>
      <c r="Y30" s="171"/>
    </row>
    <row r="31" spans="2:28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231581</v>
      </c>
      <c r="Y31" s="171"/>
    </row>
    <row r="32" spans="2:28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55875</v>
      </c>
      <c r="G33" s="171"/>
      <c r="H33" s="112"/>
      <c r="I33" s="112" t="s">
        <v>187</v>
      </c>
      <c r="J33" s="112"/>
      <c r="K33" s="112"/>
      <c r="L33" s="173">
        <f>L29-L32</f>
        <v>-79965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5321</v>
      </c>
      <c r="G34" s="171"/>
      <c r="H34" s="112"/>
      <c r="I34" s="91" t="s">
        <v>190</v>
      </c>
      <c r="J34" s="112"/>
      <c r="K34" s="112"/>
      <c r="L34" s="177">
        <f>W!A260</f>
        <v>50646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735000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-29319</v>
      </c>
      <c r="M35" s="171"/>
      <c r="O35" s="112" t="s">
        <v>194</v>
      </c>
      <c r="P35" s="112"/>
      <c r="Q35" s="112"/>
      <c r="R35" s="177">
        <f>R36-R33-R34</f>
        <v>-29319</v>
      </c>
      <c r="S35" s="171"/>
      <c r="U35" s="112" t="s">
        <v>195</v>
      </c>
      <c r="V35" s="112"/>
      <c r="W35" s="112"/>
      <c r="X35" s="174">
        <f>W!A239</f>
        <v>837000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2970681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4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111.64</v>
      </c>
      <c r="G35" s="138">
        <f>W!A542/100</f>
        <v>104.8</v>
      </c>
      <c r="H35" s="138">
        <f>W!A562/100</f>
        <v>115.91</v>
      </c>
      <c r="I35" s="138">
        <f>W!A582/100</f>
        <v>135.94</v>
      </c>
      <c r="J35" s="138">
        <f>W!A602/100</f>
        <v>115.89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3360364</v>
      </c>
      <c r="G36" s="138">
        <f>W!A543</f>
        <v>3144000</v>
      </c>
      <c r="H36" s="138">
        <f>W!A563</f>
        <v>3477300</v>
      </c>
      <c r="I36" s="138">
        <f>W!A583</f>
        <v>4078200</v>
      </c>
      <c r="J36" s="138">
        <f>W!A603</f>
        <v>3488289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0</v>
      </c>
      <c r="I38" s="138">
        <f>W!A584</f>
        <v>5</v>
      </c>
      <c r="J38" s="138">
        <f>W!A604</f>
        <v>2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3379469</v>
      </c>
      <c r="G39" s="138">
        <f>W!A545</f>
        <v>3204487</v>
      </c>
      <c r="H39" s="138">
        <f>W!A565</f>
        <v>3477300</v>
      </c>
      <c r="I39" s="138">
        <f>W!A585</f>
        <v>4289212</v>
      </c>
      <c r="J39" s="138">
        <f>W!A605</f>
        <v>3537385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400</v>
      </c>
      <c r="H43" s="138">
        <f>W!A566</f>
        <v>325</v>
      </c>
      <c r="I43" s="138">
        <f>W!A586</f>
        <v>350</v>
      </c>
      <c r="J43" s="138">
        <f>W!A606</f>
        <v>350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440</v>
      </c>
      <c r="H44" s="138">
        <f>W!A567</f>
        <v>335</v>
      </c>
      <c r="I44" s="138">
        <f>W!A587</f>
        <v>360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450</v>
      </c>
      <c r="H45" s="138">
        <f>W!A568</f>
        <v>375</v>
      </c>
      <c r="I45" s="138">
        <f>W!A588</f>
        <v>400</v>
      </c>
      <c r="J45" s="138">
        <f>W!A608</f>
        <v>400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565</v>
      </c>
      <c r="H46" s="138">
        <f>W!A569</f>
        <v>490</v>
      </c>
      <c r="I46" s="138">
        <f>W!A589</f>
        <v>525</v>
      </c>
      <c r="J46" s="138">
        <f>W!A609</f>
        <v>505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595</v>
      </c>
      <c r="H47" s="138">
        <f>W!A570</f>
        <v>490</v>
      </c>
      <c r="I47" s="138">
        <f>W!A590</f>
        <v>525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655</v>
      </c>
      <c r="H48" s="138">
        <f>W!A571</f>
        <v>585</v>
      </c>
      <c r="I48" s="138">
        <f>W!A591</f>
        <v>630</v>
      </c>
      <c r="J48" s="138">
        <f>W!A611</f>
        <v>585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800</v>
      </c>
      <c r="H49" s="138">
        <f>W!A572</f>
        <v>690</v>
      </c>
      <c r="I49" s="138">
        <f>W!A592</f>
        <v>770</v>
      </c>
      <c r="J49" s="138">
        <f>W!A612</f>
        <v>710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850</v>
      </c>
      <c r="H50" s="138">
        <f>W!A573</f>
        <v>725</v>
      </c>
      <c r="I50" s="138">
        <f>W!A593</f>
        <v>800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940</v>
      </c>
      <c r="H51" s="138">
        <f>W!A574</f>
        <v>855</v>
      </c>
      <c r="I51" s="138">
        <f>W!A594</f>
        <v>940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57</v>
      </c>
      <c r="G53" s="138">
        <f>W!A555</f>
        <v>72</v>
      </c>
      <c r="H53" s="138">
        <f>W!A575</f>
        <v>52</v>
      </c>
      <c r="I53" s="138">
        <f>W!A595</f>
        <v>66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1350</v>
      </c>
      <c r="H54" s="138">
        <f>W!A576</f>
        <v>1200</v>
      </c>
      <c r="I54" s="138">
        <f>W!A596</f>
        <v>1200</v>
      </c>
      <c r="J54" s="138">
        <f>W!A616</f>
        <v>1210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8</v>
      </c>
      <c r="H55" s="138">
        <f>W!A577</f>
        <v>4</v>
      </c>
      <c r="I55" s="138">
        <f>W!A597</f>
        <v>6</v>
      </c>
      <c r="J55" s="138">
        <f>W!A617</f>
        <v>5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1292548</v>
      </c>
      <c r="G67" s="138">
        <f>W!A722</f>
        <v>1735048</v>
      </c>
      <c r="H67" s="138">
        <f>W!A742</f>
        <v>1292548</v>
      </c>
      <c r="I67" s="138">
        <f>W!A762</f>
        <v>1620606</v>
      </c>
      <c r="J67" s="138">
        <f>W!A782</f>
        <v>1292548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70618</v>
      </c>
      <c r="G68" s="138">
        <f>W!A723</f>
        <v>814714</v>
      </c>
      <c r="H68" s="138">
        <f>W!A743</f>
        <v>31505</v>
      </c>
      <c r="I68" s="138">
        <f>W!A763</f>
        <v>75608</v>
      </c>
      <c r="J68" s="138">
        <f>W!A783</f>
        <v>72808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773358</v>
      </c>
      <c r="G69" s="138">
        <f>W!A724</f>
        <v>865887</v>
      </c>
      <c r="H69" s="138">
        <f>W!A744</f>
        <v>794162</v>
      </c>
      <c r="I69" s="138">
        <f>W!A764</f>
        <v>1182288</v>
      </c>
      <c r="J69" s="138">
        <f>W!A784</f>
        <v>800923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1214892</v>
      </c>
      <c r="G70" s="138">
        <f>W!A725</f>
        <v>1150000</v>
      </c>
      <c r="H70" s="138">
        <f>W!A745</f>
        <v>1705529</v>
      </c>
      <c r="I70" s="138">
        <f>W!A765</f>
        <v>1250000</v>
      </c>
      <c r="J70" s="138">
        <f>W!A785</f>
        <v>1665104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57226</v>
      </c>
      <c r="G73" s="138">
        <f>W!A728</f>
        <v>13149</v>
      </c>
      <c r="H73" s="138">
        <f>W!A748</f>
        <v>158688</v>
      </c>
      <c r="I73" s="138">
        <f>W!A768</f>
        <v>262071</v>
      </c>
      <c r="J73" s="138">
        <f>W!A788</f>
        <v>150529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179530</v>
      </c>
      <c r="G74" s="138">
        <f>W!A729</f>
        <v>663400</v>
      </c>
      <c r="H74" s="138">
        <f>W!A749</f>
        <v>294784</v>
      </c>
      <c r="I74" s="138">
        <f>W!A769</f>
        <v>267699</v>
      </c>
      <c r="J74" s="138">
        <f>W!A789</f>
        <v>378532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918419</v>
      </c>
      <c r="H75" s="138">
        <f>W!A750</f>
        <v>0</v>
      </c>
      <c r="I75" s="138">
        <f>W!A770</f>
        <v>197232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3010000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3010000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1087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103529</v>
      </c>
      <c r="G82" s="138">
        <f>W!A736</f>
        <v>-29319</v>
      </c>
      <c r="H82" s="138">
        <f>W!A756</f>
        <v>370272</v>
      </c>
      <c r="I82" s="138">
        <f>W!A776</f>
        <v>401500</v>
      </c>
      <c r="J82" s="138">
        <f>W!A796</f>
        <v>291235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3114660</v>
      </c>
      <c r="G83" s="138">
        <f t="shared" si="0"/>
        <v>2970681</v>
      </c>
      <c r="H83" s="138">
        <f t="shared" si="0"/>
        <v>3370272</v>
      </c>
      <c r="I83" s="138">
        <f t="shared" si="0"/>
        <v>3401500</v>
      </c>
      <c r="J83" s="138">
        <f t="shared" si="0"/>
        <v>3302322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2.1</v>
      </c>
      <c r="H91" s="61" t="str">
        <f>W!A352</f>
        <v xml:space="preserve">  4.3</v>
      </c>
      <c r="I91" s="61" t="str">
        <f>W!A362</f>
        <v xml:space="preserve">  6.1</v>
      </c>
      <c r="J91" s="61" t="str">
        <f>W!A372</f>
        <v xml:space="preserve">  4.1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0.6</v>
      </c>
      <c r="H92" s="61" t="str">
        <f>W!A353</f>
        <v xml:space="preserve">  0.6</v>
      </c>
      <c r="I92" s="61" t="str">
        <f>W!A363</f>
        <v xml:space="preserve">  2.5</v>
      </c>
      <c r="J92" s="61" t="str">
        <f>W!A373</f>
        <v xml:space="preserve">  0.6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4.6</v>
      </c>
      <c r="G93" s="61" t="str">
        <f>W!A344</f>
        <v xml:space="preserve">  2.2</v>
      </c>
      <c r="H93" s="61" t="str">
        <f>W!A354</f>
        <v xml:space="preserve">  2.3</v>
      </c>
      <c r="I93" s="61" t="str">
        <f>W!A364</f>
        <v xml:space="preserve">  5.1</v>
      </c>
      <c r="J93" s="61" t="str">
        <f>W!A374</f>
        <v xml:space="preserve">  3.2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6.1</v>
      </c>
      <c r="G94" s="61" t="str">
        <f>W!A345</f>
        <v xml:space="preserve">  5.3</v>
      </c>
      <c r="H94" s="61" t="str">
        <f>W!A355</f>
        <v xml:space="preserve">  6.1</v>
      </c>
      <c r="I94" s="61" t="str">
        <f>W!A365</f>
        <v xml:space="preserve">  6.2</v>
      </c>
      <c r="J94" s="61" t="str">
        <f>W!A375</f>
        <v xml:space="preserve">  6.1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1.5</v>
      </c>
      <c r="G95" s="61" t="str">
        <f>W!A346</f>
        <v xml:space="preserve">  3.7</v>
      </c>
      <c r="H95" s="61" t="str">
        <f>W!A356</f>
        <v xml:space="preserve">  1.4</v>
      </c>
      <c r="I95" s="61" t="str">
        <f>W!A366</f>
        <v xml:space="preserve">  3.8</v>
      </c>
      <c r="J95" s="61" t="str">
        <f>W!A376</f>
        <v xml:space="preserve">  1.3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9.5</v>
      </c>
      <c r="G96" s="61" t="str">
        <f>W!A347</f>
        <v xml:space="preserve">  4.3</v>
      </c>
      <c r="H96" s="61" t="str">
        <f>W!A357</f>
        <v xml:space="preserve">  3.2</v>
      </c>
      <c r="I96" s="61" t="str">
        <f>W!A367</f>
        <v xml:space="preserve">  4.7</v>
      </c>
      <c r="J96" s="61" t="str">
        <f>W!A377</f>
        <v xml:space="preserve">  4.0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8.7</v>
      </c>
      <c r="G97" s="61" t="str">
        <f>W!A348</f>
        <v xml:space="preserve">  6.7</v>
      </c>
      <c r="H97" s="61" t="str">
        <f>W!A358</f>
        <v xml:space="preserve"> 10.2</v>
      </c>
      <c r="I97" s="61" t="str">
        <f>W!A368</f>
        <v xml:space="preserve">  9.3</v>
      </c>
      <c r="J97" s="61" t="str">
        <f>W!A378</f>
        <v xml:space="preserve">  8.0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1.7</v>
      </c>
      <c r="G98" s="61" t="str">
        <f>W!A349</f>
        <v xml:space="preserve">  5.9</v>
      </c>
      <c r="H98" s="61" t="str">
        <f>W!A359</f>
        <v xml:space="preserve">  2.2</v>
      </c>
      <c r="I98" s="61" t="str">
        <f>W!A369</f>
        <v xml:space="preserve">  5.0</v>
      </c>
      <c r="J98" s="61" t="str">
        <f>W!A379</f>
        <v xml:space="preserve">  3.0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5.2</v>
      </c>
      <c r="G99" s="61" t="str">
        <f>W!A350</f>
        <v xml:space="preserve"> 11.8</v>
      </c>
      <c r="H99" s="61" t="str">
        <f>W!A360</f>
        <v xml:space="preserve">  5.2</v>
      </c>
      <c r="I99" s="61" t="str">
        <f>W!A370</f>
        <v xml:space="preserve">  7.3</v>
      </c>
      <c r="J99" s="61" t="str">
        <f>W!A380</f>
        <v xml:space="preserve">  7.5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90000</v>
      </c>
      <c r="G104" s="138">
        <f>W!A429</f>
        <v>165000</v>
      </c>
      <c r="H104" s="138">
        <f>W!A436</f>
        <v>90000</v>
      </c>
      <c r="I104" s="138">
        <f>W!A443</f>
        <v>145000</v>
      </c>
      <c r="J104" s="138">
        <f>W!A450</f>
        <v>116000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60000</v>
      </c>
      <c r="H105" s="138">
        <f>W!A437</f>
        <v>55000</v>
      </c>
      <c r="I105" s="138">
        <f>W!A444</f>
        <v>65000</v>
      </c>
      <c r="J105" s="138">
        <f>W!A451</f>
        <v>60000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15</v>
      </c>
    </row>
    <row r="15" spans="1:1">
      <c r="A15">
        <v>15</v>
      </c>
    </row>
    <row r="16" spans="1:1">
      <c r="A16">
        <v>15</v>
      </c>
    </row>
    <row r="17" spans="1:2">
      <c r="A17">
        <v>15</v>
      </c>
    </row>
    <row r="18" spans="1:2">
      <c r="A18">
        <v>15</v>
      </c>
    </row>
    <row r="19" spans="1:2">
      <c r="A19">
        <v>15</v>
      </c>
    </row>
    <row r="20" spans="1:2">
      <c r="A20">
        <v>0</v>
      </c>
    </row>
    <row r="21" spans="1:2">
      <c r="A21">
        <v>400</v>
      </c>
    </row>
    <row r="22" spans="1:2">
      <c r="A22">
        <v>440</v>
      </c>
    </row>
    <row r="23" spans="1:2">
      <c r="A23">
        <v>450</v>
      </c>
    </row>
    <row r="24" spans="1:2">
      <c r="A24">
        <v>565</v>
      </c>
    </row>
    <row r="25" spans="1:2">
      <c r="A25">
        <v>595</v>
      </c>
    </row>
    <row r="26" spans="1:2">
      <c r="A26">
        <v>655</v>
      </c>
    </row>
    <row r="27" spans="1:2">
      <c r="A27">
        <v>800</v>
      </c>
    </row>
    <row r="28" spans="1:2">
      <c r="A28">
        <v>850</v>
      </c>
    </row>
    <row r="29" spans="1:2">
      <c r="A29">
        <v>940</v>
      </c>
    </row>
    <row r="30" spans="1:2">
      <c r="A30">
        <v>0</v>
      </c>
    </row>
    <row r="31" spans="1:2">
      <c r="A31">
        <v>500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200</v>
      </c>
      <c r="B33" s="133" t="s">
        <v>343</v>
      </c>
    </row>
    <row r="34" spans="1:2">
      <c r="A34">
        <v>600</v>
      </c>
      <c r="B34" s="133" t="s">
        <v>343</v>
      </c>
    </row>
    <row r="35" spans="1:2">
      <c r="A35">
        <v>350</v>
      </c>
      <c r="B35" s="133" t="s">
        <v>343</v>
      </c>
    </row>
    <row r="36" spans="1:2">
      <c r="A36">
        <v>200</v>
      </c>
      <c r="B36" s="133" t="s">
        <v>343</v>
      </c>
    </row>
    <row r="37" spans="1:2">
      <c r="A37">
        <v>300</v>
      </c>
    </row>
    <row r="38" spans="1:2">
      <c r="A38">
        <v>225</v>
      </c>
    </row>
    <row r="39" spans="1:2">
      <c r="A39">
        <v>225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135</v>
      </c>
    </row>
    <row r="48" spans="1:2">
      <c r="A48">
        <v>180</v>
      </c>
    </row>
    <row r="49" spans="1:1">
      <c r="A49">
        <v>335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300</v>
      </c>
    </row>
    <row r="55" spans="1:1">
      <c r="A55">
        <v>250</v>
      </c>
    </row>
    <row r="56" spans="1:1">
      <c r="A56">
        <v>150</v>
      </c>
    </row>
    <row r="57" spans="1:1">
      <c r="A57">
        <v>1</v>
      </c>
    </row>
    <row r="58" spans="1:1">
      <c r="A58">
        <v>7</v>
      </c>
    </row>
    <row r="59" spans="1:1">
      <c r="A59">
        <v>7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9</v>
      </c>
    </row>
    <row r="64" spans="1:1">
      <c r="A64">
        <v>3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2</v>
      </c>
    </row>
    <row r="83" spans="1:2">
      <c r="A83">
        <v>1350</v>
      </c>
    </row>
    <row r="84" spans="1:2">
      <c r="A84">
        <v>0</v>
      </c>
    </row>
    <row r="85" spans="1:2">
      <c r="A85">
        <v>90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1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838</v>
      </c>
    </row>
    <row r="109" spans="1:1">
      <c r="A109">
        <v>1095</v>
      </c>
    </row>
    <row r="110" spans="1:1">
      <c r="A110">
        <v>750</v>
      </c>
    </row>
    <row r="111" spans="1:1">
      <c r="A111">
        <v>922</v>
      </c>
    </row>
    <row r="112" spans="1:1">
      <c r="A112">
        <v>1182</v>
      </c>
    </row>
    <row r="113" spans="1:2">
      <c r="A113">
        <v>773</v>
      </c>
    </row>
    <row r="114" spans="1:2">
      <c r="A114">
        <v>22</v>
      </c>
    </row>
    <row r="115" spans="1:2">
      <c r="A115">
        <v>32</v>
      </c>
    </row>
    <row r="116" spans="1:2">
      <c r="A116">
        <v>23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465</v>
      </c>
    </row>
    <row r="122" spans="1:2">
      <c r="A122">
        <v>186</v>
      </c>
    </row>
    <row r="123" spans="1:2">
      <c r="A123">
        <v>187</v>
      </c>
    </row>
    <row r="124" spans="1:2">
      <c r="A124">
        <v>571</v>
      </c>
    </row>
    <row r="125" spans="1:2">
      <c r="A125">
        <v>333</v>
      </c>
    </row>
    <row r="126" spans="1:2">
      <c r="A126">
        <v>191</v>
      </c>
    </row>
    <row r="127" spans="1:2">
      <c r="A127">
        <v>300</v>
      </c>
    </row>
    <row r="128" spans="1:2">
      <c r="A128">
        <v>225</v>
      </c>
    </row>
    <row r="129" spans="1:1">
      <c r="A129">
        <v>225</v>
      </c>
    </row>
    <row r="130" spans="1:1">
      <c r="A130">
        <v>999</v>
      </c>
    </row>
    <row r="131" spans="1:1">
      <c r="A131">
        <v>673</v>
      </c>
    </row>
    <row r="132" spans="1:1">
      <c r="A132">
        <v>37</v>
      </c>
    </row>
    <row r="133" spans="1:1">
      <c r="A133">
        <v>443</v>
      </c>
    </row>
    <row r="134" spans="1:1">
      <c r="A134">
        <v>758</v>
      </c>
    </row>
    <row r="135" spans="1:1">
      <c r="A135">
        <v>192</v>
      </c>
    </row>
    <row r="136" spans="1:1">
      <c r="A136">
        <v>468</v>
      </c>
    </row>
    <row r="137" spans="1:1">
      <c r="A137">
        <v>427</v>
      </c>
    </row>
    <row r="138" spans="1:1">
      <c r="A138">
        <v>106</v>
      </c>
    </row>
    <row r="139" spans="1:1">
      <c r="A139">
        <v>260</v>
      </c>
    </row>
    <row r="140" spans="1:1">
      <c r="A140">
        <v>999</v>
      </c>
    </row>
    <row r="141" spans="1:1">
      <c r="A141">
        <v>465</v>
      </c>
    </row>
    <row r="142" spans="1:1">
      <c r="A142">
        <v>88</v>
      </c>
    </row>
    <row r="143" spans="1:1">
      <c r="A143">
        <v>187</v>
      </c>
    </row>
    <row r="144" spans="1:1">
      <c r="A144">
        <v>571</v>
      </c>
    </row>
    <row r="145" spans="1:1">
      <c r="A145">
        <v>259</v>
      </c>
    </row>
    <row r="146" spans="1:1">
      <c r="A146">
        <v>191</v>
      </c>
    </row>
    <row r="147" spans="1:1">
      <c r="A147">
        <v>300</v>
      </c>
    </row>
    <row r="148" spans="1:1">
      <c r="A148">
        <v>158</v>
      </c>
    </row>
    <row r="149" spans="1:1">
      <c r="A149">
        <v>225</v>
      </c>
    </row>
    <row r="150" spans="1:1">
      <c r="A150">
        <v>999</v>
      </c>
    </row>
    <row r="151" spans="1:1">
      <c r="A151">
        <v>155</v>
      </c>
    </row>
    <row r="152" spans="1:1">
      <c r="A152">
        <v>0</v>
      </c>
    </row>
    <row r="153" spans="1:1">
      <c r="A153">
        <v>0</v>
      </c>
    </row>
    <row r="154" spans="1:1">
      <c r="A154">
        <v>133</v>
      </c>
    </row>
    <row r="155" spans="1:1">
      <c r="A155">
        <v>0</v>
      </c>
    </row>
    <row r="156" spans="1:1">
      <c r="A156">
        <v>0</v>
      </c>
    </row>
    <row r="157" spans="1:1">
      <c r="A157">
        <v>96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98</v>
      </c>
    </row>
    <row r="163" spans="1:1">
      <c r="A163">
        <v>0</v>
      </c>
    </row>
    <row r="164" spans="1:1">
      <c r="A164">
        <v>0</v>
      </c>
    </row>
    <row r="165" spans="1:1">
      <c r="A165">
        <v>74</v>
      </c>
    </row>
    <row r="166" spans="1:1">
      <c r="A166">
        <v>0</v>
      </c>
    </row>
    <row r="167" spans="1:1">
      <c r="A167">
        <v>0</v>
      </c>
    </row>
    <row r="168" spans="1:1">
      <c r="A168">
        <v>67</v>
      </c>
    </row>
    <row r="169" spans="1:1">
      <c r="A169">
        <v>0</v>
      </c>
    </row>
    <row r="170" spans="1:1">
      <c r="A170">
        <v>999</v>
      </c>
    </row>
    <row r="171" spans="1:1">
      <c r="A171">
        <v>42</v>
      </c>
    </row>
    <row r="172" spans="1:1">
      <c r="A172">
        <v>33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250</v>
      </c>
    </row>
    <row r="189" spans="1:1">
      <c r="A189">
        <v>150</v>
      </c>
    </row>
    <row r="190" spans="1:1">
      <c r="A190">
        <v>999</v>
      </c>
    </row>
    <row r="191" spans="1:1">
      <c r="A191">
        <v>24</v>
      </c>
    </row>
    <row r="192" spans="1:1">
      <c r="A192">
        <v>47</v>
      </c>
    </row>
    <row r="193" spans="1:1">
      <c r="A193">
        <v>2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28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165000</v>
      </c>
    </row>
    <row r="202" spans="1:1">
      <c r="A202">
        <v>44452</v>
      </c>
    </row>
    <row r="203" spans="1:1">
      <c r="A203">
        <v>27622</v>
      </c>
    </row>
    <row r="204" spans="1:1">
      <c r="A204">
        <v>227414</v>
      </c>
    </row>
    <row r="205" spans="1:1">
      <c r="A205">
        <v>20099</v>
      </c>
    </row>
    <row r="206" spans="1:1">
      <c r="A206">
        <v>11220</v>
      </c>
    </row>
    <row r="207" spans="1:1">
      <c r="A207">
        <v>60000</v>
      </c>
    </row>
    <row r="208" spans="1:1">
      <c r="A208">
        <v>25000</v>
      </c>
    </row>
    <row r="209" spans="1:1">
      <c r="A209">
        <v>30000</v>
      </c>
    </row>
    <row r="210" spans="1:1">
      <c r="A210">
        <v>11900</v>
      </c>
    </row>
    <row r="211" spans="1:1">
      <c r="A211">
        <v>7903</v>
      </c>
    </row>
    <row r="212" spans="1:1">
      <c r="A212">
        <v>12500</v>
      </c>
    </row>
    <row r="213" spans="1:1">
      <c r="A213">
        <v>2444</v>
      </c>
    </row>
    <row r="214" spans="1:1">
      <c r="A214">
        <v>3547</v>
      </c>
    </row>
    <row r="215" spans="1:1">
      <c r="A215">
        <v>90000</v>
      </c>
    </row>
    <row r="216" spans="1:1">
      <c r="A216">
        <v>17044</v>
      </c>
    </row>
    <row r="217" spans="1:1">
      <c r="A217">
        <v>756145</v>
      </c>
    </row>
    <row r="218" spans="1:1">
      <c r="A218">
        <v>1403809</v>
      </c>
    </row>
    <row r="219" spans="1:1">
      <c r="A219">
        <v>55875</v>
      </c>
    </row>
    <row r="220" spans="1:1">
      <c r="A220">
        <v>5321</v>
      </c>
    </row>
    <row r="221" spans="1:1">
      <c r="A221">
        <v>1403809</v>
      </c>
    </row>
    <row r="222" spans="1:1">
      <c r="A222">
        <v>50554</v>
      </c>
    </row>
    <row r="223" spans="1:1">
      <c r="A223">
        <v>1756271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15177</v>
      </c>
    </row>
    <row r="233" spans="1:1">
      <c r="A233">
        <v>-642773</v>
      </c>
    </row>
    <row r="234" spans="1:1">
      <c r="A234">
        <v>874354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735000</v>
      </c>
    </row>
    <row r="239" spans="1:1">
      <c r="A239">
        <v>837000</v>
      </c>
    </row>
    <row r="240" spans="1:1">
      <c r="A240">
        <v>80646</v>
      </c>
    </row>
    <row r="241" spans="1:1">
      <c r="A241">
        <v>1502695</v>
      </c>
    </row>
    <row r="242" spans="1:1">
      <c r="A242">
        <v>305801</v>
      </c>
    </row>
    <row r="243" spans="1:1">
      <c r="A243">
        <v>111400</v>
      </c>
    </row>
    <row r="244" spans="1:1">
      <c r="A244">
        <v>653855</v>
      </c>
    </row>
    <row r="245" spans="1:1">
      <c r="A245">
        <v>88532</v>
      </c>
    </row>
    <row r="246" spans="1:1">
      <c r="A246">
        <v>253482</v>
      </c>
    </row>
    <row r="247" spans="1:1">
      <c r="A247">
        <v>134122</v>
      </c>
    </row>
    <row r="248" spans="1:1">
      <c r="A248">
        <v>2877</v>
      </c>
    </row>
    <row r="249" spans="1:1">
      <c r="A249">
        <v>54750</v>
      </c>
    </row>
    <row r="250" spans="1:1">
      <c r="A250">
        <v>814714</v>
      </c>
    </row>
    <row r="251" spans="1:1">
      <c r="A251">
        <v>790105</v>
      </c>
    </row>
    <row r="252" spans="1:1">
      <c r="A252">
        <v>712590</v>
      </c>
    </row>
    <row r="253" spans="1:1">
      <c r="A253">
        <v>0</v>
      </c>
    </row>
    <row r="254" spans="1:1">
      <c r="A254">
        <v>32950</v>
      </c>
    </row>
    <row r="255" spans="1:1">
      <c r="A255">
        <v>13149</v>
      </c>
    </row>
    <row r="256" spans="1:1">
      <c r="A256">
        <v>-49965</v>
      </c>
    </row>
    <row r="257" spans="1:1">
      <c r="A257">
        <v>43830</v>
      </c>
    </row>
    <row r="258" spans="1:1">
      <c r="A258">
        <v>999</v>
      </c>
    </row>
    <row r="259" spans="1:1">
      <c r="A259">
        <v>999</v>
      </c>
    </row>
    <row r="260" spans="1:1">
      <c r="A260">
        <v>50646</v>
      </c>
    </row>
    <row r="261" spans="1:1">
      <c r="A261">
        <v>50000</v>
      </c>
    </row>
    <row r="262" spans="1:1">
      <c r="A262">
        <v>400000</v>
      </c>
    </row>
    <row r="263" spans="1:1">
      <c r="A263">
        <v>1285048</v>
      </c>
    </row>
    <row r="264" spans="1:1">
      <c r="A264">
        <v>0</v>
      </c>
    </row>
    <row r="265" spans="1:1">
      <c r="A265">
        <v>53314</v>
      </c>
    </row>
    <row r="266" spans="1:1">
      <c r="A266">
        <v>111400</v>
      </c>
    </row>
    <row r="267" spans="1:1">
      <c r="A267">
        <v>650000</v>
      </c>
    </row>
    <row r="268" spans="1:1">
      <c r="A268">
        <v>865887</v>
      </c>
    </row>
    <row r="269" spans="1:1">
      <c r="A269">
        <v>1150000</v>
      </c>
    </row>
    <row r="270" spans="1:1">
      <c r="A270">
        <v>1150000</v>
      </c>
    </row>
    <row r="271" spans="1:1">
      <c r="A271">
        <v>13149</v>
      </c>
    </row>
    <row r="272" spans="1:1">
      <c r="A272">
        <v>663400</v>
      </c>
    </row>
    <row r="273" spans="1:1">
      <c r="A273">
        <v>918419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2970681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125</v>
      </c>
    </row>
    <row r="286" spans="1:1">
      <c r="A286">
        <v>280</v>
      </c>
    </row>
    <row r="287" spans="1:1">
      <c r="A287">
        <v>76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1339</v>
      </c>
    </row>
    <row r="296" spans="1:1">
      <c r="A296">
        <v>6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54</v>
      </c>
    </row>
    <row r="303" spans="1:1">
      <c r="A303">
        <v>4279</v>
      </c>
    </row>
    <row r="304" spans="1:1">
      <c r="A304" t="s">
        <v>350</v>
      </c>
    </row>
    <row r="305" spans="1:1">
      <c r="A305">
        <v>13824</v>
      </c>
    </row>
    <row r="306" spans="1:1">
      <c r="A306">
        <v>180</v>
      </c>
    </row>
    <row r="307" spans="1:1">
      <c r="A307">
        <v>9935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8181</v>
      </c>
    </row>
    <row r="312" spans="1:1">
      <c r="A312">
        <v>279</v>
      </c>
    </row>
    <row r="313" spans="1:1">
      <c r="A313">
        <v>0</v>
      </c>
    </row>
    <row r="314" spans="1:1">
      <c r="A314">
        <v>0</v>
      </c>
    </row>
    <row r="315" spans="1:1">
      <c r="A315">
        <v>5605</v>
      </c>
    </row>
    <row r="316" spans="1:1">
      <c r="A316">
        <v>3855</v>
      </c>
    </row>
    <row r="317" spans="1:1">
      <c r="A317">
        <v>0</v>
      </c>
    </row>
    <row r="318" spans="1:1">
      <c r="A318">
        <v>15</v>
      </c>
    </row>
    <row r="319" spans="1:1">
      <c r="A319">
        <v>27042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15</v>
      </c>
    </row>
    <row r="328" spans="1:1">
      <c r="A328">
        <v>15</v>
      </c>
    </row>
    <row r="329" spans="1:1">
      <c r="A329">
        <v>38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365</v>
      </c>
    </row>
    <row r="353" spans="1:1">
      <c r="A353" t="s">
        <v>361</v>
      </c>
    </row>
    <row r="354" spans="1:1">
      <c r="A354" t="s">
        <v>369</v>
      </c>
    </row>
    <row r="355" spans="1:1">
      <c r="A355" t="s">
        <v>354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362</v>
      </c>
    </row>
    <row r="360" spans="1:1">
      <c r="A360" t="s">
        <v>359</v>
      </c>
    </row>
    <row r="361" spans="1:1">
      <c r="A361">
        <v>4</v>
      </c>
    </row>
    <row r="362" spans="1:1">
      <c r="A362" t="s">
        <v>354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361</v>
      </c>
    </row>
    <row r="374" spans="1:1">
      <c r="A374" t="s">
        <v>371</v>
      </c>
    </row>
    <row r="375" spans="1:1">
      <c r="A375" t="s">
        <v>354</v>
      </c>
    </row>
    <row r="376" spans="1:1">
      <c r="A376" t="s">
        <v>382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385</v>
      </c>
    </row>
    <row r="380" spans="1:1">
      <c r="A380" t="s">
        <v>386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90000</v>
      </c>
    </row>
    <row r="423" spans="1:1">
      <c r="A423">
        <v>55000</v>
      </c>
    </row>
    <row r="424" spans="1:1">
      <c r="A424" s="134" t="s">
        <v>387</v>
      </c>
    </row>
    <row r="425" spans="1:1">
      <c r="A425" s="134" t="s">
        <v>387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165000</v>
      </c>
    </row>
    <row r="430" spans="1:1">
      <c r="A430">
        <v>60000</v>
      </c>
    </row>
    <row r="431" spans="1:1">
      <c r="A431" s="134" t="s">
        <v>388</v>
      </c>
    </row>
    <row r="432" spans="1:1">
      <c r="A432" s="134" t="s">
        <v>388</v>
      </c>
    </row>
    <row r="433" spans="1:1">
      <c r="A433" s="134" t="s">
        <v>387</v>
      </c>
    </row>
    <row r="434" spans="1:1">
      <c r="A434" s="134" t="s">
        <v>389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387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388</v>
      </c>
    </row>
    <row r="442" spans="1:1">
      <c r="A442">
        <v>4</v>
      </c>
    </row>
    <row r="443" spans="1:1">
      <c r="A443">
        <v>145000</v>
      </c>
    </row>
    <row r="444" spans="1:1">
      <c r="A444">
        <v>65000</v>
      </c>
    </row>
    <row r="445" spans="1:1">
      <c r="A445" s="134" t="s">
        <v>388</v>
      </c>
    </row>
    <row r="446" spans="1:1">
      <c r="A446" s="134" t="s">
        <v>388</v>
      </c>
    </row>
    <row r="447" spans="1:1">
      <c r="A447" s="134" t="s">
        <v>387</v>
      </c>
    </row>
    <row r="448" spans="1:1">
      <c r="A448" s="134" t="s">
        <v>388</v>
      </c>
    </row>
    <row r="449" spans="1:1">
      <c r="A449">
        <v>5</v>
      </c>
    </row>
    <row r="450" spans="1:1">
      <c r="A450">
        <v>116000</v>
      </c>
    </row>
    <row r="451" spans="1:1">
      <c r="A451">
        <v>60000</v>
      </c>
    </row>
    <row r="452" spans="1:1">
      <c r="A452" s="134" t="s">
        <v>388</v>
      </c>
    </row>
    <row r="453" spans="1:1">
      <c r="A453" s="134" t="s">
        <v>387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11164</v>
      </c>
    </row>
    <row r="523" spans="1:1">
      <c r="A523">
        <v>3360364</v>
      </c>
    </row>
    <row r="524" spans="1:1">
      <c r="A524">
        <v>0</v>
      </c>
    </row>
    <row r="525" spans="1:1">
      <c r="A525">
        <v>3379469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57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10480</v>
      </c>
    </row>
    <row r="543" spans="1:1">
      <c r="A543">
        <v>3144000</v>
      </c>
    </row>
    <row r="544" spans="1:1">
      <c r="A544">
        <v>1</v>
      </c>
    </row>
    <row r="545" spans="1:2">
      <c r="A545">
        <v>3204487</v>
      </c>
    </row>
    <row r="546" spans="1:2">
      <c r="A546">
        <v>400</v>
      </c>
    </row>
    <row r="547" spans="1:2">
      <c r="A547">
        <v>440</v>
      </c>
    </row>
    <row r="548" spans="1:2">
      <c r="A548">
        <v>450</v>
      </c>
    </row>
    <row r="549" spans="1:2">
      <c r="A549">
        <v>565</v>
      </c>
    </row>
    <row r="550" spans="1:2">
      <c r="A550">
        <v>595</v>
      </c>
    </row>
    <row r="551" spans="1:2">
      <c r="A551">
        <v>655</v>
      </c>
    </row>
    <row r="552" spans="1:2">
      <c r="A552">
        <v>800</v>
      </c>
    </row>
    <row r="553" spans="1:2">
      <c r="A553">
        <v>850</v>
      </c>
      <c r="B553"/>
    </row>
    <row r="554" spans="1:2">
      <c r="A554">
        <v>940</v>
      </c>
      <c r="B554"/>
    </row>
    <row r="555" spans="1:2">
      <c r="A555">
        <v>72</v>
      </c>
      <c r="B555"/>
    </row>
    <row r="556" spans="1:2">
      <c r="A556">
        <v>1350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11591</v>
      </c>
    </row>
    <row r="563" spans="1:1">
      <c r="A563">
        <v>3477300</v>
      </c>
    </row>
    <row r="564" spans="1:1">
      <c r="A564">
        <v>0</v>
      </c>
    </row>
    <row r="565" spans="1:1">
      <c r="A565">
        <v>3477300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52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13594</v>
      </c>
    </row>
    <row r="583" spans="1:1">
      <c r="A583">
        <v>4078200</v>
      </c>
    </row>
    <row r="584" spans="1:1">
      <c r="A584">
        <v>5</v>
      </c>
    </row>
    <row r="585" spans="1:1">
      <c r="A585">
        <v>4289212</v>
      </c>
    </row>
    <row r="586" spans="1:1">
      <c r="A586">
        <v>350</v>
      </c>
    </row>
    <row r="587" spans="1:1">
      <c r="A587">
        <v>360</v>
      </c>
    </row>
    <row r="588" spans="1:1">
      <c r="A588">
        <v>400</v>
      </c>
    </row>
    <row r="589" spans="1:1">
      <c r="A589">
        <v>525</v>
      </c>
    </row>
    <row r="590" spans="1:1">
      <c r="A590">
        <v>525</v>
      </c>
    </row>
    <row r="591" spans="1:1">
      <c r="A591">
        <v>630</v>
      </c>
    </row>
    <row r="592" spans="1:1">
      <c r="A592">
        <v>770</v>
      </c>
    </row>
    <row r="593" spans="1:1">
      <c r="A593">
        <v>800</v>
      </c>
    </row>
    <row r="594" spans="1:1">
      <c r="A594">
        <v>940</v>
      </c>
    </row>
    <row r="595" spans="1:1">
      <c r="A595">
        <v>66</v>
      </c>
    </row>
    <row r="596" spans="1:1">
      <c r="A596">
        <v>1200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11589</v>
      </c>
    </row>
    <row r="603" spans="1:1">
      <c r="A603">
        <v>3488289</v>
      </c>
    </row>
    <row r="604" spans="1:1">
      <c r="A604">
        <v>2</v>
      </c>
    </row>
    <row r="605" spans="1:1">
      <c r="A605">
        <v>3537385</v>
      </c>
    </row>
    <row r="606" spans="1:1">
      <c r="A606">
        <v>350</v>
      </c>
    </row>
    <row r="607" spans="1:1">
      <c r="A607">
        <v>325</v>
      </c>
    </row>
    <row r="608" spans="1:1">
      <c r="A608">
        <v>400</v>
      </c>
    </row>
    <row r="609" spans="1:1">
      <c r="A609">
        <v>505</v>
      </c>
    </row>
    <row r="610" spans="1:1">
      <c r="A610">
        <v>490</v>
      </c>
    </row>
    <row r="611" spans="1:1">
      <c r="A611">
        <v>585</v>
      </c>
    </row>
    <row r="612" spans="1:1">
      <c r="A612">
        <v>710</v>
      </c>
    </row>
    <row r="613" spans="1:1">
      <c r="A613">
        <v>725</v>
      </c>
    </row>
    <row r="614" spans="1:1">
      <c r="A614">
        <v>870</v>
      </c>
    </row>
    <row r="615" spans="1:1">
      <c r="A615">
        <v>53</v>
      </c>
    </row>
    <row r="616" spans="1:1">
      <c r="A616">
        <v>1210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1292548</v>
      </c>
    </row>
    <row r="703" spans="1:1">
      <c r="A703">
        <v>70618</v>
      </c>
    </row>
    <row r="704" spans="1:1">
      <c r="A704">
        <v>773358</v>
      </c>
    </row>
    <row r="705" spans="1:1">
      <c r="A705">
        <v>1214892</v>
      </c>
    </row>
    <row r="706" spans="1:1">
      <c r="A706">
        <v>999</v>
      </c>
    </row>
    <row r="707" spans="1:1">
      <c r="A707">
        <v>999</v>
      </c>
    </row>
    <row r="708" spans="1:1">
      <c r="A708">
        <v>57226</v>
      </c>
    </row>
    <row r="709" spans="1:1">
      <c r="A709">
        <v>179530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3010000</v>
      </c>
    </row>
    <row r="715" spans="1:1">
      <c r="A715">
        <v>1131</v>
      </c>
    </row>
    <row r="716" spans="1:1">
      <c r="A716">
        <v>103529</v>
      </c>
    </row>
    <row r="717" spans="1:1">
      <c r="A717">
        <v>3114660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1735048</v>
      </c>
    </row>
    <row r="723" spans="1:1">
      <c r="A723">
        <v>814714</v>
      </c>
    </row>
    <row r="724" spans="1:1">
      <c r="A724">
        <v>865887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13149</v>
      </c>
    </row>
    <row r="729" spans="1:1">
      <c r="A729">
        <v>663400</v>
      </c>
    </row>
    <row r="730" spans="1:1">
      <c r="A730">
        <v>918419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-29319</v>
      </c>
    </row>
    <row r="737" spans="1:1">
      <c r="A737">
        <v>2970681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31505</v>
      </c>
    </row>
    <row r="744" spans="1:1">
      <c r="A744">
        <v>794162</v>
      </c>
    </row>
    <row r="745" spans="1:1">
      <c r="A745">
        <v>1705529</v>
      </c>
    </row>
    <row r="746" spans="1:1">
      <c r="A746">
        <v>999</v>
      </c>
    </row>
    <row r="747" spans="1:1">
      <c r="A747">
        <v>999</v>
      </c>
    </row>
    <row r="748" spans="1:1">
      <c r="A748">
        <v>158688</v>
      </c>
    </row>
    <row r="749" spans="1:1">
      <c r="A749">
        <v>294784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370272</v>
      </c>
    </row>
    <row r="757" spans="1:1">
      <c r="A757">
        <v>3370272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1620606</v>
      </c>
    </row>
    <row r="763" spans="1:1">
      <c r="A763">
        <v>75608</v>
      </c>
    </row>
    <row r="764" spans="1:1">
      <c r="A764">
        <v>1182288</v>
      </c>
    </row>
    <row r="765" spans="1:1">
      <c r="A765">
        <v>1250000</v>
      </c>
    </row>
    <row r="766" spans="1:1">
      <c r="A766">
        <v>999</v>
      </c>
    </row>
    <row r="767" spans="1:1">
      <c r="A767">
        <v>999</v>
      </c>
    </row>
    <row r="768" spans="1:1">
      <c r="A768">
        <v>262071</v>
      </c>
    </row>
    <row r="769" spans="1:1">
      <c r="A769">
        <v>267699</v>
      </c>
    </row>
    <row r="770" spans="1:1">
      <c r="A770">
        <v>197232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401500</v>
      </c>
    </row>
    <row r="777" spans="1:1">
      <c r="A777">
        <v>3401500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72808</v>
      </c>
    </row>
    <row r="784" spans="1:1">
      <c r="A784">
        <v>800923</v>
      </c>
    </row>
    <row r="785" spans="1:1">
      <c r="A785">
        <v>1665104</v>
      </c>
    </row>
    <row r="786" spans="1:1">
      <c r="A786">
        <v>999</v>
      </c>
    </row>
    <row r="787" spans="1:1">
      <c r="A787">
        <v>999</v>
      </c>
    </row>
    <row r="788" spans="1:1">
      <c r="A788">
        <v>150529</v>
      </c>
    </row>
    <row r="789" spans="1:1">
      <c r="A789">
        <v>378532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3010000</v>
      </c>
    </row>
    <row r="795" spans="1:1">
      <c r="A795">
        <v>1087</v>
      </c>
    </row>
    <row r="796" spans="1:1">
      <c r="A796">
        <v>291235</v>
      </c>
    </row>
    <row r="797" spans="1:1">
      <c r="A797">
        <v>3302322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2019-11-01T09:47:02Z</dcterms:modified>
</cp:coreProperties>
</file>