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8AF4F2DF-DAC8-4A4F-B5FC-E96819AB36B4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15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K83" i="4" s="1"/>
  <c r="J81" i="4"/>
  <c r="I81" i="4"/>
  <c r="H81" i="4"/>
  <c r="G81" i="4"/>
  <c r="G83" i="4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X27" i="3" s="1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N28" i="2" s="1"/>
  <c r="M27" i="2"/>
  <c r="G27" i="2"/>
  <c r="O26" i="2"/>
  <c r="O29" i="2" s="1"/>
  <c r="N26" i="2"/>
  <c r="N29" i="2" s="1"/>
  <c r="M26" i="2"/>
  <c r="M29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30" i="3"/>
  <c r="G17" i="4"/>
  <c r="I17" i="4"/>
  <c r="R21" i="3" l="1"/>
  <c r="R30" i="3" s="1"/>
  <c r="N43" i="2"/>
  <c r="N45" i="2" s="1"/>
  <c r="G16" i="4"/>
  <c r="G8" i="2"/>
  <c r="G9" i="2" s="1"/>
  <c r="M28" i="2"/>
  <c r="G11" i="2"/>
  <c r="G15" i="2" s="1"/>
  <c r="O28" i="2"/>
</calcChain>
</file>

<file path=xl/connections.xml><?xml version="1.0" encoding="utf-8"?>
<connections xmlns="http://schemas.openxmlformats.org/spreadsheetml/2006/main">
  <connection id="1" name="W115171" type="6" refreshedVersion="4" background="1" saveData="1">
    <textPr prompt="0" codePage="850" sourceFile="C:\2018_GMC\1etap_16C1\RUN_16C1\Wfiles\171\W115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<sst xmlns="http://schemas.openxmlformats.org/spreadsheetml/2006/main" count="572" uniqueCount="403">
  <si>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</si>
  <si>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</si>
  <si>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</si>
  <si>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</si>
  <si>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</si>
  <si>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</si>
  <si>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</si>
  <si>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</si>
  <si>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</si>
  <si>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</si>
  <si>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</si>
  <si>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</si>
  <si>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</si>
  <si>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</si>
  <si>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</si>
  <si>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</si>
  <si>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</si>
  <si>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</si>
  <si>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</si>
  <si>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</si>
  <si>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</si>
  <si>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</si>
  <si>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</si>
  <si>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</si>
  <si>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</si>
  <si>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</si>
  <si>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</si>
  <si>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</si>
  <si>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</si>
  <si>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</si>
  <si>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</si>
  <si>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</si>
  <si>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</si>
  <si>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</si>
  <si>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</si>
  <si>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</si>
  <si>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</si>
  <si>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</si>
  <si>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</si>
  <si>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</si>
  <si>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</si>
  <si>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</si>
  <si>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</si>
  <si>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</si>
  <si>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</si>
  <si>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</si>
  <si>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</si>
  <si>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</si>
  <si>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</si>
  <si>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</si>
  <si>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</si>
  <si>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</si>
  <si>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</si>
  <si>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</si>
  <si>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</si>
  <si>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</si>
  <si>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</si>
  <si>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</si>
  <si>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</si>
  <si>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</si>
  <si>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</si>
  <si>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</si>
  <si>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</si>
  <si>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</si>
  <si>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</si>
  <si>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</si>
  <si>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</si>
  <si>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</si>
  <si>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</si>
  <si>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</si>
  <si>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</si>
  <si>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</si>
  <si>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</si>
  <si>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</si>
  <si>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</si>
  <si>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</si>
  <si>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</si>
  <si>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</si>
  <si>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</si>
  <si>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</si>
  <si>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</si>
  <si>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</si>
  <si>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</si>
  <si>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</si>
  <si>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</si>
  <si>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</si>
  <si>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</si>
  <si>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</si>
  <si>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</si>
  <si>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</si>
  <si>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</si>
  <si>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</si>
  <si>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</si>
  <si>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</si>
  <si>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</si>
  <si>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</si>
  <si>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</si>
  <si>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</si>
  <si>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</si>
  <si>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</si>
  <si>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</si>
  <si>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</si>
  <si>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</si>
  <si>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</si>
  <si>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</si>
  <si>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</si>
  <si>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</si>
  <si>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</si>
  <si>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</si>
  <si>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</si>
  <si>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</si>
  <si>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</si>
  <si>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</si>
  <si>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</si>
  <si>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</si>
  <si>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</si>
  <si>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</si>
  <si>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</si>
  <si>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</si>
  <si>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</si>
  <si>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</si>
  <si>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</si>
  <si>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</si>
  <si>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</si>
  <si>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</si>
  <si>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</si>
  <si>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</si>
  <si>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</si>
  <si>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</si>
  <si>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</si>
  <si>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</si>
  <si>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</si>
  <si>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</si>
  <si>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</si>
  <si>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</si>
  <si>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</si>
  <si>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</si>
  <si>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</si>
  <si>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</si>
  <si>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</si>
  <si>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</si>
  <si>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</si>
  <si>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</si>
  <si>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</si>
  <si>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</si>
  <si>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</si>
  <si>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</si>
  <si>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</si>
  <si>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</si>
  <si>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</si>
  <si>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</si>
  <si>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</si>
  <si>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</si>
  <si>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</si>
  <si>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</si>
  <si>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</si>
  <si>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</si>
  <si>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</si>
  <si>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</si>
  <si>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</si>
  <si>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</si>
  <si>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</si>
  <si>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</si>
  <si>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</si>
  <si>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</si>
  <si>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</si>
  <si>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</si>
  <si>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</si>
  <si>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</si>
  <si>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</si>
  <si>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</si>
  <si>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</si>
  <si>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</si>
  <si>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</si>
  <si>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</si>
  <si>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</si>
  <si>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</si>
  <si>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</si>
  <si>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</si>
  <si>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</si>
  <si>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</si>
  <si>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</si>
  <si>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</si>
  <si>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</si>
  <si>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</si>
  <si>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</si>
  <si>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</si>
  <si>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</si>
  <si>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</si>
  <si>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</si>
  <si>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</si>
  <si>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</si>
  <si>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</si>
  <si>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</si>
  <si>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</si>
  <si>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</si>
  <si>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</si>
  <si>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</si>
  <si>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</si>
  <si>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</si>
  <si>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</si>
  <si>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</si>
  <si>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</si>
  <si>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</si>
  <si>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</si>
  <si>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</si>
  <si>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</si>
  <si>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</si>
  <si>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</si>
  <si>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</si>
  <si>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</si>
  <si>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</si>
  <si>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</si>
  <si>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</si>
  <si>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</si>
  <si>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</si>
  <si>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</si>
  <si>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</si>
  <si>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</si>
  <si>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</si>
  <si>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</si>
  <si>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</si>
  <si>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</si>
  <si>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</si>
  <si>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</si>
  <si>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</si>
  <si>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</si>
  <si>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</si>
  <si>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</si>
  <si>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</si>
  <si>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</si>
  <si>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</si>
  <si>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</si>
  <si>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</si>
  <si>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</si>
  <si>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</si>
  <si>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</si>
  <si>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</si>
  <si>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</si>
  <si>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</si>
  <si>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</si>
  <si>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</si>
  <si>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</si>
  <si>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</si>
  <si>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</si>
  <si>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</si>
  <si>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</si>
  <si>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</si>
  <si>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</si>
  <si>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</si>
  <si>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</si>
  <si>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</si>
  <si>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</si>
  <si>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</si>
  <si>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</si>
  <si>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</si>
  <si>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</si>
  <si>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</si>
  <si>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</si>
  <si>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</si>
  <si>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</si>
  <si>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</si>
  <si>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</si>
  <si>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</si>
  <si>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</si>
  <si>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</si>
  <si>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</si>
  <si>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</si>
  <si>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</si>
  <si>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</si>
  <si>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</si>
  <si>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</si>
  <si>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</si>
  <si>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</si>
  <si>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</si>
  <si>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</si>
  <si>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</si>
  <si>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</si>
  <si>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</si>
  <si>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</si>
  <si>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</si>
  <si>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</si>
  <si>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</si>
  <si>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</si>
  <si>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</si>
  <si>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</si>
  <si>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</si>
  <si>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</si>
  <si>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</si>
  <si>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</si>
  <si>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</si>
  <si>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</si>
  <si>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</si>
  <si>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</si>
  <si>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</si>
  <si>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</si>
  <si>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</si>
  <si>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</si>
  <si>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</si>
  <si>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</si>
  <si>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</si>
  <si>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</si>
  <si>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</si>
  <si>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</si>
  <si>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</si>
  <si>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</si>
  <si>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</si>
  <si>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</si>
  <si>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</si>
  <si>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</si>
  <si>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</si>
  <si>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</si>
  <si>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</si>
  <si>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</si>
  <si>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</si>
  <si>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</si>
  <si>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</si>
  <si>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</si>
  <si>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</si>
  <si>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</si>
  <si>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</si>
  <si>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</si>
  <si>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</si>
  <si>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</si>
  <si>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</si>
  <si>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</si>
  <si>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</si>
  <si>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</si>
  <si>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</si>
  <si>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</si>
  <si>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</si>
  <si>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</si>
  <si>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</si>
  <si>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</si>
  <si>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</si>
  <si>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</si>
  <si>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</si>
  <si>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</si>
  <si>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</si>
  <si>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</si>
  <si>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</si>
  <si>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</si>
  <si>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</si>
  <si>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</si>
  <si>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2.45</t>
  </si>
  <si>
    <t xml:space="preserve">   3.34</t>
  </si>
  <si>
    <t xml:space="preserve">   2.57</t>
  </si>
  <si>
    <t>!</t>
  </si>
  <si>
    <t>Minor</t>
  </si>
  <si>
    <t>Major</t>
  </si>
  <si>
    <t xml:space="preserve"> 95.2</t>
  </si>
  <si>
    <t xml:space="preserve">  6.5</t>
  </si>
  <si>
    <t xml:space="preserve">  1.4</t>
  </si>
  <si>
    <t xml:space="preserve">  9.0</t>
  </si>
  <si>
    <t xml:space="preserve">  7.6</t>
  </si>
  <si>
    <t xml:space="preserve">  2.0</t>
  </si>
  <si>
    <t xml:space="preserve">  9.6</t>
  </si>
  <si>
    <t xml:space="preserve"> 10.9</t>
  </si>
  <si>
    <t xml:space="preserve">  2.7</t>
  </si>
  <si>
    <t xml:space="preserve"> 11.0</t>
  </si>
  <si>
    <t xml:space="preserve">  7.8</t>
  </si>
  <si>
    <t xml:space="preserve">  1.3</t>
  </si>
  <si>
    <t xml:space="preserve"> 12.3</t>
  </si>
  <si>
    <t xml:space="preserve"> 10.5</t>
  </si>
  <si>
    <t xml:space="preserve">  2.6</t>
  </si>
  <si>
    <t xml:space="preserve"> 12.8</t>
  </si>
  <si>
    <t xml:space="preserve"> 14.7</t>
  </si>
  <si>
    <t xml:space="preserve">  3.4</t>
  </si>
  <si>
    <t xml:space="preserve"> 15.1</t>
  </si>
  <si>
    <t xml:space="preserve">  5.4</t>
  </si>
  <si>
    <t xml:space="preserve">  4.0</t>
  </si>
  <si>
    <t xml:space="preserve">  6.6</t>
  </si>
  <si>
    <t xml:space="preserve">  6.3</t>
  </si>
  <si>
    <t xml:space="preserve">  9.5</t>
  </si>
  <si>
    <t xml:space="preserve"> 11.2</t>
  </si>
  <si>
    <t xml:space="preserve">  0.1</t>
  </si>
  <si>
    <t xml:space="preserve">  0.0</t>
  </si>
  <si>
    <t xml:space="preserve">  0.4</t>
  </si>
  <si>
    <t xml:space="preserve">  0.7</t>
  </si>
  <si>
    <t xml:space="preserve">  0.3</t>
  </si>
  <si>
    <t xml:space="preserve">  7.2</t>
  </si>
  <si>
    <t xml:space="preserve">  8.6</t>
  </si>
  <si>
    <t xml:space="preserve">  5.8</t>
  </si>
  <si>
    <t xml:space="preserve">  8.7</t>
  </si>
  <si>
    <t xml:space="preserve"> 12.2</t>
  </si>
  <si>
    <t xml:space="preserve"> 12.5</t>
  </si>
  <si>
    <t xml:space="preserve"> 12.1</t>
  </si>
  <si>
    <t xml:space="preserve"> 12.7</t>
  </si>
  <si>
    <t xml:space="preserve"> 16.7</t>
  </si>
  <si>
    <t xml:space="preserve"> 14.0</t>
  </si>
  <si>
    <t xml:space="preserve">   **</t>
  </si>
  <si>
    <t xml:space="preserve"> ****</t>
  </si>
  <si>
    <t xml:space="preserve">  ***</t>
  </si>
  <si>
    <t xml:space="preserve">    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</si>
  <si>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</si>
  <si>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</si>
  <si>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</si>
  <si>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</si>
  <si>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</si>
  <si>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</si>
  <si>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181213122533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</si>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</sst>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2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80" fontId="8" fillId="3" borderId="4" xfId="0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15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9" workbookViewId="0">
      <selection activeCell="F43" sqref="F43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11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740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373</v>
      </c>
      <c r="G20" s="54">
        <f>W!B22</f>
        <v>0</v>
      </c>
      <c r="H20" s="44">
        <f>W!A25</f>
        <v>515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408</v>
      </c>
      <c r="G21" s="59">
        <f>W!B23</f>
        <v>0</v>
      </c>
      <c r="H21" s="57">
        <f>W!A26</f>
        <v>608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800</v>
      </c>
      <c r="I24" s="48">
        <f>W!B34</f>
        <v>0</v>
      </c>
      <c r="J24" s="63">
        <f>W!A37</f>
        <v>320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550</v>
      </c>
      <c r="G25" s="54">
        <f>W!B32</f>
        <v>0</v>
      </c>
      <c r="H25" s="44">
        <f>W!A35</f>
        <v>620</v>
      </c>
      <c r="I25" s="54">
        <f>W!B35</f>
        <v>0</v>
      </c>
      <c r="J25" s="44">
        <f>W!A38</f>
        <v>290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12.75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505</v>
      </c>
      <c r="G26" s="59">
        <f>W!B33</f>
        <v>0</v>
      </c>
      <c r="H26" s="57">
        <f>W!A36</f>
        <v>405</v>
      </c>
      <c r="I26" s="59">
        <f>W!B36</f>
        <v>0</v>
      </c>
      <c r="J26" s="41">
        <f>W!A39</f>
        <v>220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K4" workbookViewId="0">
      <selection activeCell="W31" sqref="W3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11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2055</v>
      </c>
      <c r="V6" s="188"/>
      <c r="W6" s="44">
        <f>W!A109</f>
        <v>1825</v>
      </c>
      <c r="X6" s="28"/>
      <c r="Y6" s="53">
        <f>W!A110</f>
        <v>830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34</v>
      </c>
      <c r="O7" s="189">
        <f>W!A192</f>
        <v>46</v>
      </c>
      <c r="P7" s="24"/>
      <c r="R7" s="129"/>
      <c r="S7" s="19" t="s">
        <v>210</v>
      </c>
      <c r="T7" s="19"/>
      <c r="U7" s="53">
        <f>W!A111</f>
        <v>2112</v>
      </c>
      <c r="V7" s="188"/>
      <c r="W7" s="44">
        <f>W!A112</f>
        <v>1878</v>
      </c>
      <c r="X7" s="28"/>
      <c r="Y7" s="53">
        <f>W!A113</f>
        <v>856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10</v>
      </c>
      <c r="P8" s="24"/>
      <c r="R8" s="129"/>
      <c r="S8" s="19" t="s">
        <v>213</v>
      </c>
      <c r="T8" s="19"/>
      <c r="U8" s="53">
        <f>W!A114</f>
        <v>57</v>
      </c>
      <c r="V8" s="188"/>
      <c r="W8" s="44">
        <f>W!A115</f>
        <v>53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209">
        <f>W!A117</f>
        <v>0</v>
      </c>
      <c r="V9" s="190">
        <f>W!B117</f>
        <v>0</v>
      </c>
      <c r="W9" s="208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36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800</v>
      </c>
      <c r="X12" s="28"/>
      <c r="Y12" s="53">
        <f>W!A127</f>
        <v>320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550</v>
      </c>
      <c r="V13" s="188"/>
      <c r="W13" s="53">
        <f>W!A125</f>
        <v>620</v>
      </c>
      <c r="X13" s="28"/>
      <c r="Y13" s="53">
        <f>W!A128</f>
        <v>290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505</v>
      </c>
      <c r="V14" s="188"/>
      <c r="W14" s="53">
        <f>W!A126</f>
        <v>405</v>
      </c>
      <c r="X14" s="28"/>
      <c r="Y14" s="53">
        <f>W!A129</f>
        <v>220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19584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337</v>
      </c>
      <c r="P17" s="190">
        <f>W!B307</f>
        <v>0</v>
      </c>
      <c r="R17" s="129"/>
      <c r="S17" s="19" t="s">
        <v>235</v>
      </c>
      <c r="T17" s="19"/>
      <c r="U17" s="53">
        <f>W!A131</f>
        <v>1094</v>
      </c>
      <c r="V17" s="188"/>
      <c r="W17" s="53">
        <f>W!A134</f>
        <v>756</v>
      </c>
      <c r="X17" s="28"/>
      <c r="Y17" s="53">
        <f>W!A137</f>
        <v>358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15359</v>
      </c>
      <c r="P18" s="24"/>
      <c r="R18" s="129"/>
      <c r="S18" s="101" t="s">
        <v>238</v>
      </c>
      <c r="T18" s="19"/>
      <c r="U18" s="53">
        <f>W!A132</f>
        <v>466</v>
      </c>
      <c r="V18" s="188"/>
      <c r="W18" s="53">
        <f>W!A135</f>
        <v>482</v>
      </c>
      <c r="X18" s="28"/>
      <c r="Y18" s="53">
        <f>W!A138</f>
        <v>244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532</v>
      </c>
      <c r="V19" s="188"/>
      <c r="W19" s="53">
        <f>W!A136</f>
        <v>391</v>
      </c>
      <c r="X19" s="28"/>
      <c r="Y19" s="53">
        <f>W!A139</f>
        <v>211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1094</v>
      </c>
      <c r="V22" s="188"/>
      <c r="W22" s="53">
        <f>W!A144</f>
        <v>758</v>
      </c>
      <c r="X22" s="28"/>
      <c r="Y22" s="53">
        <f>W!A147</f>
        <v>320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466</v>
      </c>
      <c r="V23" s="188"/>
      <c r="W23" s="53">
        <f>W!A145</f>
        <v>482</v>
      </c>
      <c r="X23" s="28"/>
      <c r="Y23" s="53">
        <f>W!A148</f>
        <v>244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532</v>
      </c>
      <c r="V24" s="188"/>
      <c r="W24" s="53">
        <f>W!A146</f>
        <v>391</v>
      </c>
      <c r="X24" s="28"/>
      <c r="Y24" s="53">
        <f>W!A149</f>
        <v>211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6485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252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9232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842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209">
        <f>W!A161</f>
        <v>128</v>
      </c>
      <c r="V31" s="210"/>
      <c r="W31" s="209">
        <f>W!A164</f>
        <v>42</v>
      </c>
      <c r="X31" s="211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209">
        <f>W!A162</f>
        <v>119</v>
      </c>
      <c r="V32" s="210"/>
      <c r="W32" s="209">
        <f>W!A165</f>
        <v>138</v>
      </c>
      <c r="X32" s="211"/>
      <c r="Y32" s="53">
        <f>W!A168</f>
        <v>46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209">
        <f>W!A163</f>
        <v>22</v>
      </c>
      <c r="V33" s="210"/>
      <c r="W33" s="209">
        <f>W!A166</f>
        <v>14</v>
      </c>
      <c r="X33" s="211"/>
      <c r="Y33" s="53">
        <f>W!A169</f>
        <v>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8436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208">
        <f>W!A316</f>
        <v>1638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57</v>
      </c>
      <c r="V36" s="190">
        <f>W!B171</f>
        <v>0</v>
      </c>
      <c r="W36" s="208">
        <f>W!A172</f>
        <v>150</v>
      </c>
      <c r="X36" s="190" t="str">
        <f>W!B172</f>
        <v>!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6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208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207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19426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28.219879999999996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67</v>
      </c>
      <c r="H45" s="24"/>
      <c r="I45" s="19"/>
      <c r="J45" s="129"/>
      <c r="K45" s="18" t="s">
        <v>281</v>
      </c>
      <c r="N45" s="201">
        <f>N43+N44</f>
        <v>35.819879999999998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11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120000</v>
      </c>
      <c r="G8" s="171"/>
      <c r="H8" s="112"/>
      <c r="I8" s="112" t="s">
        <v>103</v>
      </c>
      <c r="J8" s="112"/>
      <c r="K8" s="112"/>
      <c r="L8" s="173">
        <f>W!A241</f>
        <v>2365189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58300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2229707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44149</v>
      </c>
      <c r="G10" s="171"/>
      <c r="H10" s="112"/>
      <c r="I10" s="112" t="s">
        <v>110</v>
      </c>
      <c r="J10" s="112"/>
      <c r="K10" s="112"/>
      <c r="L10" s="173">
        <f>W!A242</f>
        <v>1256006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8596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269762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1801908</v>
      </c>
      <c r="S11" s="171"/>
      <c r="T11" s="112"/>
      <c r="U11" s="112" t="s">
        <v>116</v>
      </c>
      <c r="V11" s="112"/>
      <c r="W11" s="112"/>
      <c r="X11" s="173">
        <f>W!A223</f>
        <v>2298070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23651</v>
      </c>
      <c r="G12" s="171"/>
      <c r="H12" s="112"/>
      <c r="I12" s="112" t="s">
        <v>118</v>
      </c>
      <c r="J12" s="112"/>
      <c r="K12" s="112"/>
      <c r="L12" s="173">
        <f>W!A244</f>
        <v>82185</v>
      </c>
      <c r="M12" s="171"/>
      <c r="N12" s="112"/>
      <c r="O12" s="112" t="s">
        <v>119</v>
      </c>
      <c r="P12" s="112"/>
      <c r="Q12" s="112"/>
      <c r="R12" s="173">
        <f>SUM(R9:R11)</f>
        <v>2251908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28120</v>
      </c>
      <c r="G13" s="171"/>
      <c r="H13" s="112"/>
      <c r="I13" s="112" t="s">
        <v>122</v>
      </c>
      <c r="J13" s="112"/>
      <c r="K13" s="112"/>
      <c r="L13" s="173">
        <f>W!A245</f>
        <v>106090</v>
      </c>
      <c r="M13" s="171"/>
      <c r="N13" s="112"/>
      <c r="S13" s="171"/>
      <c r="T13" s="112"/>
      <c r="U13" s="175" t="s">
        <v>123</v>
      </c>
      <c r="X13" s="174">
        <f>X9+X10-X11-X12</f>
        <v>-59767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305971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202705</v>
      </c>
      <c r="M15" s="171"/>
      <c r="N15" s="112"/>
      <c r="O15" s="112" t="s">
        <v>129</v>
      </c>
      <c r="P15" s="112"/>
      <c r="Q15" s="112"/>
      <c r="R15" s="173">
        <f>W!A265</f>
        <v>111527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4846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26775</v>
      </c>
      <c r="G17" s="171"/>
      <c r="H17" s="112"/>
      <c r="I17" s="112" t="s">
        <v>136</v>
      </c>
      <c r="L17" s="173">
        <f>W!A249</f>
        <v>79850</v>
      </c>
      <c r="M17" s="171"/>
      <c r="N17" s="112"/>
      <c r="O17" s="112" t="s">
        <v>137</v>
      </c>
      <c r="P17" s="112"/>
      <c r="Q17" s="112"/>
      <c r="R17" s="173">
        <f>W!A267</f>
        <v>665000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9518</v>
      </c>
      <c r="G18" s="171"/>
      <c r="H18" s="112"/>
      <c r="I18" s="118" t="s">
        <v>140</v>
      </c>
      <c r="J18" s="112"/>
      <c r="K18" s="112"/>
      <c r="L18" s="177">
        <f>W!A250</f>
        <v>776527</v>
      </c>
      <c r="M18" s="171"/>
      <c r="N18" s="112"/>
      <c r="O18" s="112" t="s">
        <v>141</v>
      </c>
      <c r="P18" s="112"/>
      <c r="Q18" s="112"/>
      <c r="R18" s="173">
        <f>W!A268</f>
        <v>1409530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1261126</v>
      </c>
      <c r="M19" s="171"/>
      <c r="N19" s="112"/>
      <c r="O19" s="112" t="s">
        <v>145</v>
      </c>
      <c r="P19" s="112"/>
      <c r="Q19" s="112"/>
      <c r="R19" s="177">
        <f>W!A269</f>
        <v>151000</v>
      </c>
      <c r="S19" s="171"/>
      <c r="T19" s="112"/>
      <c r="U19" s="175" t="s">
        <v>146</v>
      </c>
      <c r="X19" s="174">
        <f>X16+X17-X18</f>
        <v>377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4498</v>
      </c>
      <c r="G20" s="171"/>
      <c r="H20" s="112"/>
      <c r="I20" s="112" t="s">
        <v>148</v>
      </c>
      <c r="J20" s="112"/>
      <c r="K20" s="112"/>
      <c r="L20" s="173">
        <f>W!A252</f>
        <v>1104063</v>
      </c>
      <c r="M20" s="171"/>
      <c r="N20" s="112"/>
      <c r="O20" s="175" t="s">
        <v>149</v>
      </c>
      <c r="R20" s="180">
        <f>SUM(R15:R19)</f>
        <v>2337057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21324</v>
      </c>
      <c r="G21" s="171"/>
      <c r="H21" s="112"/>
      <c r="I21" s="112" t="s">
        <v>151</v>
      </c>
      <c r="J21" s="112"/>
      <c r="K21" s="112"/>
      <c r="L21" s="173">
        <f>W!A217</f>
        <v>840029</v>
      </c>
      <c r="M21" s="171"/>
      <c r="N21" s="112"/>
      <c r="O21" s="112" t="s">
        <v>152</v>
      </c>
      <c r="P21" s="112"/>
      <c r="Q21" s="112"/>
      <c r="R21" s="173">
        <f>R12+R20</f>
        <v>4588965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8596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17432</v>
      </c>
      <c r="G23" s="171"/>
      <c r="H23" s="112"/>
      <c r="I23" s="112" t="s">
        <v>157</v>
      </c>
      <c r="J23" s="112"/>
      <c r="K23" s="112"/>
      <c r="L23" s="176">
        <f>W!A254</f>
        <v>46204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840029</v>
      </c>
      <c r="G24" s="171"/>
      <c r="H24" s="112"/>
      <c r="I24" s="175" t="s">
        <v>160</v>
      </c>
      <c r="L24" s="173">
        <f>L20-L21+L22-L23</f>
        <v>226426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330355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3481</v>
      </c>
      <c r="M26" s="171"/>
      <c r="N26" s="112"/>
      <c r="O26" s="112" t="s">
        <v>167</v>
      </c>
      <c r="P26" s="112"/>
      <c r="Q26" s="112"/>
      <c r="R26" s="177">
        <f>W!A273</f>
        <v>310817</v>
      </c>
      <c r="S26" s="171"/>
      <c r="T26" s="112"/>
      <c r="U26" s="112" t="s">
        <v>168</v>
      </c>
      <c r="V26" s="112"/>
      <c r="W26" s="112"/>
      <c r="X26" s="177">
        <f>W!A232</f>
        <v>3481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223322</v>
      </c>
      <c r="G27" s="171"/>
      <c r="H27" s="112"/>
      <c r="I27" s="175" t="s">
        <v>170</v>
      </c>
      <c r="J27" s="112"/>
      <c r="K27" s="112"/>
      <c r="L27" s="174">
        <f>L24+L25-L26</f>
        <v>223322</v>
      </c>
      <c r="M27" s="171"/>
      <c r="N27" s="112"/>
      <c r="O27" s="118" t="s">
        <v>171</v>
      </c>
      <c r="P27" s="112"/>
      <c r="Q27" s="112"/>
      <c r="R27" s="173">
        <f>SUM(R24:R26)</f>
        <v>641172</v>
      </c>
      <c r="S27" s="171"/>
      <c r="T27" s="112"/>
      <c r="U27" s="175" t="s">
        <v>172</v>
      </c>
      <c r="X27" s="174">
        <f>X22-X23-X24+X25-X26</f>
        <v>-3481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-275529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-52207</v>
      </c>
      <c r="G29" s="171"/>
      <c r="H29" s="112"/>
      <c r="I29" s="112" t="s">
        <v>177</v>
      </c>
      <c r="J29" s="112"/>
      <c r="K29" s="112"/>
      <c r="L29" s="173">
        <f>W!A256</f>
        <v>223322</v>
      </c>
      <c r="M29" s="171"/>
      <c r="N29" s="112"/>
      <c r="S29" s="171"/>
      <c r="U29" s="181" t="s">
        <v>178</v>
      </c>
      <c r="V29" s="112"/>
      <c r="W29" s="112"/>
      <c r="X29" s="174">
        <f>W!A233</f>
        <v>-62871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5.5830500000000001</v>
      </c>
      <c r="M30" s="171"/>
      <c r="N30" s="112"/>
      <c r="O30" s="112" t="s">
        <v>180</v>
      </c>
      <c r="P30" s="112"/>
      <c r="Q30" s="112"/>
      <c r="R30" s="173">
        <f>R21-R27-R28</f>
        <v>3947793</v>
      </c>
      <c r="S30" s="171"/>
      <c r="U30" s="181" t="s">
        <v>181</v>
      </c>
      <c r="V30" s="112"/>
      <c r="W30" s="112"/>
      <c r="X30" s="176">
        <f>W!A234</f>
        <v>-96946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-159817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12150</v>
      </c>
      <c r="G33" s="171"/>
      <c r="H33" s="112"/>
      <c r="I33" s="112" t="s">
        <v>187</v>
      </c>
      <c r="J33" s="112"/>
      <c r="K33" s="112"/>
      <c r="L33" s="173">
        <f>L29-L32</f>
        <v>223322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3554</v>
      </c>
      <c r="G34" s="171"/>
      <c r="H34" s="112"/>
      <c r="I34" s="91" t="s">
        <v>190</v>
      </c>
      <c r="J34" s="112"/>
      <c r="K34" s="112"/>
      <c r="L34" s="177">
        <f>W!A260</f>
        <v>-275529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1551000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-52207</v>
      </c>
      <c r="M35" s="171"/>
      <c r="O35" s="112" t="s">
        <v>194</v>
      </c>
      <c r="P35" s="112"/>
      <c r="Q35" s="112"/>
      <c r="R35" s="177">
        <f>R36-R33-R34</f>
        <v>-52207</v>
      </c>
      <c r="S35" s="171"/>
      <c r="U35" s="112" t="s">
        <v>195</v>
      </c>
      <c r="V35" s="112"/>
      <c r="W35" s="112"/>
      <c r="X35" s="174">
        <f>W!A239</f>
        <v>808000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3947793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34" workbookViewId="0">
      <selection activeCell="J49" sqref="G49:J4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11</v>
      </c>
      <c r="K1" s="14" t="s">
        <v>24</v>
      </c>
      <c r="L1" s="15">
        <f>W!$A4</f>
        <v>2017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9.3000000000000007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73671</v>
      </c>
      <c r="H20" s="135">
        <f>W!A516</f>
        <v>72711</v>
      </c>
      <c r="I20" s="135">
        <f>W!A517</f>
        <v>72147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102.18</v>
      </c>
      <c r="G35" s="138">
        <f>W!A542/100</f>
        <v>119.39</v>
      </c>
      <c r="H35" s="138">
        <f>W!A562/100</f>
        <v>105.24</v>
      </c>
      <c r="I35" s="138">
        <f>W!A582/100</f>
        <v>23.96</v>
      </c>
      <c r="J35" s="138">
        <f>W!A602/100</f>
        <v>117.97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4087200</v>
      </c>
      <c r="G36" s="138">
        <f>W!A543</f>
        <v>4894990</v>
      </c>
      <c r="H36" s="138">
        <f>W!A563</f>
        <v>4209600</v>
      </c>
      <c r="I36" s="138">
        <f>W!A583</f>
        <v>958400</v>
      </c>
      <c r="J36" s="138">
        <f>W!A603</f>
        <v>4718800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4087200</v>
      </c>
      <c r="G39" s="138">
        <f>W!A545</f>
        <v>4819723</v>
      </c>
      <c r="H39" s="138">
        <f>W!A565</f>
        <v>4209600</v>
      </c>
      <c r="I39" s="138">
        <f>W!A585</f>
        <v>958400</v>
      </c>
      <c r="J39" s="138">
        <f>W!A605</f>
        <v>4718800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330</v>
      </c>
      <c r="H43" s="138">
        <f>W!A566</f>
        <v>330</v>
      </c>
      <c r="I43" s="138">
        <f>W!A586</f>
        <v>678</v>
      </c>
      <c r="J43" s="138">
        <f>W!A606</f>
        <v>345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350</v>
      </c>
      <c r="H44" s="138">
        <f>W!A567</f>
        <v>330</v>
      </c>
      <c r="I44" s="138">
        <f>W!A587</f>
        <v>695</v>
      </c>
      <c r="J44" s="138">
        <f>W!A607</f>
        <v>373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395</v>
      </c>
      <c r="H45" s="138">
        <f>W!A568</f>
        <v>390</v>
      </c>
      <c r="I45" s="138">
        <f>W!A588</f>
        <v>970</v>
      </c>
      <c r="J45" s="138">
        <f>W!A608</f>
        <v>408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495</v>
      </c>
      <c r="H46" s="138">
        <f>W!A569</f>
        <v>495</v>
      </c>
      <c r="I46" s="138">
        <f>W!A589</f>
        <v>624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495</v>
      </c>
      <c r="H47" s="138">
        <f>W!A570</f>
        <v>490</v>
      </c>
      <c r="I47" s="138">
        <f>W!A590</f>
        <v>688</v>
      </c>
      <c r="J47" s="138">
        <f>W!A610</f>
        <v>515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595</v>
      </c>
      <c r="H48" s="138">
        <f>W!A571</f>
        <v>595</v>
      </c>
      <c r="I48" s="138">
        <f>W!A591</f>
        <v>999</v>
      </c>
      <c r="J48" s="138">
        <f>W!A611</f>
        <v>608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705</v>
      </c>
      <c r="H49" s="138">
        <f>W!A572</f>
        <v>730</v>
      </c>
      <c r="I49" s="138">
        <f>W!A592</f>
        <v>631</v>
      </c>
      <c r="J49" s="138">
        <f>W!A612</f>
        <v>740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735</v>
      </c>
      <c r="H50" s="138">
        <f>W!A573</f>
        <v>725</v>
      </c>
      <c r="I50" s="138">
        <f>W!A593</f>
        <v>610</v>
      </c>
      <c r="J50" s="138">
        <f>W!A613</f>
        <v>755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860</v>
      </c>
      <c r="H51" s="138">
        <f>W!A574</f>
        <v>840</v>
      </c>
      <c r="I51" s="138">
        <f>W!A594</f>
        <v>930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66</v>
      </c>
      <c r="G53" s="138">
        <f>W!A555</f>
        <v>66</v>
      </c>
      <c r="H53" s="138">
        <f>W!A575</f>
        <v>72</v>
      </c>
      <c r="I53" s="138">
        <f>W!A595</f>
        <v>44</v>
      </c>
      <c r="J53" s="138">
        <f>W!A615</f>
        <v>90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1260</v>
      </c>
      <c r="H54" s="138">
        <f>W!A576</f>
        <v>1300</v>
      </c>
      <c r="I54" s="138">
        <f>W!A596</f>
        <v>1200</v>
      </c>
      <c r="J54" s="138">
        <f>W!A616</f>
        <v>1275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5</v>
      </c>
      <c r="H55" s="138">
        <f>W!A577</f>
        <v>5</v>
      </c>
      <c r="I55" s="138">
        <f>W!A597</f>
        <v>4</v>
      </c>
      <c r="J55" s="138">
        <f>W!A617</f>
        <v>11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11</v>
      </c>
      <c r="K61" s="14" t="s">
        <v>62</v>
      </c>
      <c r="L61" s="15">
        <f>W!$A4</f>
        <v>2017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1331921</v>
      </c>
      <c r="G67" s="138">
        <f>W!A722</f>
        <v>1598840</v>
      </c>
      <c r="H67" s="138">
        <f>W!A742</f>
        <v>1417734</v>
      </c>
      <c r="I67" s="138">
        <f>W!A762</f>
        <v>2880234</v>
      </c>
      <c r="J67" s="138">
        <f>W!A782</f>
        <v>2251908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325090</v>
      </c>
      <c r="G68" s="138">
        <f>W!A723</f>
        <v>663997</v>
      </c>
      <c r="H68" s="138">
        <f>W!A743</f>
        <v>541924</v>
      </c>
      <c r="I68" s="138">
        <f>W!A763</f>
        <v>10235585</v>
      </c>
      <c r="J68" s="138">
        <f>W!A783</f>
        <v>776527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625621</v>
      </c>
      <c r="G69" s="138">
        <f>W!A724</f>
        <v>829611</v>
      </c>
      <c r="H69" s="138">
        <f>W!A744</f>
        <v>730672</v>
      </c>
      <c r="I69" s="138">
        <f>W!A764</f>
        <v>114114</v>
      </c>
      <c r="J69" s="138">
        <f>W!A784</f>
        <v>1409530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2033591</v>
      </c>
      <c r="G70" s="138">
        <f>W!A725</f>
        <v>1762720</v>
      </c>
      <c r="H70" s="138">
        <f>W!A745</f>
        <v>1784575</v>
      </c>
      <c r="I70" s="138">
        <f>W!A765</f>
        <v>738000</v>
      </c>
      <c r="J70" s="138">
        <f>W!A785</f>
        <v>151000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42074</v>
      </c>
      <c r="H73" s="138">
        <f>W!A748</f>
        <v>9214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192568</v>
      </c>
      <c r="G74" s="138">
        <f>W!A729</f>
        <v>615833</v>
      </c>
      <c r="H74" s="138">
        <f>W!A749</f>
        <v>516016</v>
      </c>
      <c r="I74" s="138">
        <f>W!A769</f>
        <v>6184090</v>
      </c>
      <c r="J74" s="138">
        <f>W!A789</f>
        <v>330355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4985635</v>
      </c>
      <c r="J75" s="138">
        <f>W!A790</f>
        <v>310817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300000</v>
      </c>
      <c r="G77" s="138">
        <f>W!A732</f>
        <v>0</v>
      </c>
      <c r="H77" s="138">
        <f>W!A752</f>
        <v>0</v>
      </c>
      <c r="I77" s="138">
        <f>W!A772</f>
        <v>1504000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4100000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15080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-176345</v>
      </c>
      <c r="G82" s="138">
        <f>W!A736</f>
        <v>82181</v>
      </c>
      <c r="H82" s="138">
        <f>W!A756</f>
        <v>-50325</v>
      </c>
      <c r="I82" s="138">
        <f>W!A776</f>
        <v>-2705792</v>
      </c>
      <c r="J82" s="138">
        <f>W!A796</f>
        <v>-52207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3823655</v>
      </c>
      <c r="G83" s="138">
        <f t="shared" si="0"/>
        <v>4197261</v>
      </c>
      <c r="H83" s="138">
        <f t="shared" si="0"/>
        <v>3949675</v>
      </c>
      <c r="I83" s="138">
        <f t="shared" si="0"/>
        <v>1294208</v>
      </c>
      <c r="J83" s="138">
        <f t="shared" si="0"/>
        <v>3947793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6.5</v>
      </c>
      <c r="G91" s="61" t="str">
        <f>W!A342</f>
        <v xml:space="preserve">  7.8</v>
      </c>
      <c r="H91" s="61" t="str">
        <f>W!A352</f>
        <v xml:space="preserve">  5.4</v>
      </c>
      <c r="I91" s="61" t="str">
        <f>W!A362</f>
        <v xml:space="preserve">  0.1</v>
      </c>
      <c r="J91" s="61" t="str">
        <f>W!A372</f>
        <v xml:space="preserve">  8.6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1.4</v>
      </c>
      <c r="G92" s="61" t="str">
        <f>W!A343</f>
        <v xml:space="preserve">  1.3</v>
      </c>
      <c r="H92" s="61" t="str">
        <f>W!A353</f>
        <v xml:space="preserve">  4.0</v>
      </c>
      <c r="I92" s="61" t="str">
        <f>W!A363</f>
        <v xml:space="preserve">  0.0</v>
      </c>
      <c r="J92" s="61" t="str">
        <f>W!A373</f>
        <v xml:space="preserve">  5.8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9.0</v>
      </c>
      <c r="G93" s="61" t="str">
        <f>W!A344</f>
        <v xml:space="preserve"> 12.3</v>
      </c>
      <c r="H93" s="61" t="str">
        <f>W!A354</f>
        <v xml:space="preserve">  7.6</v>
      </c>
      <c r="I93" s="61" t="str">
        <f>W!A364</f>
        <v xml:space="preserve">  0.0</v>
      </c>
      <c r="J93" s="61" t="str">
        <f>W!A374</f>
        <v xml:space="preserve">  8.7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7.6</v>
      </c>
      <c r="G94" s="61" t="str">
        <f>W!A345</f>
        <v xml:space="preserve"> 10.5</v>
      </c>
      <c r="H94" s="61" t="str">
        <f>W!A355</f>
        <v xml:space="preserve">  6.6</v>
      </c>
      <c r="I94" s="61" t="str">
        <f>W!A365</f>
        <v xml:space="preserve">  0.4</v>
      </c>
      <c r="J94" s="61" t="str">
        <f>W!A375</f>
        <v xml:space="preserve"> 12.2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2.0</v>
      </c>
      <c r="G95" s="61" t="str">
        <f>W!A346</f>
        <v xml:space="preserve">  2.6</v>
      </c>
      <c r="H95" s="61" t="str">
        <f>W!A356</f>
        <v xml:space="preserve">  6.3</v>
      </c>
      <c r="I95" s="61" t="str">
        <f>W!A366</f>
        <v xml:space="preserve">  0.4</v>
      </c>
      <c r="J95" s="61" t="str">
        <f>W!A376</f>
        <v xml:space="preserve"> 12.5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9.6</v>
      </c>
      <c r="G96" s="61" t="str">
        <f>W!A347</f>
        <v xml:space="preserve"> 12.8</v>
      </c>
      <c r="H96" s="61" t="str">
        <f>W!A357</f>
        <v xml:space="preserve">  9.5</v>
      </c>
      <c r="I96" s="61" t="str">
        <f>W!A367</f>
        <v xml:space="preserve">  0.7</v>
      </c>
      <c r="J96" s="61" t="str">
        <f>W!A377</f>
        <v xml:space="preserve"> 12.1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10.9</v>
      </c>
      <c r="G97" s="61" t="str">
        <f>W!A348</f>
        <v xml:space="preserve"> 14.7</v>
      </c>
      <c r="H97" s="61" t="str">
        <f>W!A358</f>
        <v xml:space="preserve">  7.6</v>
      </c>
      <c r="I97" s="61" t="str">
        <f>W!A368</f>
        <v xml:space="preserve">  1.3</v>
      </c>
      <c r="J97" s="61" t="str">
        <f>W!A378</f>
        <v xml:space="preserve"> 12.7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2.7</v>
      </c>
      <c r="G98" s="61" t="str">
        <f>W!A349</f>
        <v xml:space="preserve">  3.4</v>
      </c>
      <c r="H98" s="61" t="str">
        <f>W!A359</f>
        <v xml:space="preserve">  7.8</v>
      </c>
      <c r="I98" s="61" t="str">
        <f>W!A369</f>
        <v xml:space="preserve">  0.3</v>
      </c>
      <c r="J98" s="61" t="str">
        <f>W!A379</f>
        <v xml:space="preserve"> 16.7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11.0</v>
      </c>
      <c r="G99" s="61" t="str">
        <f>W!A350</f>
        <v xml:space="preserve"> 15.1</v>
      </c>
      <c r="H99" s="61" t="str">
        <f>W!A360</f>
        <v xml:space="preserve"> 11.2</v>
      </c>
      <c r="I99" s="61" t="str">
        <f>W!A370</f>
        <v xml:space="preserve">  7.2</v>
      </c>
      <c r="J99" s="61" t="str">
        <f>W!A380</f>
        <v xml:space="preserve"> 14.0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106000</v>
      </c>
      <c r="G104" s="138">
        <f>W!A429</f>
        <v>180000</v>
      </c>
      <c r="H104" s="138">
        <f>W!A436</f>
        <v>185000</v>
      </c>
      <c r="I104" s="138">
        <f>W!A443</f>
        <v>788000</v>
      </c>
      <c r="J104" s="138">
        <f>W!A450</f>
        <v>120000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66000</v>
      </c>
      <c r="G105" s="138">
        <f>W!A430</f>
        <v>70000</v>
      </c>
      <c r="H105" s="138">
        <f>W!A437</f>
        <v>30000</v>
      </c>
      <c r="I105" s="138">
        <f>W!A444</f>
        <v>130000</v>
      </c>
      <c r="J105" s="138">
        <f>W!A451</f>
        <v>75000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***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  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11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10</v>
      </c>
    </row>
    <row r="18" spans="1:1">
      <c r="A18">
        <v>10</v>
      </c>
    </row>
    <row r="19" spans="1:1">
      <c r="A19">
        <v>10</v>
      </c>
    </row>
    <row r="20" spans="1:1">
      <c r="A20">
        <v>0</v>
      </c>
    </row>
    <row r="21" spans="1:1">
      <c r="A21">
        <v>345</v>
      </c>
    </row>
    <row r="22" spans="1:1">
      <c r="A22">
        <v>373</v>
      </c>
    </row>
    <row r="23" spans="1:1">
      <c r="A23">
        <v>408</v>
      </c>
    </row>
    <row r="24" spans="1:1">
      <c r="A24">
        <v>495</v>
      </c>
    </row>
    <row r="25" spans="1:1">
      <c r="A25">
        <v>515</v>
      </c>
    </row>
    <row r="26" spans="1:1">
      <c r="A26">
        <v>608</v>
      </c>
    </row>
    <row r="27" spans="1:1">
      <c r="A27">
        <v>740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1000</v>
      </c>
    </row>
    <row r="32" spans="1:1">
      <c r="A32">
        <v>550</v>
      </c>
    </row>
    <row r="33" spans="1:1">
      <c r="A33">
        <v>505</v>
      </c>
    </row>
    <row r="34" spans="1:1">
      <c r="A34">
        <v>800</v>
      </c>
    </row>
    <row r="35" spans="1:1">
      <c r="A35">
        <v>620</v>
      </c>
    </row>
    <row r="36" spans="1:1">
      <c r="A36">
        <v>405</v>
      </c>
    </row>
    <row r="37" spans="1:1">
      <c r="A37">
        <v>320</v>
      </c>
    </row>
    <row r="38" spans="1:1">
      <c r="A38">
        <v>290</v>
      </c>
    </row>
    <row r="39" spans="1:1">
      <c r="A39">
        <v>220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130</v>
      </c>
    </row>
    <row r="48" spans="1:1">
      <c r="A48">
        <v>185</v>
      </c>
    </row>
    <row r="49" spans="1:1">
      <c r="A49">
        <v>350</v>
      </c>
    </row>
    <row r="50" spans="1:1">
      <c r="A50">
        <v>0</v>
      </c>
    </row>
    <row r="51" spans="1:1">
      <c r="A51">
        <v>10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7</v>
      </c>
    </row>
    <row r="62" spans="1:1">
      <c r="A62">
        <v>14</v>
      </c>
    </row>
    <row r="63" spans="1:1">
      <c r="A63">
        <v>8</v>
      </c>
    </row>
    <row r="64" spans="1:1">
      <c r="A64">
        <v>4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20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45</v>
      </c>
    </row>
    <row r="76" spans="1:1">
      <c r="A76">
        <v>2</v>
      </c>
    </row>
    <row r="77" spans="1:1">
      <c r="A77">
        <v>25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1275</v>
      </c>
    </row>
    <row r="84" spans="1:2">
      <c r="A84">
        <v>0</v>
      </c>
    </row>
    <row r="85" spans="1:2">
      <c r="A85">
        <v>85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125</v>
      </c>
    </row>
    <row r="104" spans="1:1">
      <c r="A104">
        <v>110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2055</v>
      </c>
    </row>
    <row r="109" spans="1:1">
      <c r="A109">
        <v>1825</v>
      </c>
    </row>
    <row r="110" spans="1:1">
      <c r="A110">
        <v>830</v>
      </c>
    </row>
    <row r="111" spans="1:1">
      <c r="A111">
        <v>2112</v>
      </c>
    </row>
    <row r="112" spans="1:1">
      <c r="A112">
        <v>1878</v>
      </c>
    </row>
    <row r="113" spans="1:1">
      <c r="A113">
        <v>856</v>
      </c>
    </row>
    <row r="114" spans="1:1">
      <c r="A114">
        <v>57</v>
      </c>
    </row>
    <row r="115" spans="1:1">
      <c r="A115">
        <v>53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550</v>
      </c>
    </row>
    <row r="123" spans="1:1">
      <c r="A123">
        <v>505</v>
      </c>
    </row>
    <row r="124" spans="1:1">
      <c r="A124">
        <v>800</v>
      </c>
    </row>
    <row r="125" spans="1:1">
      <c r="A125">
        <v>620</v>
      </c>
    </row>
    <row r="126" spans="1:1">
      <c r="A126">
        <v>405</v>
      </c>
    </row>
    <row r="127" spans="1:1">
      <c r="A127">
        <v>320</v>
      </c>
    </row>
    <row r="128" spans="1:1">
      <c r="A128">
        <v>290</v>
      </c>
    </row>
    <row r="129" spans="1:1">
      <c r="A129">
        <v>220</v>
      </c>
    </row>
    <row r="130" spans="1:1">
      <c r="A130">
        <v>999</v>
      </c>
    </row>
    <row r="131" spans="1:1">
      <c r="A131">
        <v>1094</v>
      </c>
    </row>
    <row r="132" spans="1:1">
      <c r="A132">
        <v>466</v>
      </c>
    </row>
    <row r="133" spans="1:1">
      <c r="A133">
        <v>532</v>
      </c>
    </row>
    <row r="134" spans="1:1">
      <c r="A134">
        <v>756</v>
      </c>
    </row>
    <row r="135" spans="1:1">
      <c r="A135">
        <v>482</v>
      </c>
    </row>
    <row r="136" spans="1:1">
      <c r="A136">
        <v>391</v>
      </c>
    </row>
    <row r="137" spans="1:1">
      <c r="A137">
        <v>358</v>
      </c>
    </row>
    <row r="138" spans="1:1">
      <c r="A138">
        <v>244</v>
      </c>
    </row>
    <row r="139" spans="1:1">
      <c r="A139">
        <v>211</v>
      </c>
    </row>
    <row r="140" spans="1:1">
      <c r="A140">
        <v>999</v>
      </c>
    </row>
    <row r="141" spans="1:1">
      <c r="A141">
        <v>1094</v>
      </c>
    </row>
    <row r="142" spans="1:1">
      <c r="A142">
        <v>466</v>
      </c>
    </row>
    <row r="143" spans="1:1">
      <c r="A143">
        <v>532</v>
      </c>
    </row>
    <row r="144" spans="1:1">
      <c r="A144">
        <v>758</v>
      </c>
    </row>
    <row r="145" spans="1:1">
      <c r="A145">
        <v>482</v>
      </c>
    </row>
    <row r="146" spans="1:1">
      <c r="A146">
        <v>391</v>
      </c>
    </row>
    <row r="147" spans="1:1">
      <c r="A147">
        <v>320</v>
      </c>
    </row>
    <row r="148" spans="1:1">
      <c r="A148">
        <v>244</v>
      </c>
    </row>
    <row r="149" spans="1:1">
      <c r="A149">
        <v>211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19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128</v>
      </c>
    </row>
    <row r="162" spans="1:2">
      <c r="A162">
        <v>119</v>
      </c>
    </row>
    <row r="163" spans="1:2">
      <c r="A163">
        <v>22</v>
      </c>
    </row>
    <row r="164" spans="1:2">
      <c r="A164">
        <v>42</v>
      </c>
    </row>
    <row r="165" spans="1:2">
      <c r="A165">
        <v>138</v>
      </c>
    </row>
    <row r="166" spans="1:2">
      <c r="A166">
        <v>14</v>
      </c>
    </row>
    <row r="167" spans="1:2">
      <c r="A167">
        <v>0</v>
      </c>
    </row>
    <row r="168" spans="1:2">
      <c r="A168">
        <v>46</v>
      </c>
    </row>
    <row r="169" spans="1:2">
      <c r="A169">
        <v>9</v>
      </c>
    </row>
    <row r="170" spans="1:2">
      <c r="A170">
        <v>999</v>
      </c>
    </row>
    <row r="171" spans="1:2">
      <c r="A171">
        <v>57</v>
      </c>
    </row>
    <row r="172" spans="1:2">
      <c r="A172">
        <v>150</v>
      </c>
      <c r="B172" s="133" t="s">
        <v>347</v>
      </c>
    </row>
    <row r="173" spans="1:2">
      <c r="A173">
        <v>25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34</v>
      </c>
    </row>
    <row r="192" spans="1:1">
      <c r="A192">
        <v>46</v>
      </c>
    </row>
    <row r="193" spans="1:1">
      <c r="A193">
        <v>2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120000</v>
      </c>
    </row>
    <row r="202" spans="1:1">
      <c r="A202">
        <v>58300</v>
      </c>
    </row>
    <row r="203" spans="1:1">
      <c r="A203">
        <v>44149</v>
      </c>
    </row>
    <row r="204" spans="1:1">
      <c r="A204">
        <v>269762</v>
      </c>
    </row>
    <row r="205" spans="1:1">
      <c r="A205">
        <v>23651</v>
      </c>
    </row>
    <row r="206" spans="1:1">
      <c r="A206">
        <v>28120</v>
      </c>
    </row>
    <row r="207" spans="1:1">
      <c r="A207">
        <v>75000</v>
      </c>
    </row>
    <row r="208" spans="1:1">
      <c r="A208">
        <v>20000</v>
      </c>
    </row>
    <row r="209" spans="1:1">
      <c r="A209">
        <v>24000</v>
      </c>
    </row>
    <row r="210" spans="1:1">
      <c r="A210">
        <v>26775</v>
      </c>
    </row>
    <row r="211" spans="1:1">
      <c r="A211">
        <v>9518</v>
      </c>
    </row>
    <row r="212" spans="1:1">
      <c r="A212">
        <v>12500</v>
      </c>
    </row>
    <row r="213" spans="1:1">
      <c r="A213">
        <v>4498</v>
      </c>
    </row>
    <row r="214" spans="1:1">
      <c r="A214">
        <v>21324</v>
      </c>
    </row>
    <row r="215" spans="1:1">
      <c r="A215">
        <v>85000</v>
      </c>
    </row>
    <row r="216" spans="1:1">
      <c r="A216">
        <v>17432</v>
      </c>
    </row>
    <row r="217" spans="1:1">
      <c r="A217">
        <v>840029</v>
      </c>
    </row>
    <row r="218" spans="1:1">
      <c r="A218">
        <v>2229707</v>
      </c>
    </row>
    <row r="219" spans="1:1">
      <c r="A219">
        <v>12150</v>
      </c>
    </row>
    <row r="220" spans="1:1">
      <c r="A220">
        <v>3554</v>
      </c>
    </row>
    <row r="221" spans="1:1">
      <c r="A221">
        <v>2229707</v>
      </c>
    </row>
    <row r="222" spans="1:1">
      <c r="A222">
        <v>8596</v>
      </c>
    </row>
    <row r="223" spans="1:1">
      <c r="A223">
        <v>2298070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3481</v>
      </c>
    </row>
    <row r="233" spans="1:1">
      <c r="A233">
        <v>-62871</v>
      </c>
    </row>
    <row r="234" spans="1:1">
      <c r="A234">
        <v>-96946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1551000</v>
      </c>
    </row>
    <row r="239" spans="1:1">
      <c r="A239">
        <v>808000</v>
      </c>
    </row>
    <row r="240" spans="1:1">
      <c r="A240">
        <v>-275529</v>
      </c>
    </row>
    <row r="241" spans="1:1">
      <c r="A241">
        <v>2365189</v>
      </c>
    </row>
    <row r="242" spans="1:1">
      <c r="A242">
        <v>1256006</v>
      </c>
    </row>
    <row r="243" spans="1:1">
      <c r="A243">
        <v>0</v>
      </c>
    </row>
    <row r="244" spans="1:1">
      <c r="A244">
        <v>82185</v>
      </c>
    </row>
    <row r="245" spans="1:1">
      <c r="A245">
        <v>106090</v>
      </c>
    </row>
    <row r="246" spans="1:1">
      <c r="A246">
        <v>305971</v>
      </c>
    </row>
    <row r="247" spans="1:1">
      <c r="A247">
        <v>202705</v>
      </c>
    </row>
    <row r="248" spans="1:1">
      <c r="A248">
        <v>4846</v>
      </c>
    </row>
    <row r="249" spans="1:1">
      <c r="A249">
        <v>79850</v>
      </c>
    </row>
    <row r="250" spans="1:1">
      <c r="A250">
        <v>776527</v>
      </c>
    </row>
    <row r="251" spans="1:1">
      <c r="A251">
        <v>1261126</v>
      </c>
    </row>
    <row r="252" spans="1:1">
      <c r="A252">
        <v>1104063</v>
      </c>
    </row>
    <row r="253" spans="1:1">
      <c r="A253">
        <v>0</v>
      </c>
    </row>
    <row r="254" spans="1:1">
      <c r="A254">
        <v>46204</v>
      </c>
    </row>
    <row r="255" spans="1:1">
      <c r="A255">
        <v>0</v>
      </c>
    </row>
    <row r="256" spans="1:1">
      <c r="A256">
        <v>223322</v>
      </c>
    </row>
    <row r="257" spans="1:1">
      <c r="A257">
        <v>-52207</v>
      </c>
    </row>
    <row r="258" spans="1:1">
      <c r="A258">
        <v>999</v>
      </c>
    </row>
    <row r="259" spans="1:1">
      <c r="A259">
        <v>999</v>
      </c>
    </row>
    <row r="260" spans="1:1">
      <c r="A260">
        <v>-275529</v>
      </c>
    </row>
    <row r="261" spans="1:1">
      <c r="A261">
        <v>50000</v>
      </c>
    </row>
    <row r="262" spans="1:1">
      <c r="A262">
        <v>400000</v>
      </c>
    </row>
    <row r="263" spans="1:1">
      <c r="A263">
        <v>1801908</v>
      </c>
    </row>
    <row r="264" spans="1:1">
      <c r="A264">
        <v>0</v>
      </c>
    </row>
    <row r="265" spans="1:1">
      <c r="A265">
        <v>111527</v>
      </c>
    </row>
    <row r="266" spans="1:1">
      <c r="A266">
        <v>0</v>
      </c>
    </row>
    <row r="267" spans="1:1">
      <c r="A267">
        <v>665000</v>
      </c>
    </row>
    <row r="268" spans="1:1">
      <c r="A268">
        <v>1409530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330355</v>
      </c>
    </row>
    <row r="273" spans="1:1">
      <c r="A273">
        <v>310817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3947793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360</v>
      </c>
    </row>
    <row r="287" spans="1:1">
      <c r="A287">
        <v>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5</v>
      </c>
    </row>
    <row r="301" spans="1:1">
      <c r="A301">
        <v>7476</v>
      </c>
    </row>
    <row r="302" spans="1:1">
      <c r="A302">
        <v>63</v>
      </c>
    </row>
    <row r="303" spans="1:1">
      <c r="A303">
        <v>6485</v>
      </c>
    </row>
    <row r="304" spans="1:1">
      <c r="A304" t="s">
        <v>350</v>
      </c>
    </row>
    <row r="305" spans="1:1">
      <c r="A305">
        <v>19584</v>
      </c>
    </row>
    <row r="306" spans="1:1">
      <c r="A306">
        <v>337</v>
      </c>
    </row>
    <row r="307" spans="1:1">
      <c r="A307">
        <v>15359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9232</v>
      </c>
    </row>
    <row r="312" spans="1:1">
      <c r="A312">
        <v>842</v>
      </c>
    </row>
    <row r="313" spans="1:1">
      <c r="A313">
        <v>0</v>
      </c>
    </row>
    <row r="314" spans="1:1">
      <c r="A314">
        <v>0</v>
      </c>
    </row>
    <row r="315" spans="1:1">
      <c r="A315">
        <v>8436</v>
      </c>
    </row>
    <row r="316" spans="1:1">
      <c r="A316">
        <v>1638</v>
      </c>
    </row>
    <row r="317" spans="1:1">
      <c r="A317">
        <v>10000</v>
      </c>
    </row>
    <row r="318" spans="1:1">
      <c r="A318">
        <v>25</v>
      </c>
    </row>
    <row r="319" spans="1:1">
      <c r="A319">
        <v>19426</v>
      </c>
    </row>
    <row r="320" spans="1:1">
      <c r="A320">
        <v>1000</v>
      </c>
    </row>
    <row r="321" spans="1:1">
      <c r="A321">
        <v>7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25</v>
      </c>
    </row>
    <row r="328" spans="1:1">
      <c r="A328">
        <v>25</v>
      </c>
    </row>
    <row r="329" spans="1:1">
      <c r="A329">
        <v>67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354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354</v>
      </c>
    </row>
    <row r="359" spans="1:1">
      <c r="A359" t="s">
        <v>360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361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106000</v>
      </c>
    </row>
    <row r="423" spans="1:1">
      <c r="A423">
        <v>66000</v>
      </c>
    </row>
    <row r="424" spans="1:1">
      <c r="A424" s="134" t="s">
        <v>390</v>
      </c>
    </row>
    <row r="425" spans="1:1">
      <c r="A425" s="134" t="s">
        <v>390</v>
      </c>
    </row>
    <row r="426" spans="1:1">
      <c r="A426" s="134" t="s">
        <v>390</v>
      </c>
    </row>
    <row r="427" spans="1:1">
      <c r="A427" s="134" t="s">
        <v>391</v>
      </c>
    </row>
    <row r="428" spans="1:1">
      <c r="A428">
        <v>2</v>
      </c>
    </row>
    <row r="429" spans="1:1">
      <c r="A429">
        <v>180000</v>
      </c>
    </row>
    <row r="430" spans="1:1">
      <c r="A430">
        <v>70000</v>
      </c>
    </row>
    <row r="431" spans="1:1">
      <c r="A431" s="134" t="s">
        <v>392</v>
      </c>
    </row>
    <row r="432" spans="1:1">
      <c r="A432" s="134" t="s">
        <v>392</v>
      </c>
    </row>
    <row r="433" spans="1:1">
      <c r="A433" s="134" t="s">
        <v>392</v>
      </c>
    </row>
    <row r="434" spans="1:1">
      <c r="A434" s="134" t="s">
        <v>391</v>
      </c>
    </row>
    <row r="435" spans="1:1">
      <c r="A435">
        <v>3</v>
      </c>
    </row>
    <row r="436" spans="1:1">
      <c r="A436">
        <v>185000</v>
      </c>
    </row>
    <row r="437" spans="1:1">
      <c r="A437">
        <v>30000</v>
      </c>
    </row>
    <row r="438" spans="1:1">
      <c r="A438" s="134" t="s">
        <v>390</v>
      </c>
    </row>
    <row r="439" spans="1:1">
      <c r="A439" s="134" t="s">
        <v>390</v>
      </c>
    </row>
    <row r="440" spans="1:1">
      <c r="A440" s="134" t="s">
        <v>390</v>
      </c>
    </row>
    <row r="441" spans="1:1">
      <c r="A441" s="134" t="s">
        <v>391</v>
      </c>
    </row>
    <row r="442" spans="1:1">
      <c r="A442">
        <v>4</v>
      </c>
    </row>
    <row r="443" spans="1:1">
      <c r="A443">
        <v>788000</v>
      </c>
    </row>
    <row r="444" spans="1:1">
      <c r="A444">
        <v>130000</v>
      </c>
    </row>
    <row r="445" spans="1:1">
      <c r="A445" s="134" t="s">
        <v>392</v>
      </c>
    </row>
    <row r="446" spans="1:1">
      <c r="A446" s="134" t="s">
        <v>391</v>
      </c>
    </row>
    <row r="447" spans="1:1">
      <c r="A447" s="134" t="s">
        <v>390</v>
      </c>
    </row>
    <row r="448" spans="1:1">
      <c r="A448" s="134" t="s">
        <v>393</v>
      </c>
    </row>
    <row r="449" spans="1:1">
      <c r="A449">
        <v>5</v>
      </c>
    </row>
    <row r="450" spans="1:1">
      <c r="A450">
        <v>120000</v>
      </c>
    </row>
    <row r="451" spans="1:1">
      <c r="A451">
        <v>75000</v>
      </c>
    </row>
    <row r="452" spans="1:1">
      <c r="A452" s="134" t="s">
        <v>390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391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10218</v>
      </c>
    </row>
    <row r="523" spans="1:1">
      <c r="A523">
        <v>4087200</v>
      </c>
    </row>
    <row r="524" spans="1:1">
      <c r="A524">
        <v>0</v>
      </c>
    </row>
    <row r="525" spans="1:1">
      <c r="A525">
        <v>4087200</v>
      </c>
    </row>
    <row r="526" spans="1:1">
      <c r="A526">
        <v>330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66</v>
      </c>
    </row>
    <row r="536" spans="1:1">
      <c r="A536">
        <v>1270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11939</v>
      </c>
    </row>
    <row r="543" spans="1:1">
      <c r="A543">
        <v>4894990</v>
      </c>
    </row>
    <row r="544" spans="1:1">
      <c r="A544">
        <v>1</v>
      </c>
    </row>
    <row r="545" spans="1:2">
      <c r="A545">
        <v>4819723</v>
      </c>
    </row>
    <row r="546" spans="1:2">
      <c r="A546">
        <v>330</v>
      </c>
    </row>
    <row r="547" spans="1:2">
      <c r="A547">
        <v>350</v>
      </c>
    </row>
    <row r="548" spans="1:2">
      <c r="A548">
        <v>395</v>
      </c>
    </row>
    <row r="549" spans="1:2">
      <c r="A549">
        <v>495</v>
      </c>
    </row>
    <row r="550" spans="1:2">
      <c r="A550">
        <v>495</v>
      </c>
    </row>
    <row r="551" spans="1:2">
      <c r="A551">
        <v>595</v>
      </c>
    </row>
    <row r="552" spans="1:2">
      <c r="A552">
        <v>705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66</v>
      </c>
      <c r="B555"/>
    </row>
    <row r="556" spans="1:2">
      <c r="A556">
        <v>1260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10524</v>
      </c>
    </row>
    <row r="563" spans="1:1">
      <c r="A563">
        <v>4209600</v>
      </c>
    </row>
    <row r="564" spans="1:1">
      <c r="A564">
        <v>0</v>
      </c>
    </row>
    <row r="565" spans="1:1">
      <c r="A565">
        <v>4209600</v>
      </c>
    </row>
    <row r="566" spans="1:1">
      <c r="A566">
        <v>330</v>
      </c>
    </row>
    <row r="567" spans="1:1">
      <c r="A567">
        <v>330</v>
      </c>
    </row>
    <row r="568" spans="1:1">
      <c r="A568">
        <v>390</v>
      </c>
    </row>
    <row r="569" spans="1:1">
      <c r="A569">
        <v>495</v>
      </c>
    </row>
    <row r="570" spans="1:1">
      <c r="A570">
        <v>490</v>
      </c>
    </row>
    <row r="571" spans="1:1">
      <c r="A571">
        <v>595</v>
      </c>
    </row>
    <row r="572" spans="1:1">
      <c r="A572">
        <v>730</v>
      </c>
    </row>
    <row r="573" spans="1:1">
      <c r="A573">
        <v>725</v>
      </c>
    </row>
    <row r="574" spans="1:1">
      <c r="A574">
        <v>840</v>
      </c>
    </row>
    <row r="575" spans="1:1">
      <c r="A575">
        <v>72</v>
      </c>
    </row>
    <row r="576" spans="1:1">
      <c r="A576">
        <v>1300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2396</v>
      </c>
    </row>
    <row r="583" spans="1:1">
      <c r="A583">
        <v>958400</v>
      </c>
    </row>
    <row r="584" spans="1:1">
      <c r="A584">
        <v>0</v>
      </c>
    </row>
    <row r="585" spans="1:1">
      <c r="A585">
        <v>958400</v>
      </c>
    </row>
    <row r="586" spans="1:1">
      <c r="A586">
        <v>678</v>
      </c>
    </row>
    <row r="587" spans="1:1">
      <c r="A587">
        <v>695</v>
      </c>
    </row>
    <row r="588" spans="1:1">
      <c r="A588">
        <v>970</v>
      </c>
    </row>
    <row r="589" spans="1:1">
      <c r="A589">
        <v>624</v>
      </c>
    </row>
    <row r="590" spans="1:1">
      <c r="A590">
        <v>688</v>
      </c>
    </row>
    <row r="591" spans="1:1">
      <c r="A591">
        <v>999</v>
      </c>
    </row>
    <row r="592" spans="1:1">
      <c r="A592">
        <v>631</v>
      </c>
    </row>
    <row r="593" spans="1:1">
      <c r="A593">
        <v>610</v>
      </c>
    </row>
    <row r="594" spans="1:1">
      <c r="A594">
        <v>930</v>
      </c>
    </row>
    <row r="595" spans="1:1">
      <c r="A595">
        <v>44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11797</v>
      </c>
    </row>
    <row r="603" spans="1:1">
      <c r="A603">
        <v>4718800</v>
      </c>
    </row>
    <row r="604" spans="1:1">
      <c r="A604">
        <v>0</v>
      </c>
    </row>
    <row r="605" spans="1:1">
      <c r="A605">
        <v>4718800</v>
      </c>
    </row>
    <row r="606" spans="1:1">
      <c r="A606">
        <v>345</v>
      </c>
    </row>
    <row r="607" spans="1:1">
      <c r="A607">
        <v>373</v>
      </c>
    </row>
    <row r="608" spans="1:1">
      <c r="A608">
        <v>408</v>
      </c>
    </row>
    <row r="609" spans="1:1">
      <c r="A609">
        <v>495</v>
      </c>
    </row>
    <row r="610" spans="1:1">
      <c r="A610">
        <v>515</v>
      </c>
    </row>
    <row r="611" spans="1:1">
      <c r="A611">
        <v>608</v>
      </c>
    </row>
    <row r="612" spans="1:1">
      <c r="A612">
        <v>740</v>
      </c>
    </row>
    <row r="613" spans="1:1">
      <c r="A613">
        <v>755</v>
      </c>
    </row>
    <row r="614" spans="1:1">
      <c r="A614">
        <v>870</v>
      </c>
    </row>
    <row r="615" spans="1:1">
      <c r="A615">
        <v>90</v>
      </c>
    </row>
    <row r="616" spans="1:1">
      <c r="A616">
        <v>1275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395</v>
      </c>
    </row>
    <row r="682" spans="1:1">
      <c r="A682" t="s">
        <v>396</v>
      </c>
    </row>
    <row r="683" spans="1:1">
      <c r="A683" t="s">
        <v>397</v>
      </c>
    </row>
    <row r="684" spans="1:1">
      <c r="A684" t="s">
        <v>398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1331921</v>
      </c>
    </row>
    <row r="703" spans="1:1">
      <c r="A703">
        <v>325090</v>
      </c>
    </row>
    <row r="704" spans="1:1">
      <c r="A704">
        <v>625621</v>
      </c>
    </row>
    <row r="705" spans="1:1">
      <c r="A705">
        <v>2033591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192568</v>
      </c>
    </row>
    <row r="710" spans="1:1">
      <c r="A710">
        <v>0</v>
      </c>
    </row>
    <row r="711" spans="1:1">
      <c r="A711">
        <v>999</v>
      </c>
    </row>
    <row r="712" spans="1:1">
      <c r="A712">
        <v>300000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-176345</v>
      </c>
    </row>
    <row r="717" spans="1:1">
      <c r="A717">
        <v>3823655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1598840</v>
      </c>
    </row>
    <row r="723" spans="1:1">
      <c r="A723">
        <v>663997</v>
      </c>
    </row>
    <row r="724" spans="1:1">
      <c r="A724">
        <v>829611</v>
      </c>
    </row>
    <row r="725" spans="1:1">
      <c r="A725">
        <v>1762720</v>
      </c>
    </row>
    <row r="726" spans="1:1">
      <c r="A726">
        <v>999</v>
      </c>
    </row>
    <row r="727" spans="1:1">
      <c r="A727">
        <v>999</v>
      </c>
    </row>
    <row r="728" spans="1:1">
      <c r="A728">
        <v>42074</v>
      </c>
    </row>
    <row r="729" spans="1:1">
      <c r="A729">
        <v>615833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4100000</v>
      </c>
    </row>
    <row r="735" spans="1:1">
      <c r="A735">
        <v>15080</v>
      </c>
    </row>
    <row r="736" spans="1:1">
      <c r="A736">
        <v>82181</v>
      </c>
    </row>
    <row r="737" spans="1:1">
      <c r="A737">
        <v>4197261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541924</v>
      </c>
    </row>
    <row r="744" spans="1:1">
      <c r="A744">
        <v>730672</v>
      </c>
    </row>
    <row r="745" spans="1:1">
      <c r="A745">
        <v>1784575</v>
      </c>
    </row>
    <row r="746" spans="1:1">
      <c r="A746">
        <v>999</v>
      </c>
    </row>
    <row r="747" spans="1:1">
      <c r="A747">
        <v>999</v>
      </c>
    </row>
    <row r="748" spans="1:1">
      <c r="A748">
        <v>9214</v>
      </c>
    </row>
    <row r="749" spans="1:1">
      <c r="A749">
        <v>516016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-50325</v>
      </c>
    </row>
    <row r="757" spans="1:1">
      <c r="A757">
        <v>3949675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2880234</v>
      </c>
    </row>
    <row r="763" spans="1:1">
      <c r="A763">
        <v>10235585</v>
      </c>
    </row>
    <row r="764" spans="1:1">
      <c r="A764">
        <v>114114</v>
      </c>
    </row>
    <row r="765" spans="1:1">
      <c r="A765">
        <v>738000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6184090</v>
      </c>
    </row>
    <row r="770" spans="1:1">
      <c r="A770">
        <v>4985635</v>
      </c>
    </row>
    <row r="771" spans="1:1">
      <c r="A771">
        <v>999</v>
      </c>
    </row>
    <row r="772" spans="1:1">
      <c r="A772">
        <v>1504000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-2705792</v>
      </c>
    </row>
    <row r="777" spans="1:1">
      <c r="A777">
        <v>1294208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2251908</v>
      </c>
    </row>
    <row r="783" spans="1:1">
      <c r="A783">
        <v>776527</v>
      </c>
    </row>
    <row r="784" spans="1:1">
      <c r="A784">
        <v>1409530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330355</v>
      </c>
    </row>
    <row r="790" spans="1:1">
      <c r="A790">
        <v>310817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-52207</v>
      </c>
    </row>
    <row r="797" spans="1:1">
      <c r="A797">
        <v>3947793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'W'!W115171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2019-11-01T09:54:07Z</dcterms:modified>
</cp:coreProperties>
</file>