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9B07BBFD-BDC0-4C22-9A2A-196CB6414BF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/>
  <c r="L80" i="4"/>
  <c r="K80" i="4"/>
  <c r="K83" i="4" s="1"/>
  <c r="J80" i="4"/>
  <c r="J83" i="4"/>
  <c r="I80" i="4"/>
  <c r="I83" i="4" s="1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G16" i="4"/>
  <c r="I16" i="4"/>
  <c r="R21" i="3" l="1"/>
  <c r="R30" i="3" s="1"/>
  <c r="G9" i="2"/>
  <c r="M28" i="2"/>
  <c r="G17" i="4"/>
  <c r="H16" i="4"/>
</calcChain>
</file>

<file path=xl/connections.xml><?xml version="1.0" encoding="utf-8"?>
<connections xmlns="http://schemas.openxmlformats.org/spreadsheetml/2006/main">
  <connection id="1" name="W011163" type="6" refreshedVersion="4" background="1" saveData="1">
    <textPr prompt="0" codePage="850" sourceFile="C:\2018_GMC\1etap_16C1\RUN_16C1\Wfiles\163\W011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<sst xmlns="http://schemas.openxmlformats.org/spreadsheetml/2006/main" count="582" uniqueCount="403">
  <si>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</si>
  <si>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</si>
  <si>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</si>
  <si>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</si>
  <si>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</si>
  <si>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</si>
  <si>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</si>
  <si>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</si>
  <si>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</si>
  <si>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</si>
  <si>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</si>
  <si>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</si>
  <si>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</si>
  <si>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</si>
  <si>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</si>
  <si>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</si>
  <si>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</si>
  <si>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</si>
  <si>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</si>
  <si>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</si>
  <si>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</si>
  <si>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</si>
  <si>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</si>
  <si>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</si>
  <si>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</si>
  <si>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</si>
  <si>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</si>
  <si>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</si>
  <si>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</si>
  <si>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</si>
  <si>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</si>
  <si>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</si>
  <si>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</si>
  <si>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</si>
  <si>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</si>
  <si>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</si>
  <si>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</si>
  <si>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</si>
  <si>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</si>
  <si>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</si>
  <si>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</si>
  <si>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</si>
  <si>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</si>
  <si>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</si>
  <si>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</si>
  <si>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</si>
  <si>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</si>
  <si>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</si>
  <si>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</si>
  <si>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</si>
  <si>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</si>
  <si>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</si>
  <si>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</si>
  <si>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</si>
  <si>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</si>
  <si>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</si>
  <si>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</si>
  <si>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</si>
  <si>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</si>
  <si>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</si>
  <si>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</si>
  <si>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</si>
  <si>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</si>
  <si>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</si>
  <si>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</si>
  <si>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</si>
  <si>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</si>
  <si>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</si>
  <si>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</si>
  <si>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</si>
  <si>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</si>
  <si>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</si>
  <si>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</si>
  <si>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</si>
  <si>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</si>
  <si>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</si>
  <si>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</si>
  <si>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</si>
  <si>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</si>
  <si>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</si>
  <si>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</si>
  <si>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</si>
  <si>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</si>
  <si>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</si>
  <si>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</si>
  <si>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</si>
  <si>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</si>
  <si>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</si>
  <si>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</si>
  <si>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</si>
  <si>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</si>
  <si>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</si>
  <si>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</si>
  <si>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</si>
  <si>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</si>
  <si>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</si>
  <si>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</si>
  <si>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</si>
  <si>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</si>
  <si>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</si>
  <si>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</si>
  <si>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</si>
  <si>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</si>
  <si>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</si>
  <si>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</si>
  <si>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</si>
  <si>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</si>
  <si>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</si>
  <si>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</si>
  <si>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</si>
  <si>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</si>
  <si>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</si>
  <si>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</si>
  <si>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</si>
  <si>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</si>
  <si>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</si>
  <si>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</si>
  <si>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</si>
  <si>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</si>
  <si>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</si>
  <si>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</si>
  <si>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</si>
  <si>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</si>
  <si>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</si>
  <si>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</si>
  <si>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</si>
  <si>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</si>
  <si>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</si>
  <si>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</si>
  <si>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</si>
  <si>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</si>
  <si>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</si>
  <si>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</si>
  <si>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</si>
  <si>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</si>
  <si>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</si>
  <si>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</si>
  <si>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</si>
  <si>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</si>
  <si>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</si>
  <si>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</si>
  <si>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</si>
  <si>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</si>
  <si>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</si>
  <si>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</si>
  <si>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</si>
  <si>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</si>
  <si>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</si>
  <si>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</si>
  <si>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</si>
  <si>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</si>
  <si>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</si>
  <si>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</si>
  <si>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</si>
  <si>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</si>
  <si>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</si>
  <si>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</si>
  <si>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</si>
  <si>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</si>
  <si>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</si>
  <si>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</si>
  <si>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</si>
  <si>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</si>
  <si>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</si>
  <si>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</si>
  <si>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</si>
  <si>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</si>
  <si>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</si>
  <si>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</si>
  <si>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</si>
  <si>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</si>
  <si>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</si>
  <si>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</si>
  <si>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</si>
  <si>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</si>
  <si>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</si>
  <si>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</si>
  <si>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</si>
  <si>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</si>
  <si>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</si>
  <si>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</si>
  <si>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</si>
  <si>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</si>
  <si>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</si>
  <si>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</si>
  <si>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</si>
  <si>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</si>
  <si>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</si>
  <si>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</si>
  <si>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</si>
  <si>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</si>
  <si>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</si>
  <si>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</si>
  <si>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</si>
  <si>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</si>
  <si>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</si>
  <si>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</si>
  <si>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</si>
  <si>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</si>
  <si>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</si>
  <si>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</si>
  <si>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</si>
  <si>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</si>
  <si>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</si>
  <si>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</si>
  <si>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</si>
  <si>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</si>
  <si>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</si>
  <si>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</si>
  <si>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</si>
  <si>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</si>
  <si>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</si>
  <si>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</si>
  <si>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</si>
  <si>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</si>
  <si>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</si>
  <si>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</si>
  <si>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</si>
  <si>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</si>
  <si>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</si>
  <si>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</si>
  <si>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</si>
  <si>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</si>
  <si>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</si>
  <si>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</si>
  <si>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</si>
  <si>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</si>
  <si>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</si>
  <si>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</si>
  <si>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</si>
  <si>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</si>
  <si>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</si>
  <si>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</si>
  <si>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</si>
  <si>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</si>
  <si>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</si>
  <si>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</si>
  <si>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</si>
  <si>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</si>
  <si>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</si>
  <si>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</si>
  <si>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</si>
  <si>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</si>
  <si>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</si>
  <si>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</si>
  <si>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</si>
  <si>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</si>
  <si>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</si>
  <si>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</si>
  <si>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</si>
  <si>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</si>
  <si>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</si>
  <si>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</si>
  <si>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</si>
  <si>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</si>
  <si>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</si>
  <si>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</si>
  <si>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</si>
  <si>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</si>
  <si>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</si>
  <si>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</si>
  <si>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</si>
  <si>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</si>
  <si>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</si>
  <si>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</si>
  <si>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</si>
  <si>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</si>
  <si>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</si>
  <si>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</si>
  <si>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</si>
  <si>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</si>
  <si>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</si>
  <si>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</si>
  <si>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</si>
  <si>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</si>
  <si>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</si>
  <si>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</si>
  <si>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</si>
  <si>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</si>
  <si>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</si>
  <si>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</si>
  <si>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</si>
  <si>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</si>
  <si>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</si>
  <si>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</si>
  <si>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</si>
  <si>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</si>
  <si>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</si>
  <si>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</si>
  <si>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</si>
  <si>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</si>
  <si>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</si>
  <si>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</si>
  <si>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</si>
  <si>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</si>
  <si>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</si>
  <si>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</si>
  <si>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</si>
  <si>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</si>
  <si>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</si>
  <si>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</si>
  <si>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</si>
  <si>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</si>
  <si>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</si>
  <si>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</si>
  <si>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</si>
  <si>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</si>
  <si>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</si>
  <si>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</si>
  <si>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</si>
  <si>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</si>
  <si>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</si>
  <si>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</si>
  <si>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</si>
  <si>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</si>
  <si>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</si>
  <si>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</si>
  <si>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</si>
  <si>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</si>
  <si>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</si>
  <si>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</si>
  <si>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</si>
  <si>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</si>
  <si>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</si>
  <si>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</si>
  <si>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</si>
  <si>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</si>
  <si>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</si>
  <si>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</si>
  <si>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</si>
  <si>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</si>
  <si>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</si>
  <si>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</si>
  <si>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</si>
  <si>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</si>
  <si>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</si>
  <si>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</si>
  <si>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</si>
  <si>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</si>
  <si>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</si>
  <si>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</si>
  <si>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</si>
  <si>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</si>
  <si>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</si>
  <si>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2.44</t>
  </si>
  <si>
    <t xml:space="preserve">   2.66</t>
  </si>
  <si>
    <t xml:space="preserve">   1.79</t>
  </si>
  <si>
    <t>!</t>
  </si>
  <si>
    <t>Minor</t>
  </si>
  <si>
    <t>Major</t>
  </si>
  <si>
    <t xml:space="preserve"> 94.2</t>
  </si>
  <si>
    <t xml:space="preserve">  8.3</t>
  </si>
  <si>
    <t xml:space="preserve">  3.7</t>
  </si>
  <si>
    <t xml:space="preserve"> 10.8</t>
  </si>
  <si>
    <t xml:space="preserve"> 10.3</t>
  </si>
  <si>
    <t xml:space="preserve">  4.4</t>
  </si>
  <si>
    <t xml:space="preserve"> 10.4</t>
  </si>
  <si>
    <t xml:space="preserve"> 12.0</t>
  </si>
  <si>
    <t xml:space="preserve">  6.5</t>
  </si>
  <si>
    <t xml:space="preserve"> 13.1</t>
  </si>
  <si>
    <t xml:space="preserve">  8.5</t>
  </si>
  <si>
    <t xml:space="preserve">  2.0</t>
  </si>
  <si>
    <t xml:space="preserve">  9.2</t>
  </si>
  <si>
    <t xml:space="preserve"> 10.6</t>
  </si>
  <si>
    <t xml:space="preserve">  2.5</t>
  </si>
  <si>
    <t xml:space="preserve"> 10.1</t>
  </si>
  <si>
    <t xml:space="preserve"> 15.8</t>
  </si>
  <si>
    <t xml:space="preserve"> 13.2</t>
  </si>
  <si>
    <t xml:space="preserve">  4.9</t>
  </si>
  <si>
    <t xml:space="preserve">  1.7</t>
  </si>
  <si>
    <t xml:space="preserve">  6.0</t>
  </si>
  <si>
    <t xml:space="preserve">  4.7</t>
  </si>
  <si>
    <t xml:space="preserve">  2.7</t>
  </si>
  <si>
    <t xml:space="preserve"> 12.6</t>
  </si>
  <si>
    <t xml:space="preserve">  6.3</t>
  </si>
  <si>
    <t xml:space="preserve">  3.0</t>
  </si>
  <si>
    <t xml:space="preserve">  9.0</t>
  </si>
  <si>
    <t xml:space="preserve"> 11.6</t>
  </si>
  <si>
    <t xml:space="preserve"> 12.1</t>
  </si>
  <si>
    <t xml:space="preserve">  6.1</t>
  </si>
  <si>
    <t xml:space="preserve"> 11.9</t>
  </si>
  <si>
    <t xml:space="preserve"> 14.3</t>
  </si>
  <si>
    <t xml:space="preserve">  8.8</t>
  </si>
  <si>
    <t xml:space="preserve"> 15.3</t>
  </si>
  <si>
    <t xml:space="preserve">  1.1</t>
  </si>
  <si>
    <t xml:space="preserve">  2.4</t>
  </si>
  <si>
    <t xml:space="preserve">  5.7</t>
  </si>
  <si>
    <t xml:space="preserve">  2.1</t>
  </si>
  <si>
    <t xml:space="preserve">  7.0</t>
  </si>
  <si>
    <t xml:space="preserve">  2.9</t>
  </si>
  <si>
    <t xml:space="preserve">  4.3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</si>
  <si>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</si>
  <si>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</si>
  <si>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</si>
  <si>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</si>
  <si>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</si>
  <si>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</si>
  <si>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</si>
  <si>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</si>
  <si>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</si>
  <si>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181129123744</t>
  </si>
  <si>
    <t>Karol Falkowski</t>
  </si>
  <si>
    <t>Prudential/Perspective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</si>
</sst>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Karol Falkowski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Prudential/Perspective Four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55</v>
      </c>
      <c r="F14" s="44">
        <f>W!A11</f>
        <v>25</v>
      </c>
      <c r="G14" s="45"/>
      <c r="H14" s="44">
        <f>W!A14</f>
        <v>25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45</v>
      </c>
      <c r="F15" s="44">
        <f>W!A12</f>
        <v>25</v>
      </c>
      <c r="G15" s="51"/>
      <c r="H15" s="44">
        <f>W!A15</f>
        <v>25</v>
      </c>
      <c r="I15" s="52"/>
      <c r="J15" s="44">
        <f>W!A18</f>
        <v>25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75</v>
      </c>
      <c r="F16" s="57">
        <f>W!A13</f>
        <v>30</v>
      </c>
      <c r="G16" s="58"/>
      <c r="H16" s="57">
        <f>W!A16</f>
        <v>30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16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715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345</v>
      </c>
      <c r="G21" s="59">
        <f>W!B23</f>
        <v>0</v>
      </c>
      <c r="H21" s="57">
        <f>W!A26</f>
        <v>565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1300</v>
      </c>
      <c r="G24" s="48" t="str">
        <f>W!B31</f>
        <v>*</v>
      </c>
      <c r="H24" s="63">
        <f>W!A34</f>
        <v>780</v>
      </c>
      <c r="I24" s="48" t="str">
        <f>W!B34</f>
        <v>*</v>
      </c>
      <c r="J24" s="63">
        <f>W!A37</f>
        <v>420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8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5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350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115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12.75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1050</v>
      </c>
      <c r="G26" s="59" t="str">
        <f>W!B33</f>
        <v>*</v>
      </c>
      <c r="H26" s="57">
        <f>W!A36</f>
        <v>550</v>
      </c>
      <c r="I26" s="59" t="str">
        <f>W!B36</f>
        <v>*</v>
      </c>
      <c r="J26" s="41">
        <f>W!A39</f>
        <v>320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40</v>
      </c>
      <c r="I30" s="52"/>
      <c r="J30" s="44">
        <f>W!A46</f>
        <v>50</v>
      </c>
      <c r="K30" s="24"/>
      <c r="L30" s="19"/>
      <c r="M30" s="28" t="s">
        <v>323</v>
      </c>
      <c r="N30" s="28"/>
      <c r="O30" s="28"/>
      <c r="P30" s="53">
        <f>W!A93</f>
        <v>300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180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500</v>
      </c>
      <c r="G35" s="87">
        <f>W!B54</f>
        <v>0</v>
      </c>
      <c r="H35" s="36">
        <f>W!A55</f>
        <v>350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2305</v>
      </c>
      <c r="V6" s="188"/>
      <c r="W6" s="44">
        <f>W!A109</f>
        <v>1291</v>
      </c>
      <c r="X6" s="28"/>
      <c r="Y6" s="53">
        <f>W!A110</f>
        <v>748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27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2424</v>
      </c>
      <c r="V7" s="188"/>
      <c r="W7" s="44">
        <f>W!A112</f>
        <v>1376</v>
      </c>
      <c r="X7" s="28"/>
      <c r="Y7" s="53">
        <f>W!A113</f>
        <v>770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8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60</v>
      </c>
      <c r="V8" s="188"/>
      <c r="W8" s="44">
        <f>W!A115</f>
        <v>37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5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1109</v>
      </c>
      <c r="V12" s="188"/>
      <c r="W12" s="53">
        <f>W!A124</f>
        <v>658</v>
      </c>
      <c r="X12" s="28"/>
      <c r="Y12" s="53">
        <f>W!A127</f>
        <v>367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299</v>
      </c>
      <c r="V13" s="188"/>
      <c r="W13" s="53">
        <f>W!A125</f>
        <v>168</v>
      </c>
      <c r="X13" s="28"/>
      <c r="Y13" s="53">
        <f>W!A128</f>
        <v>100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897</v>
      </c>
      <c r="V14" s="188"/>
      <c r="W14" s="53">
        <f>W!A126</f>
        <v>465</v>
      </c>
      <c r="X14" s="28"/>
      <c r="Y14" s="53">
        <f>W!A129</f>
        <v>281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14256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510</v>
      </c>
      <c r="P17" s="190">
        <f>W!B307</f>
        <v>0</v>
      </c>
      <c r="R17" s="129"/>
      <c r="S17" s="19" t="s">
        <v>235</v>
      </c>
      <c r="T17" s="19"/>
      <c r="U17" s="53">
        <f>W!A131</f>
        <v>1099</v>
      </c>
      <c r="V17" s="188"/>
      <c r="W17" s="53">
        <f>W!A134</f>
        <v>629</v>
      </c>
      <c r="X17" s="28"/>
      <c r="Y17" s="53">
        <f>W!A137</f>
        <v>339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13743</v>
      </c>
      <c r="P18" s="24"/>
      <c r="R18" s="129"/>
      <c r="S18" s="101" t="s">
        <v>238</v>
      </c>
      <c r="T18" s="19"/>
      <c r="U18" s="53">
        <f>W!A132</f>
        <v>573</v>
      </c>
      <c r="V18" s="188"/>
      <c r="W18" s="53">
        <f>W!A135</f>
        <v>428</v>
      </c>
      <c r="X18" s="28"/>
      <c r="Y18" s="53">
        <f>W!A138</f>
        <v>215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664</v>
      </c>
      <c r="V19" s="188"/>
      <c r="W19" s="53">
        <f>W!A136</f>
        <v>354</v>
      </c>
      <c r="X19" s="28"/>
      <c r="Y19" s="53">
        <f>W!A139</f>
        <v>191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1109</v>
      </c>
      <c r="V22" s="188"/>
      <c r="W22" s="53">
        <f>W!A144</f>
        <v>658</v>
      </c>
      <c r="X22" s="28"/>
      <c r="Y22" s="53">
        <f>W!A147</f>
        <v>347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299</v>
      </c>
      <c r="V23" s="188"/>
      <c r="W23" s="53">
        <f>W!A145</f>
        <v>168</v>
      </c>
      <c r="X23" s="28"/>
      <c r="Y23" s="53">
        <f>W!A148</f>
        <v>100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664</v>
      </c>
      <c r="V24" s="188"/>
      <c r="W24" s="53">
        <f>W!A146</f>
        <v>354</v>
      </c>
      <c r="X24" s="28"/>
      <c r="Y24" s="53">
        <f>W!A149</f>
        <v>191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5746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47</v>
      </c>
      <c r="V27" s="188"/>
      <c r="W27" s="53">
        <f>W!A154</f>
        <v>10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160</v>
      </c>
      <c r="V28" s="188"/>
      <c r="W28" s="53">
        <f>W!A155</f>
        <v>136</v>
      </c>
      <c r="X28" s="28"/>
      <c r="Y28" s="53">
        <f>W!A158</f>
        <v>60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8443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20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233</v>
      </c>
      <c r="V33" s="188"/>
      <c r="W33" s="53">
        <f>W!A166</f>
        <v>111</v>
      </c>
      <c r="X33" s="28"/>
      <c r="Y33" s="53">
        <f>W!A169</f>
        <v>90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7081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1362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43</v>
      </c>
      <c r="V36" s="190">
        <f>W!B171</f>
        <v>0</v>
      </c>
      <c r="W36" s="44">
        <f>W!A172</f>
        <v>30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3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135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42834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500</v>
      </c>
      <c r="V43" s="188"/>
      <c r="W43" s="53">
        <f>W!A55</f>
        <v>350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21.099999999999994</v>
      </c>
      <c r="H44" s="24"/>
      <c r="I44" s="19"/>
      <c r="J44" s="129"/>
      <c r="K44" s="18" t="s">
        <v>278</v>
      </c>
      <c r="N44" s="202">
        <f>0.00052*(6*G25+O18)</f>
        <v>25.073879999999999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98</v>
      </c>
      <c r="H45" s="24"/>
      <c r="I45" s="19"/>
      <c r="J45" s="129"/>
      <c r="K45" s="18" t="s">
        <v>281</v>
      </c>
      <c r="N45" s="201">
        <f>N43+N44</f>
        <v>32.673879999999997</v>
      </c>
      <c r="P45" s="24"/>
      <c r="R45" s="129"/>
      <c r="S45" s="85" t="s">
        <v>282</v>
      </c>
      <c r="T45" s="19"/>
      <c r="U45" s="53">
        <f>W!A187</f>
        <v>500</v>
      </c>
      <c r="V45" s="188"/>
      <c r="W45" s="44">
        <f>W!A188</f>
        <v>350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420000</v>
      </c>
      <c r="G8" s="171"/>
      <c r="H8" s="112"/>
      <c r="I8" s="112" t="s">
        <v>103</v>
      </c>
      <c r="J8" s="112"/>
      <c r="K8" s="112"/>
      <c r="L8" s="173">
        <f>W!A241</f>
        <v>1758140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45285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1715195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22570</v>
      </c>
      <c r="G10" s="171"/>
      <c r="H10" s="112"/>
      <c r="I10" s="112" t="s">
        <v>110</v>
      </c>
      <c r="J10" s="112"/>
      <c r="K10" s="112"/>
      <c r="L10" s="173">
        <f>W!A242</f>
        <v>1027279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35828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175410</v>
      </c>
      <c r="G11" s="171"/>
      <c r="H11" s="112"/>
      <c r="I11" s="175" t="s">
        <v>114</v>
      </c>
      <c r="L11" s="173">
        <f>W!A243</f>
        <v>215250</v>
      </c>
      <c r="M11" s="171"/>
      <c r="N11" s="112"/>
      <c r="O11" s="112" t="s">
        <v>115</v>
      </c>
      <c r="P11" s="112"/>
      <c r="Q11" s="112"/>
      <c r="R11" s="176">
        <f>W!A263</f>
        <v>2173374</v>
      </c>
      <c r="S11" s="171"/>
      <c r="T11" s="112"/>
      <c r="U11" s="112" t="s">
        <v>116</v>
      </c>
      <c r="V11" s="112"/>
      <c r="W11" s="112"/>
      <c r="X11" s="173">
        <f>W!A223</f>
        <v>2739826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20248</v>
      </c>
      <c r="G12" s="171"/>
      <c r="H12" s="112"/>
      <c r="I12" s="112" t="s">
        <v>118</v>
      </c>
      <c r="J12" s="112"/>
      <c r="K12" s="112"/>
      <c r="L12" s="173">
        <f>W!A244</f>
        <v>937848</v>
      </c>
      <c r="M12" s="171"/>
      <c r="N12" s="112"/>
      <c r="O12" s="112" t="s">
        <v>119</v>
      </c>
      <c r="P12" s="112"/>
      <c r="Q12" s="112"/>
      <c r="R12" s="173">
        <f>SUM(R9:R11)</f>
        <v>2623374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11330</v>
      </c>
      <c r="G13" s="171"/>
      <c r="H13" s="112"/>
      <c r="I13" s="112" t="s">
        <v>122</v>
      </c>
      <c r="J13" s="112"/>
      <c r="K13" s="112"/>
      <c r="L13" s="173">
        <f>W!A245</f>
        <v>97053</v>
      </c>
      <c r="M13" s="171"/>
      <c r="N13" s="112"/>
      <c r="S13" s="171"/>
      <c r="T13" s="112"/>
      <c r="U13" s="175" t="s">
        <v>123</v>
      </c>
      <c r="X13" s="174">
        <f>X9+X10-X11-X12</f>
        <v>-988803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281740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204656</v>
      </c>
      <c r="M15" s="171"/>
      <c r="N15" s="112"/>
      <c r="O15" s="112" t="s">
        <v>129</v>
      </c>
      <c r="P15" s="112"/>
      <c r="Q15" s="112"/>
      <c r="R15" s="173">
        <f>W!A265</f>
        <v>105045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81500</v>
      </c>
      <c r="G16" s="171"/>
      <c r="H16" s="112"/>
      <c r="I16" s="112" t="s">
        <v>132</v>
      </c>
      <c r="J16" s="112"/>
      <c r="K16" s="112"/>
      <c r="L16" s="173">
        <f>W!A248</f>
        <v>4570</v>
      </c>
      <c r="M16" s="171"/>
      <c r="N16" s="112"/>
      <c r="O16" s="175" t="s">
        <v>133</v>
      </c>
      <c r="R16" s="173">
        <f>W!A266</f>
        <v>215250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52600</v>
      </c>
      <c r="M17" s="171"/>
      <c r="N17" s="112"/>
      <c r="O17" s="112" t="s">
        <v>137</v>
      </c>
      <c r="P17" s="112"/>
      <c r="Q17" s="112"/>
      <c r="R17" s="173">
        <f>W!A267</f>
        <v>1356118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8290</v>
      </c>
      <c r="G18" s="171"/>
      <c r="H18" s="112"/>
      <c r="I18" s="118" t="s">
        <v>140</v>
      </c>
      <c r="J18" s="112"/>
      <c r="K18" s="112"/>
      <c r="L18" s="177">
        <f>W!A250</f>
        <v>1676413</v>
      </c>
      <c r="M18" s="171"/>
      <c r="N18" s="112"/>
      <c r="O18" s="112" t="s">
        <v>141</v>
      </c>
      <c r="P18" s="112"/>
      <c r="Q18" s="112"/>
      <c r="R18" s="173">
        <f>W!A268</f>
        <v>906377</v>
      </c>
      <c r="S18" s="171"/>
      <c r="T18" s="112"/>
      <c r="U18" s="112" t="s">
        <v>142</v>
      </c>
      <c r="V18" s="112"/>
      <c r="W18" s="112"/>
      <c r="X18" s="177">
        <f>W!A227</f>
        <v>600000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1144583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-600000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3890</v>
      </c>
      <c r="G20" s="171"/>
      <c r="H20" s="112"/>
      <c r="I20" s="112" t="s">
        <v>148</v>
      </c>
      <c r="J20" s="112"/>
      <c r="K20" s="112"/>
      <c r="L20" s="173">
        <f>W!A252</f>
        <v>613557</v>
      </c>
      <c r="M20" s="171"/>
      <c r="N20" s="112"/>
      <c r="O20" s="175" t="s">
        <v>149</v>
      </c>
      <c r="R20" s="180">
        <f>SUM(R15:R19)</f>
        <v>2582790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10872</v>
      </c>
      <c r="G21" s="171"/>
      <c r="H21" s="112"/>
      <c r="I21" s="112" t="s">
        <v>151</v>
      </c>
      <c r="J21" s="112"/>
      <c r="K21" s="112"/>
      <c r="L21" s="173">
        <f>W!A217</f>
        <v>1076951</v>
      </c>
      <c r="M21" s="171"/>
      <c r="N21" s="112"/>
      <c r="O21" s="112" t="s">
        <v>152</v>
      </c>
      <c r="P21" s="112"/>
      <c r="Q21" s="112"/>
      <c r="R21" s="173">
        <f>R12+R20</f>
        <v>5206164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35828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17306</v>
      </c>
      <c r="G23" s="171"/>
      <c r="H23" s="112"/>
      <c r="I23" s="112" t="s">
        <v>157</v>
      </c>
      <c r="J23" s="112"/>
      <c r="K23" s="112"/>
      <c r="L23" s="176">
        <f>W!A254</f>
        <v>55726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1076951</v>
      </c>
      <c r="G24" s="171"/>
      <c r="H24" s="112"/>
      <c r="I24" s="175" t="s">
        <v>160</v>
      </c>
      <c r="L24" s="173">
        <f>L20-L21+L22-L23</f>
        <v>-483292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1116519</v>
      </c>
      <c r="S25" s="171"/>
      <c r="T25" s="112"/>
      <c r="U25" s="112" t="s">
        <v>165</v>
      </c>
      <c r="V25" s="112"/>
      <c r="W25" s="112"/>
      <c r="X25" s="173">
        <f>W!A231</f>
        <v>300000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10741</v>
      </c>
      <c r="M26" s="171"/>
      <c r="N26" s="112"/>
      <c r="O26" s="112" t="s">
        <v>167</v>
      </c>
      <c r="P26" s="112"/>
      <c r="Q26" s="112"/>
      <c r="R26" s="177">
        <f>W!A273</f>
        <v>521863</v>
      </c>
      <c r="S26" s="171"/>
      <c r="T26" s="112"/>
      <c r="U26" s="112" t="s">
        <v>168</v>
      </c>
      <c r="V26" s="112"/>
      <c r="W26" s="112"/>
      <c r="X26" s="177">
        <f>W!A232</f>
        <v>10741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-494033</v>
      </c>
      <c r="G27" s="171"/>
      <c r="H27" s="112"/>
      <c r="I27" s="175" t="s">
        <v>170</v>
      </c>
      <c r="J27" s="112"/>
      <c r="K27" s="112"/>
      <c r="L27" s="174">
        <f>L24+L25-L26</f>
        <v>-494033</v>
      </c>
      <c r="M27" s="171"/>
      <c r="N27" s="112"/>
      <c r="O27" s="118" t="s">
        <v>171</v>
      </c>
      <c r="P27" s="112"/>
      <c r="Q27" s="112"/>
      <c r="R27" s="173">
        <f>SUM(R24:R26)</f>
        <v>1638382</v>
      </c>
      <c r="S27" s="171"/>
      <c r="T27" s="112"/>
      <c r="U27" s="175" t="s">
        <v>172</v>
      </c>
      <c r="X27" s="174">
        <f>X22-X23-X24+X25-X26</f>
        <v>289259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-238185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300000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-732218</v>
      </c>
      <c r="G29" s="171"/>
      <c r="H29" s="112"/>
      <c r="I29" s="112" t="s">
        <v>177</v>
      </c>
      <c r="J29" s="112"/>
      <c r="K29" s="112"/>
      <c r="L29" s="173">
        <f>W!A256</f>
        <v>-494033</v>
      </c>
      <c r="M29" s="171"/>
      <c r="N29" s="112"/>
      <c r="S29" s="171"/>
      <c r="U29" s="181" t="s">
        <v>178</v>
      </c>
      <c r="V29" s="112"/>
      <c r="W29" s="112"/>
      <c r="X29" s="174">
        <f>W!A233</f>
        <v>-1299544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-12.350825</v>
      </c>
      <c r="M30" s="171"/>
      <c r="N30" s="112"/>
      <c r="O30" s="112" t="s">
        <v>180</v>
      </c>
      <c r="P30" s="112"/>
      <c r="Q30" s="112"/>
      <c r="R30" s="173">
        <f>R21-R27-R28</f>
        <v>3267782</v>
      </c>
      <c r="S30" s="171"/>
      <c r="U30" s="181" t="s">
        <v>181</v>
      </c>
      <c r="V30" s="112"/>
      <c r="W30" s="112"/>
      <c r="X30" s="176">
        <f>W!A234</f>
        <v>777681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-521863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42040</v>
      </c>
      <c r="G33" s="171"/>
      <c r="H33" s="112"/>
      <c r="I33" s="112" t="s">
        <v>187</v>
      </c>
      <c r="J33" s="112"/>
      <c r="K33" s="112"/>
      <c r="L33" s="173">
        <f>L29-L32</f>
        <v>-494033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6212</v>
      </c>
      <c r="G34" s="171"/>
      <c r="H34" s="112"/>
      <c r="I34" s="91" t="s">
        <v>190</v>
      </c>
      <c r="J34" s="112"/>
      <c r="K34" s="112"/>
      <c r="L34" s="177">
        <f>W!A260</f>
        <v>-238185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-732218</v>
      </c>
      <c r="M35" s="171"/>
      <c r="O35" s="112" t="s">
        <v>194</v>
      </c>
      <c r="P35" s="112"/>
      <c r="Q35" s="112"/>
      <c r="R35" s="177">
        <f>R36-R33-R34</f>
        <v>-732218</v>
      </c>
      <c r="S35" s="171"/>
      <c r="U35" s="112" t="s">
        <v>195</v>
      </c>
      <c r="V35" s="112"/>
      <c r="W35" s="112"/>
      <c r="X35" s="174">
        <f>W!A239</f>
        <v>577000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3267782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81.95</v>
      </c>
      <c r="G35" s="138">
        <f>W!A542/100</f>
        <v>82.38</v>
      </c>
      <c r="H35" s="138">
        <f>W!A562/100</f>
        <v>89.28</v>
      </c>
      <c r="I35" s="138">
        <f>W!A582/100</f>
        <v>88.06</v>
      </c>
      <c r="J35" s="138">
        <f>W!A602/100</f>
        <v>91.96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3278000</v>
      </c>
      <c r="G36" s="138">
        <f>W!A543</f>
        <v>3295200</v>
      </c>
      <c r="H36" s="138">
        <f>W!A563</f>
        <v>3571200</v>
      </c>
      <c r="I36" s="138">
        <f>W!A583</f>
        <v>3636878</v>
      </c>
      <c r="J36" s="138">
        <f>W!A603</f>
        <v>3678400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3278000</v>
      </c>
      <c r="G39" s="138">
        <f>W!A545</f>
        <v>3295200</v>
      </c>
      <c r="H39" s="138">
        <f>W!A565</f>
        <v>3571200</v>
      </c>
      <c r="I39" s="138">
        <f>W!A585</f>
        <v>3495763</v>
      </c>
      <c r="J39" s="138">
        <f>W!A605</f>
        <v>3678400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324</v>
      </c>
      <c r="H43" s="138">
        <f>W!A566</f>
        <v>310</v>
      </c>
      <c r="I43" s="138">
        <f>W!A586</f>
        <v>315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315</v>
      </c>
      <c r="H44" s="138">
        <f>W!A567</f>
        <v>320</v>
      </c>
      <c r="I44" s="138">
        <f>W!A587</f>
        <v>325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375</v>
      </c>
      <c r="H45" s="138">
        <f>W!A568</f>
        <v>350</v>
      </c>
      <c r="I45" s="138">
        <f>W!A588</f>
        <v>365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489</v>
      </c>
      <c r="H46" s="138">
        <f>W!A569</f>
        <v>490</v>
      </c>
      <c r="I46" s="138">
        <f>W!A589</f>
        <v>480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480</v>
      </c>
      <c r="G47" s="138">
        <f>W!A550</f>
        <v>485</v>
      </c>
      <c r="H47" s="138">
        <f>W!A570</f>
        <v>490</v>
      </c>
      <c r="I47" s="138">
        <f>W!A590</f>
        <v>480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565</v>
      </c>
      <c r="G48" s="138">
        <f>W!A551</f>
        <v>585</v>
      </c>
      <c r="H48" s="138">
        <f>W!A571</f>
        <v>500</v>
      </c>
      <c r="I48" s="138">
        <f>W!A591</f>
        <v>580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699</v>
      </c>
      <c r="H49" s="138">
        <f>W!A572</f>
        <v>705</v>
      </c>
      <c r="I49" s="138">
        <f>W!A592</f>
        <v>690</v>
      </c>
      <c r="J49" s="138">
        <f>W!A612</f>
        <v>700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719</v>
      </c>
      <c r="H50" s="138">
        <f>W!A573</f>
        <v>730</v>
      </c>
      <c r="I50" s="138">
        <f>W!A593</f>
        <v>715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820</v>
      </c>
      <c r="G51" s="138">
        <f>W!A554</f>
        <v>845</v>
      </c>
      <c r="H51" s="138">
        <f>W!A574</f>
        <v>855</v>
      </c>
      <c r="I51" s="138">
        <f>W!A594</f>
        <v>840</v>
      </c>
      <c r="J51" s="138">
        <f>W!A614</f>
        <v>850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75</v>
      </c>
      <c r="G53" s="138">
        <f>W!A555</f>
        <v>109</v>
      </c>
      <c r="H53" s="138">
        <f>W!A575</f>
        <v>57</v>
      </c>
      <c r="I53" s="138">
        <f>W!A595</f>
        <v>75</v>
      </c>
      <c r="J53" s="138">
        <f>W!A615</f>
        <v>45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1275</v>
      </c>
      <c r="G54" s="138">
        <f>W!A556</f>
        <v>1380</v>
      </c>
      <c r="H54" s="138">
        <f>W!A576</f>
        <v>1450</v>
      </c>
      <c r="I54" s="138">
        <f>W!A596</f>
        <v>1310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6</v>
      </c>
      <c r="H55" s="138">
        <f>W!A577</f>
        <v>4</v>
      </c>
      <c r="I55" s="138">
        <f>W!A597</f>
        <v>10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2623374</v>
      </c>
      <c r="G67" s="138">
        <f>W!A722</f>
        <v>1988374</v>
      </c>
      <c r="H67" s="138">
        <f>W!A742</f>
        <v>1678186</v>
      </c>
      <c r="I67" s="138">
        <f>W!A762</f>
        <v>1427998</v>
      </c>
      <c r="J67" s="138">
        <f>W!A782</f>
        <v>1317998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1676413</v>
      </c>
      <c r="G68" s="138">
        <f>W!A723</f>
        <v>2129174</v>
      </c>
      <c r="H68" s="138">
        <f>W!A743</f>
        <v>608354</v>
      </c>
      <c r="I68" s="138">
        <f>W!A763</f>
        <v>2178348</v>
      </c>
      <c r="J68" s="138">
        <f>W!A783</f>
        <v>27844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906377</v>
      </c>
      <c r="G69" s="138">
        <f>W!A724</f>
        <v>908021</v>
      </c>
      <c r="H69" s="138">
        <f>W!A744</f>
        <v>506400</v>
      </c>
      <c r="I69" s="138">
        <f>W!A764</f>
        <v>1155105</v>
      </c>
      <c r="J69" s="138">
        <f>W!A784</f>
        <v>503481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1496471</v>
      </c>
      <c r="I70" s="138">
        <f>W!A765</f>
        <v>1150000</v>
      </c>
      <c r="J70" s="138">
        <f>W!A785</f>
        <v>2326394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1116519</v>
      </c>
      <c r="G74" s="138">
        <f>W!A729</f>
        <v>872364</v>
      </c>
      <c r="H74" s="138">
        <f>W!A749</f>
        <v>662502</v>
      </c>
      <c r="I74" s="138">
        <f>W!A769</f>
        <v>1475662</v>
      </c>
      <c r="J74" s="138">
        <f>W!A789</f>
        <v>266183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521863</v>
      </c>
      <c r="G75" s="138">
        <f>W!A730</f>
        <v>202384</v>
      </c>
      <c r="H75" s="138">
        <f>W!A750</f>
        <v>0</v>
      </c>
      <c r="I75" s="138">
        <f>W!A770</f>
        <v>1050988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300000</v>
      </c>
      <c r="G77" s="138">
        <f>W!A732</f>
        <v>700000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4130000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10413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-732218</v>
      </c>
      <c r="G82" s="138">
        <f>W!A736</f>
        <v>-749179</v>
      </c>
      <c r="H82" s="138">
        <f>W!A756</f>
        <v>-373091</v>
      </c>
      <c r="I82" s="138">
        <f>W!A776</f>
        <v>-755612</v>
      </c>
      <c r="J82" s="138">
        <f>W!A796</f>
        <v>-90466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3267782</v>
      </c>
      <c r="G83" s="138">
        <f t="shared" si="0"/>
        <v>3250821</v>
      </c>
      <c r="H83" s="138">
        <f t="shared" si="0"/>
        <v>3626909</v>
      </c>
      <c r="I83" s="138">
        <f t="shared" si="0"/>
        <v>3384801</v>
      </c>
      <c r="J83" s="138">
        <f t="shared" si="0"/>
        <v>3909534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8.3</v>
      </c>
      <c r="G91" s="61" t="str">
        <f>W!A342</f>
        <v xml:space="preserve">  8.5</v>
      </c>
      <c r="H91" s="61" t="str">
        <f>W!A352</f>
        <v xml:space="preserve">  4.9</v>
      </c>
      <c r="I91" s="61" t="str">
        <f>W!A362</f>
        <v xml:space="preserve"> 11.6</v>
      </c>
      <c r="J91" s="61" t="str">
        <f>W!A372</f>
        <v xml:space="preserve">  4.4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3.7</v>
      </c>
      <c r="G92" s="61" t="str">
        <f>W!A343</f>
        <v xml:space="preserve">  2.0</v>
      </c>
      <c r="H92" s="61" t="str">
        <f>W!A353</f>
        <v xml:space="preserve">  1.7</v>
      </c>
      <c r="I92" s="61" t="str">
        <f>W!A363</f>
        <v xml:space="preserve">  4.7</v>
      </c>
      <c r="J92" s="61" t="str">
        <f>W!A373</f>
        <v xml:space="preserve">  1.1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10.8</v>
      </c>
      <c r="G93" s="61" t="str">
        <f>W!A344</f>
        <v xml:space="preserve">  9.2</v>
      </c>
      <c r="H93" s="61" t="str">
        <f>W!A354</f>
        <v xml:space="preserve">  6.0</v>
      </c>
      <c r="I93" s="61" t="str">
        <f>W!A364</f>
        <v xml:space="preserve"> 10.8</v>
      </c>
      <c r="J93" s="61" t="str">
        <f>W!A374</f>
        <v xml:space="preserve">  2.4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10.3</v>
      </c>
      <c r="G94" s="61" t="str">
        <f>W!A345</f>
        <v xml:space="preserve"> 10.6</v>
      </c>
      <c r="H94" s="61" t="str">
        <f>W!A355</f>
        <v xml:space="preserve">  4.7</v>
      </c>
      <c r="I94" s="61" t="str">
        <f>W!A365</f>
        <v xml:space="preserve"> 12.1</v>
      </c>
      <c r="J94" s="61" t="str">
        <f>W!A375</f>
        <v xml:space="preserve">  5.7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4.4</v>
      </c>
      <c r="G95" s="61" t="str">
        <f>W!A346</f>
        <v xml:space="preserve">  2.5</v>
      </c>
      <c r="H95" s="61" t="str">
        <f>W!A356</f>
        <v xml:space="preserve">  2.7</v>
      </c>
      <c r="I95" s="61" t="str">
        <f>W!A366</f>
        <v xml:space="preserve">  6.1</v>
      </c>
      <c r="J95" s="61" t="str">
        <f>W!A376</f>
        <v xml:space="preserve">  2.1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10.4</v>
      </c>
      <c r="G96" s="61" t="str">
        <f>W!A347</f>
        <v xml:space="preserve"> 10.1</v>
      </c>
      <c r="H96" s="61" t="str">
        <f>W!A357</f>
        <v xml:space="preserve"> 12.6</v>
      </c>
      <c r="I96" s="61" t="str">
        <f>W!A367</f>
        <v xml:space="preserve"> 11.9</v>
      </c>
      <c r="J96" s="61" t="str">
        <f>W!A377</f>
        <v xml:space="preserve">  2.5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12.0</v>
      </c>
      <c r="G97" s="61" t="str">
        <f>W!A348</f>
        <v xml:space="preserve"> 15.8</v>
      </c>
      <c r="H97" s="61" t="str">
        <f>W!A358</f>
        <v xml:space="preserve">  6.3</v>
      </c>
      <c r="I97" s="61" t="str">
        <f>W!A368</f>
        <v xml:space="preserve"> 14.3</v>
      </c>
      <c r="J97" s="61" t="str">
        <f>W!A378</f>
        <v xml:space="preserve">  7.0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6.5</v>
      </c>
      <c r="G98" s="61" t="str">
        <f>W!A349</f>
        <v xml:space="preserve">  3.7</v>
      </c>
      <c r="H98" s="61" t="str">
        <f>W!A359</f>
        <v xml:space="preserve">  3.0</v>
      </c>
      <c r="I98" s="61" t="str">
        <f>W!A369</f>
        <v xml:space="preserve">  8.8</v>
      </c>
      <c r="J98" s="61" t="str">
        <f>W!A379</f>
        <v xml:space="preserve">  2.9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13.1</v>
      </c>
      <c r="G99" s="61" t="str">
        <f>W!A350</f>
        <v xml:space="preserve"> 13.2</v>
      </c>
      <c r="H99" s="61" t="str">
        <f>W!A360</f>
        <v xml:space="preserve">  9.0</v>
      </c>
      <c r="I99" s="61" t="str">
        <f>W!A370</f>
        <v xml:space="preserve"> 15.3</v>
      </c>
      <c r="J99" s="61" t="str">
        <f>W!A380</f>
        <v xml:space="preserve">  4.3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420000</v>
      </c>
      <c r="G104" s="138">
        <f>W!A429</f>
        <v>328000</v>
      </c>
      <c r="H104" s="138">
        <f>W!A436</f>
        <v>136000</v>
      </c>
      <c r="I104" s="138">
        <f>W!A443</f>
        <v>356000</v>
      </c>
      <c r="J104" s="138">
        <f>W!A450</f>
        <v>75000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62000</v>
      </c>
      <c r="H105" s="138">
        <f>W!A437</f>
        <v>70000</v>
      </c>
      <c r="I105" s="138">
        <f>W!A444</f>
        <v>83000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55</v>
      </c>
    </row>
    <row r="8" spans="1:1">
      <c r="A8">
        <v>45</v>
      </c>
    </row>
    <row r="9" spans="1:1">
      <c r="A9">
        <v>75</v>
      </c>
    </row>
    <row r="10" spans="1:1">
      <c r="A10">
        <v>0</v>
      </c>
    </row>
    <row r="11" spans="1:1">
      <c r="A11">
        <v>25</v>
      </c>
    </row>
    <row r="12" spans="1:1">
      <c r="A12">
        <v>25</v>
      </c>
    </row>
    <row r="13" spans="1:1">
      <c r="A13">
        <v>30</v>
      </c>
    </row>
    <row r="14" spans="1:1">
      <c r="A14">
        <v>25</v>
      </c>
    </row>
    <row r="15" spans="1:1">
      <c r="A15">
        <v>25</v>
      </c>
    </row>
    <row r="16" spans="1:1">
      <c r="A16">
        <v>30</v>
      </c>
    </row>
    <row r="17" spans="1:2">
      <c r="A17">
        <v>30</v>
      </c>
    </row>
    <row r="18" spans="1:2">
      <c r="A18">
        <v>25</v>
      </c>
    </row>
    <row r="19" spans="1:2">
      <c r="A19">
        <v>30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345</v>
      </c>
    </row>
    <row r="24" spans="1:2">
      <c r="A24">
        <v>480</v>
      </c>
    </row>
    <row r="25" spans="1:2">
      <c r="A25">
        <v>480</v>
      </c>
    </row>
    <row r="26" spans="1:2">
      <c r="A26">
        <v>565</v>
      </c>
    </row>
    <row r="27" spans="1:2">
      <c r="A27">
        <v>700</v>
      </c>
    </row>
    <row r="28" spans="1:2">
      <c r="A28">
        <v>715</v>
      </c>
    </row>
    <row r="29" spans="1:2">
      <c r="A29">
        <v>820</v>
      </c>
    </row>
    <row r="30" spans="1:2">
      <c r="A30">
        <v>0</v>
      </c>
    </row>
    <row r="31" spans="1:2">
      <c r="A31">
        <v>1300</v>
      </c>
      <c r="B31" s="133" t="s">
        <v>343</v>
      </c>
    </row>
    <row r="32" spans="1:2">
      <c r="A32">
        <v>350</v>
      </c>
      <c r="B32" s="133" t="s">
        <v>343</v>
      </c>
    </row>
    <row r="33" spans="1:2">
      <c r="A33">
        <v>1050</v>
      </c>
      <c r="B33" s="133" t="s">
        <v>343</v>
      </c>
    </row>
    <row r="34" spans="1:2">
      <c r="A34">
        <v>780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550</v>
      </c>
      <c r="B36" s="133" t="s">
        <v>343</v>
      </c>
    </row>
    <row r="37" spans="1:2">
      <c r="A37">
        <v>420</v>
      </c>
      <c r="B37" s="133" t="s">
        <v>343</v>
      </c>
    </row>
    <row r="38" spans="1:2">
      <c r="A38">
        <v>115</v>
      </c>
      <c r="B38" s="133" t="s">
        <v>343</v>
      </c>
    </row>
    <row r="39" spans="1:2">
      <c r="A39">
        <v>320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40</v>
      </c>
    </row>
    <row r="46" spans="1:2">
      <c r="A46">
        <v>50</v>
      </c>
    </row>
    <row r="47" spans="1:2">
      <c r="A47">
        <v>130</v>
      </c>
    </row>
    <row r="48" spans="1:2">
      <c r="A48">
        <v>180</v>
      </c>
    </row>
    <row r="49" spans="1:1">
      <c r="A49">
        <v>340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500</v>
      </c>
    </row>
    <row r="55" spans="1:1">
      <c r="A55">
        <v>350</v>
      </c>
    </row>
    <row r="56" spans="1:1">
      <c r="A56">
        <v>200</v>
      </c>
    </row>
    <row r="57" spans="1:1">
      <c r="A57">
        <v>0</v>
      </c>
    </row>
    <row r="58" spans="1:1">
      <c r="A58">
        <v>3</v>
      </c>
    </row>
    <row r="59" spans="1:1">
      <c r="A59">
        <v>11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16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2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8</v>
      </c>
      <c r="B81" s="133" t="s">
        <v>343</v>
      </c>
    </row>
    <row r="82" spans="1:2">
      <c r="A82">
        <v>5</v>
      </c>
    </row>
    <row r="83" spans="1:2">
      <c r="A83">
        <v>1275</v>
      </c>
    </row>
    <row r="84" spans="1:2">
      <c r="A84">
        <v>0</v>
      </c>
    </row>
    <row r="85" spans="1:2">
      <c r="A85">
        <v>95</v>
      </c>
    </row>
    <row r="86" spans="1:2">
      <c r="A86">
        <v>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300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2305</v>
      </c>
    </row>
    <row r="109" spans="1:1">
      <c r="A109">
        <v>1291</v>
      </c>
    </row>
    <row r="110" spans="1:1">
      <c r="A110">
        <v>748</v>
      </c>
    </row>
    <row r="111" spans="1:1">
      <c r="A111">
        <v>2424</v>
      </c>
    </row>
    <row r="112" spans="1:1">
      <c r="A112">
        <v>1376</v>
      </c>
    </row>
    <row r="113" spans="1:2">
      <c r="A113">
        <v>770</v>
      </c>
    </row>
    <row r="114" spans="1:2">
      <c r="A114">
        <v>60</v>
      </c>
    </row>
    <row r="115" spans="1:2">
      <c r="A115">
        <v>37</v>
      </c>
    </row>
    <row r="116" spans="1:2">
      <c r="A116">
        <v>22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1109</v>
      </c>
    </row>
    <row r="122" spans="1:2">
      <c r="A122">
        <v>299</v>
      </c>
    </row>
    <row r="123" spans="1:2">
      <c r="A123">
        <v>897</v>
      </c>
    </row>
    <row r="124" spans="1:2">
      <c r="A124">
        <v>658</v>
      </c>
    </row>
    <row r="125" spans="1:2">
      <c r="A125">
        <v>168</v>
      </c>
    </row>
    <row r="126" spans="1:2">
      <c r="A126">
        <v>465</v>
      </c>
    </row>
    <row r="127" spans="1:2">
      <c r="A127">
        <v>367</v>
      </c>
    </row>
    <row r="128" spans="1:2">
      <c r="A128">
        <v>100</v>
      </c>
    </row>
    <row r="129" spans="1:1">
      <c r="A129">
        <v>281</v>
      </c>
    </row>
    <row r="130" spans="1:1">
      <c r="A130">
        <v>999</v>
      </c>
    </row>
    <row r="131" spans="1:1">
      <c r="A131">
        <v>1099</v>
      </c>
    </row>
    <row r="132" spans="1:1">
      <c r="A132">
        <v>573</v>
      </c>
    </row>
    <row r="133" spans="1:1">
      <c r="A133">
        <v>664</v>
      </c>
    </row>
    <row r="134" spans="1:1">
      <c r="A134">
        <v>629</v>
      </c>
    </row>
    <row r="135" spans="1:1">
      <c r="A135">
        <v>428</v>
      </c>
    </row>
    <row r="136" spans="1:1">
      <c r="A136">
        <v>354</v>
      </c>
    </row>
    <row r="137" spans="1:1">
      <c r="A137">
        <v>339</v>
      </c>
    </row>
    <row r="138" spans="1:1">
      <c r="A138">
        <v>215</v>
      </c>
    </row>
    <row r="139" spans="1:1">
      <c r="A139">
        <v>191</v>
      </c>
    </row>
    <row r="140" spans="1:1">
      <c r="A140">
        <v>999</v>
      </c>
    </row>
    <row r="141" spans="1:1">
      <c r="A141">
        <v>1109</v>
      </c>
    </row>
    <row r="142" spans="1:1">
      <c r="A142">
        <v>299</v>
      </c>
    </row>
    <row r="143" spans="1:1">
      <c r="A143">
        <v>664</v>
      </c>
    </row>
    <row r="144" spans="1:1">
      <c r="A144">
        <v>658</v>
      </c>
    </row>
    <row r="145" spans="1:1">
      <c r="A145">
        <v>168</v>
      </c>
    </row>
    <row r="146" spans="1:1">
      <c r="A146">
        <v>354</v>
      </c>
    </row>
    <row r="147" spans="1:1">
      <c r="A147">
        <v>347</v>
      </c>
    </row>
    <row r="148" spans="1:1">
      <c r="A148">
        <v>100</v>
      </c>
    </row>
    <row r="149" spans="1:1">
      <c r="A149">
        <v>191</v>
      </c>
    </row>
    <row r="150" spans="1:1">
      <c r="A150">
        <v>999</v>
      </c>
    </row>
    <row r="151" spans="1:1">
      <c r="A151">
        <v>47</v>
      </c>
    </row>
    <row r="152" spans="1:1">
      <c r="A152">
        <v>160</v>
      </c>
    </row>
    <row r="153" spans="1:1">
      <c r="A153">
        <v>0</v>
      </c>
    </row>
    <row r="154" spans="1:1">
      <c r="A154">
        <v>10</v>
      </c>
    </row>
    <row r="155" spans="1:1">
      <c r="A155">
        <v>136</v>
      </c>
    </row>
    <row r="156" spans="1:1">
      <c r="A156">
        <v>0</v>
      </c>
    </row>
    <row r="157" spans="1:1">
      <c r="A157">
        <v>0</v>
      </c>
    </row>
    <row r="158" spans="1:1">
      <c r="A158">
        <v>60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233</v>
      </c>
    </row>
    <row r="164" spans="1:1">
      <c r="A164">
        <v>0</v>
      </c>
    </row>
    <row r="165" spans="1:1">
      <c r="A165">
        <v>0</v>
      </c>
    </row>
    <row r="166" spans="1:1">
      <c r="A166">
        <v>111</v>
      </c>
    </row>
    <row r="167" spans="1:1">
      <c r="A167">
        <v>20</v>
      </c>
    </row>
    <row r="168" spans="1:1">
      <c r="A168">
        <v>0</v>
      </c>
    </row>
    <row r="169" spans="1:1">
      <c r="A169">
        <v>90</v>
      </c>
    </row>
    <row r="170" spans="1:1">
      <c r="A170">
        <v>999</v>
      </c>
    </row>
    <row r="171" spans="1:1">
      <c r="A171">
        <v>43</v>
      </c>
    </row>
    <row r="172" spans="1:1">
      <c r="A172">
        <v>30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135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500</v>
      </c>
    </row>
    <row r="188" spans="1:1">
      <c r="A188">
        <v>350</v>
      </c>
    </row>
    <row r="189" spans="1:1">
      <c r="A189">
        <v>200</v>
      </c>
    </row>
    <row r="190" spans="1:1">
      <c r="A190">
        <v>999</v>
      </c>
    </row>
    <row r="191" spans="1:1">
      <c r="A191">
        <v>27</v>
      </c>
    </row>
    <row r="192" spans="1:1">
      <c r="A192">
        <v>30</v>
      </c>
    </row>
    <row r="193" spans="1:1">
      <c r="A193">
        <v>8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420000</v>
      </c>
    </row>
    <row r="202" spans="1:1">
      <c r="A202">
        <v>45285</v>
      </c>
    </row>
    <row r="203" spans="1:1">
      <c r="A203">
        <v>22570</v>
      </c>
    </row>
    <row r="204" spans="1:1">
      <c r="A204">
        <v>175410</v>
      </c>
    </row>
    <row r="205" spans="1:1">
      <c r="A205">
        <v>20248</v>
      </c>
    </row>
    <row r="206" spans="1:1">
      <c r="A206">
        <v>11330</v>
      </c>
    </row>
    <row r="207" spans="1:1">
      <c r="A207">
        <v>110000</v>
      </c>
    </row>
    <row r="208" spans="1:1">
      <c r="A208">
        <v>30000</v>
      </c>
    </row>
    <row r="209" spans="1:1">
      <c r="A209">
        <v>81500</v>
      </c>
    </row>
    <row r="210" spans="1:1">
      <c r="A210">
        <v>12750</v>
      </c>
    </row>
    <row r="211" spans="1:1">
      <c r="A211">
        <v>8290</v>
      </c>
    </row>
    <row r="212" spans="1:1">
      <c r="A212">
        <v>12500</v>
      </c>
    </row>
    <row r="213" spans="1:1">
      <c r="A213">
        <v>3890</v>
      </c>
    </row>
    <row r="214" spans="1:1">
      <c r="A214">
        <v>10872</v>
      </c>
    </row>
    <row r="215" spans="1:1">
      <c r="A215">
        <v>95000</v>
      </c>
    </row>
    <row r="216" spans="1:1">
      <c r="A216">
        <v>17306</v>
      </c>
    </row>
    <row r="217" spans="1:1">
      <c r="A217">
        <v>1076951</v>
      </c>
    </row>
    <row r="218" spans="1:1">
      <c r="A218">
        <v>1715195</v>
      </c>
    </row>
    <row r="219" spans="1:1">
      <c r="A219">
        <v>42040</v>
      </c>
    </row>
    <row r="220" spans="1:1">
      <c r="A220">
        <v>6212</v>
      </c>
    </row>
    <row r="221" spans="1:1">
      <c r="A221">
        <v>1715195</v>
      </c>
    </row>
    <row r="222" spans="1:1">
      <c r="A222">
        <v>35828</v>
      </c>
    </row>
    <row r="223" spans="1:1">
      <c r="A223">
        <v>2739826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600000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300000</v>
      </c>
    </row>
    <row r="232" spans="1:1">
      <c r="A232">
        <v>10741</v>
      </c>
    </row>
    <row r="233" spans="1:1">
      <c r="A233">
        <v>-1299544</v>
      </c>
    </row>
    <row r="234" spans="1:1">
      <c r="A234">
        <v>777681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762000</v>
      </c>
    </row>
    <row r="239" spans="1:1">
      <c r="A239">
        <v>577000</v>
      </c>
    </row>
    <row r="240" spans="1:1">
      <c r="A240">
        <v>-238185</v>
      </c>
    </row>
    <row r="241" spans="1:1">
      <c r="A241">
        <v>1758140</v>
      </c>
    </row>
    <row r="242" spans="1:1">
      <c r="A242">
        <v>1027279</v>
      </c>
    </row>
    <row r="243" spans="1:1">
      <c r="A243">
        <v>215250</v>
      </c>
    </row>
    <row r="244" spans="1:1">
      <c r="A244">
        <v>937848</v>
      </c>
    </row>
    <row r="245" spans="1:1">
      <c r="A245">
        <v>97053</v>
      </c>
    </row>
    <row r="246" spans="1:1">
      <c r="A246">
        <v>281740</v>
      </c>
    </row>
    <row r="247" spans="1:1">
      <c r="A247">
        <v>204656</v>
      </c>
    </row>
    <row r="248" spans="1:1">
      <c r="A248">
        <v>4570</v>
      </c>
    </row>
    <row r="249" spans="1:1">
      <c r="A249">
        <v>52600</v>
      </c>
    </row>
    <row r="250" spans="1:1">
      <c r="A250">
        <v>1676413</v>
      </c>
    </row>
    <row r="251" spans="1:1">
      <c r="A251">
        <v>1144583</v>
      </c>
    </row>
    <row r="252" spans="1:1">
      <c r="A252">
        <v>613557</v>
      </c>
    </row>
    <row r="253" spans="1:1">
      <c r="A253">
        <v>0</v>
      </c>
    </row>
    <row r="254" spans="1:1">
      <c r="A254">
        <v>55726</v>
      </c>
    </row>
    <row r="255" spans="1:1">
      <c r="A255">
        <v>0</v>
      </c>
    </row>
    <row r="256" spans="1:1">
      <c r="A256">
        <v>-494033</v>
      </c>
    </row>
    <row r="257" spans="1:1">
      <c r="A257">
        <v>-732218</v>
      </c>
    </row>
    <row r="258" spans="1:1">
      <c r="A258">
        <v>999</v>
      </c>
    </row>
    <row r="259" spans="1:1">
      <c r="A259">
        <v>999</v>
      </c>
    </row>
    <row r="260" spans="1:1">
      <c r="A260">
        <v>-238185</v>
      </c>
    </row>
    <row r="261" spans="1:1">
      <c r="A261">
        <v>50000</v>
      </c>
    </row>
    <row r="262" spans="1:1">
      <c r="A262">
        <v>400000</v>
      </c>
    </row>
    <row r="263" spans="1:1">
      <c r="A263">
        <v>2173374</v>
      </c>
    </row>
    <row r="264" spans="1:1">
      <c r="A264">
        <v>0</v>
      </c>
    </row>
    <row r="265" spans="1:1">
      <c r="A265">
        <v>105045</v>
      </c>
    </row>
    <row r="266" spans="1:1">
      <c r="A266">
        <v>215250</v>
      </c>
    </row>
    <row r="267" spans="1:1">
      <c r="A267">
        <v>1356118</v>
      </c>
    </row>
    <row r="268" spans="1:1">
      <c r="A268">
        <v>906377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1116519</v>
      </c>
    </row>
    <row r="273" spans="1:1">
      <c r="A273">
        <v>521863</v>
      </c>
    </row>
    <row r="274" spans="1:1">
      <c r="A274">
        <v>300000</v>
      </c>
    </row>
    <row r="275" spans="1:1">
      <c r="A275">
        <v>4000000</v>
      </c>
    </row>
    <row r="276" spans="1:1">
      <c r="A276">
        <v>0</v>
      </c>
    </row>
    <row r="277" spans="1:1">
      <c r="A277">
        <v>3267782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390</v>
      </c>
    </row>
    <row r="287" spans="1:1">
      <c r="A287">
        <v>88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2</v>
      </c>
    </row>
    <row r="294" spans="1:1">
      <c r="A294">
        <v>8</v>
      </c>
    </row>
    <row r="295" spans="1:1">
      <c r="A295">
        <v>1339</v>
      </c>
    </row>
    <row r="296" spans="1:1">
      <c r="A296">
        <v>8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87</v>
      </c>
    </row>
    <row r="303" spans="1:1">
      <c r="A303">
        <v>5746</v>
      </c>
    </row>
    <row r="304" spans="1:1">
      <c r="A304" t="s">
        <v>350</v>
      </c>
    </row>
    <row r="305" spans="1:1">
      <c r="A305">
        <v>14256</v>
      </c>
    </row>
    <row r="306" spans="1:1">
      <c r="A306">
        <v>510</v>
      </c>
    </row>
    <row r="307" spans="1:1">
      <c r="A307">
        <v>13743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8443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7081</v>
      </c>
    </row>
    <row r="316" spans="1:1">
      <c r="A316">
        <v>1362</v>
      </c>
    </row>
    <row r="317" spans="1:1">
      <c r="A317">
        <v>8000</v>
      </c>
    </row>
    <row r="318" spans="1:1">
      <c r="A318">
        <v>5</v>
      </c>
    </row>
    <row r="319" spans="1:1">
      <c r="A319">
        <v>42834</v>
      </c>
    </row>
    <row r="320" spans="1:1">
      <c r="A320">
        <v>789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5</v>
      </c>
    </row>
    <row r="328" spans="1:1">
      <c r="A328">
        <v>5</v>
      </c>
    </row>
    <row r="329" spans="1:1">
      <c r="A329">
        <v>98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352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371</v>
      </c>
    </row>
    <row r="364" spans="1:1">
      <c r="A364" t="s">
        <v>353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355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387</v>
      </c>
    </row>
    <row r="377" spans="1:1">
      <c r="A377" t="s">
        <v>364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420000</v>
      </c>
    </row>
    <row r="423" spans="1:1">
      <c r="A423">
        <v>110000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391</v>
      </c>
    </row>
    <row r="427" spans="1:1">
      <c r="A427" s="134" t="s">
        <v>392</v>
      </c>
    </row>
    <row r="428" spans="1:1">
      <c r="A428">
        <v>2</v>
      </c>
    </row>
    <row r="429" spans="1:1">
      <c r="A429">
        <v>328000</v>
      </c>
    </row>
    <row r="430" spans="1:1">
      <c r="A430">
        <v>62000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391</v>
      </c>
    </row>
    <row r="434" spans="1:1">
      <c r="A434" s="134" t="s">
        <v>392</v>
      </c>
    </row>
    <row r="435" spans="1:1">
      <c r="A435">
        <v>3</v>
      </c>
    </row>
    <row r="436" spans="1:1">
      <c r="A436">
        <v>136000</v>
      </c>
    </row>
    <row r="437" spans="1:1">
      <c r="A437">
        <v>70000</v>
      </c>
    </row>
    <row r="438" spans="1:1">
      <c r="A438" s="134" t="s">
        <v>391</v>
      </c>
    </row>
    <row r="439" spans="1:1">
      <c r="A439" s="134" t="s">
        <v>392</v>
      </c>
    </row>
    <row r="440" spans="1:1">
      <c r="A440" s="134" t="s">
        <v>391</v>
      </c>
    </row>
    <row r="441" spans="1:1">
      <c r="A441" s="134" t="s">
        <v>392</v>
      </c>
    </row>
    <row r="442" spans="1:1">
      <c r="A442">
        <v>4</v>
      </c>
    </row>
    <row r="443" spans="1:1">
      <c r="A443">
        <v>356000</v>
      </c>
    </row>
    <row r="444" spans="1:1">
      <c r="A444">
        <v>83000</v>
      </c>
    </row>
    <row r="445" spans="1:1">
      <c r="A445" s="134" t="s">
        <v>391</v>
      </c>
    </row>
    <row r="446" spans="1:1">
      <c r="A446" s="134" t="s">
        <v>392</v>
      </c>
    </row>
    <row r="447" spans="1:1">
      <c r="A447" s="134" t="s">
        <v>391</v>
      </c>
    </row>
    <row r="448" spans="1:1">
      <c r="A448" s="134" t="s">
        <v>393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394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392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8195</v>
      </c>
    </row>
    <row r="523" spans="1:1">
      <c r="A523">
        <v>3278000</v>
      </c>
    </row>
    <row r="524" spans="1:1">
      <c r="A524">
        <v>0</v>
      </c>
    </row>
    <row r="525" spans="1:1">
      <c r="A525">
        <v>3278000</v>
      </c>
    </row>
    <row r="526" spans="1:1">
      <c r="A526">
        <v>320</v>
      </c>
    </row>
    <row r="527" spans="1:1">
      <c r="A527">
        <v>330</v>
      </c>
    </row>
    <row r="528" spans="1:1">
      <c r="A528">
        <v>345</v>
      </c>
    </row>
    <row r="529" spans="1:1">
      <c r="A529">
        <v>480</v>
      </c>
    </row>
    <row r="530" spans="1:1">
      <c r="A530">
        <v>480</v>
      </c>
    </row>
    <row r="531" spans="1:1">
      <c r="A531">
        <v>565</v>
      </c>
    </row>
    <row r="532" spans="1:1">
      <c r="A532">
        <v>700</v>
      </c>
    </row>
    <row r="533" spans="1:1">
      <c r="A533">
        <v>715</v>
      </c>
    </row>
    <row r="534" spans="1:1">
      <c r="A534">
        <v>820</v>
      </c>
    </row>
    <row r="535" spans="1:1">
      <c r="A535">
        <v>75</v>
      </c>
    </row>
    <row r="536" spans="1:1">
      <c r="A536">
        <v>1275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8238</v>
      </c>
    </row>
    <row r="543" spans="1:1">
      <c r="A543">
        <v>3295200</v>
      </c>
    </row>
    <row r="544" spans="1:1">
      <c r="A544">
        <v>0</v>
      </c>
    </row>
    <row r="545" spans="1:2">
      <c r="A545">
        <v>3295200</v>
      </c>
    </row>
    <row r="546" spans="1:2">
      <c r="A546">
        <v>324</v>
      </c>
    </row>
    <row r="547" spans="1:2">
      <c r="A547">
        <v>315</v>
      </c>
    </row>
    <row r="548" spans="1:2">
      <c r="A548">
        <v>375</v>
      </c>
    </row>
    <row r="549" spans="1:2">
      <c r="A549">
        <v>489</v>
      </c>
    </row>
    <row r="550" spans="1:2">
      <c r="A550">
        <v>485</v>
      </c>
    </row>
    <row r="551" spans="1:2">
      <c r="A551">
        <v>585</v>
      </c>
    </row>
    <row r="552" spans="1:2">
      <c r="A552">
        <v>699</v>
      </c>
    </row>
    <row r="553" spans="1:2">
      <c r="A553">
        <v>719</v>
      </c>
      <c r="B553"/>
    </row>
    <row r="554" spans="1:2">
      <c r="A554">
        <v>845</v>
      </c>
      <c r="B554"/>
    </row>
    <row r="555" spans="1:2">
      <c r="A555">
        <v>109</v>
      </c>
      <c r="B555"/>
    </row>
    <row r="556" spans="1:2">
      <c r="A556">
        <v>1380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8928</v>
      </c>
    </row>
    <row r="563" spans="1:1">
      <c r="A563">
        <v>3571200</v>
      </c>
    </row>
    <row r="564" spans="1:1">
      <c r="A564">
        <v>0</v>
      </c>
    </row>
    <row r="565" spans="1:1">
      <c r="A565">
        <v>3571200</v>
      </c>
    </row>
    <row r="566" spans="1:1">
      <c r="A566">
        <v>310</v>
      </c>
    </row>
    <row r="567" spans="1:1">
      <c r="A567">
        <v>320</v>
      </c>
    </row>
    <row r="568" spans="1:1">
      <c r="A568">
        <v>350</v>
      </c>
    </row>
    <row r="569" spans="1:1">
      <c r="A569">
        <v>490</v>
      </c>
    </row>
    <row r="570" spans="1:1">
      <c r="A570">
        <v>490</v>
      </c>
    </row>
    <row r="571" spans="1:1">
      <c r="A571">
        <v>500</v>
      </c>
    </row>
    <row r="572" spans="1:1">
      <c r="A572">
        <v>705</v>
      </c>
    </row>
    <row r="573" spans="1:1">
      <c r="A573">
        <v>730</v>
      </c>
    </row>
    <row r="574" spans="1:1">
      <c r="A574">
        <v>855</v>
      </c>
    </row>
    <row r="575" spans="1:1">
      <c r="A575">
        <v>57</v>
      </c>
    </row>
    <row r="576" spans="1:1">
      <c r="A576">
        <v>1450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8806</v>
      </c>
    </row>
    <row r="583" spans="1:1">
      <c r="A583">
        <v>3636878</v>
      </c>
    </row>
    <row r="584" spans="1:1">
      <c r="A584">
        <v>0</v>
      </c>
    </row>
    <row r="585" spans="1:1">
      <c r="A585">
        <v>3495763</v>
      </c>
    </row>
    <row r="586" spans="1:1">
      <c r="A586">
        <v>315</v>
      </c>
    </row>
    <row r="587" spans="1:1">
      <c r="A587">
        <v>325</v>
      </c>
    </row>
    <row r="588" spans="1:1">
      <c r="A588">
        <v>365</v>
      </c>
    </row>
    <row r="589" spans="1:1">
      <c r="A589">
        <v>480</v>
      </c>
    </row>
    <row r="590" spans="1:1">
      <c r="A590">
        <v>480</v>
      </c>
    </row>
    <row r="591" spans="1:1">
      <c r="A591">
        <v>580</v>
      </c>
    </row>
    <row r="592" spans="1:1">
      <c r="A592">
        <v>690</v>
      </c>
    </row>
    <row r="593" spans="1:1">
      <c r="A593">
        <v>715</v>
      </c>
    </row>
    <row r="594" spans="1:1">
      <c r="A594">
        <v>840</v>
      </c>
    </row>
    <row r="595" spans="1:1">
      <c r="A595">
        <v>75</v>
      </c>
    </row>
    <row r="596" spans="1:1">
      <c r="A596">
        <v>1310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9196</v>
      </c>
    </row>
    <row r="603" spans="1:1">
      <c r="A603">
        <v>3678400</v>
      </c>
    </row>
    <row r="604" spans="1:1">
      <c r="A604">
        <v>0</v>
      </c>
    </row>
    <row r="605" spans="1:1">
      <c r="A605">
        <v>3678400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45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2623374</v>
      </c>
    </row>
    <row r="703" spans="1:1">
      <c r="A703">
        <v>1676413</v>
      </c>
    </row>
    <row r="704" spans="1:1">
      <c r="A704">
        <v>906377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1116519</v>
      </c>
    </row>
    <row r="710" spans="1:1">
      <c r="A710">
        <v>521863</v>
      </c>
    </row>
    <row r="711" spans="1:1">
      <c r="A711">
        <v>999</v>
      </c>
    </row>
    <row r="712" spans="1:1">
      <c r="A712">
        <v>300000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-732218</v>
      </c>
    </row>
    <row r="717" spans="1:1">
      <c r="A717">
        <v>3267782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1988374</v>
      </c>
    </row>
    <row r="723" spans="1:1">
      <c r="A723">
        <v>2129174</v>
      </c>
    </row>
    <row r="724" spans="1:1">
      <c r="A724">
        <v>908021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872364</v>
      </c>
    </row>
    <row r="730" spans="1:1">
      <c r="A730">
        <v>202384</v>
      </c>
    </row>
    <row r="731" spans="1:1">
      <c r="A731">
        <v>999</v>
      </c>
    </row>
    <row r="732" spans="1:1">
      <c r="A732">
        <v>700000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-749179</v>
      </c>
    </row>
    <row r="737" spans="1:1">
      <c r="A737">
        <v>3250821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1678186</v>
      </c>
    </row>
    <row r="743" spans="1:1">
      <c r="A743">
        <v>608354</v>
      </c>
    </row>
    <row r="744" spans="1:1">
      <c r="A744">
        <v>506400</v>
      </c>
    </row>
    <row r="745" spans="1:1">
      <c r="A745">
        <v>1496471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662502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-373091</v>
      </c>
    </row>
    <row r="757" spans="1:1">
      <c r="A757">
        <v>3626909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1427998</v>
      </c>
    </row>
    <row r="763" spans="1:1">
      <c r="A763">
        <v>2178348</v>
      </c>
    </row>
    <row r="764" spans="1:1">
      <c r="A764">
        <v>1155105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1475662</v>
      </c>
    </row>
    <row r="770" spans="1:1">
      <c r="A770">
        <v>1050988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4130000</v>
      </c>
    </row>
    <row r="775" spans="1:1">
      <c r="A775">
        <v>10413</v>
      </c>
    </row>
    <row r="776" spans="1:1">
      <c r="A776">
        <v>-755612</v>
      </c>
    </row>
    <row r="777" spans="1:1">
      <c r="A777">
        <v>3384801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27844</v>
      </c>
    </row>
    <row r="784" spans="1:1">
      <c r="A784">
        <v>503481</v>
      </c>
    </row>
    <row r="785" spans="1:1">
      <c r="A785">
        <v>2326394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266183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-90466</v>
      </c>
    </row>
    <row r="797" spans="1:1">
      <c r="A797">
        <v>3909534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2019-11-01T09:57:12Z</dcterms:modified>
</cp:coreProperties>
</file>