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14B81D79-3D90-4C10-BB52-EFE01FEE1CED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6115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/>
  <c r="L80" i="4"/>
  <c r="K80" i="4"/>
  <c r="J80" i="4"/>
  <c r="J83" i="4"/>
  <c r="I80" i="4"/>
  <c r="I83" i="4" s="1"/>
  <c r="H80" i="4"/>
  <c r="H83" i="4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I17" i="4" s="1"/>
  <c r="G13" i="4"/>
  <c r="L10" i="4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L30" i="3" s="1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/>
  <c r="F24" i="3"/>
  <c r="X23" i="3"/>
  <c r="L23" i="3"/>
  <c r="F23" i="3"/>
  <c r="X22" i="3"/>
  <c r="X27" i="3" s="1"/>
  <c r="L22" i="3"/>
  <c r="F22" i="3"/>
  <c r="L21" i="3"/>
  <c r="L24" i="3" s="1"/>
  <c r="L27" i="3" s="1"/>
  <c r="F27" i="3" s="1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R21" i="3" s="1"/>
  <c r="R30" i="3" s="1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/>
  <c r="M30" i="2"/>
  <c r="G30" i="2"/>
  <c r="Y28" i="2"/>
  <c r="W28" i="2"/>
  <c r="U28" i="2"/>
  <c r="Y27" i="2"/>
  <c r="W27" i="2"/>
  <c r="U27" i="2"/>
  <c r="N27" i="2"/>
  <c r="M27" i="2"/>
  <c r="M29" i="2"/>
  <c r="G27" i="2"/>
  <c r="O26" i="2"/>
  <c r="O28" i="2" s="1"/>
  <c r="N26" i="2"/>
  <c r="N28" i="2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5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/>
  <c r="N7" i="2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L83" i="4"/>
  <c r="N43" i="2"/>
  <c r="M28" i="2"/>
  <c r="G16" i="4"/>
  <c r="H16" i="4"/>
  <c r="N45" i="2" l="1"/>
  <c r="I16" i="4"/>
  <c r="G17" i="4"/>
</calcChain>
</file>

<file path=xl/connections.xml><?xml version="1.0" encoding="utf-8"?>
<connections xmlns="http://schemas.openxmlformats.org/spreadsheetml/2006/main">
  <connection id="1" name="W061154" type="6" refreshedVersion="4" background="1" saveData="1">
    <textPr prompt="0" codePage="850" sourceFile="C:\2018_GMC\2etap_15C1\RUN_15C1\Wfiles\154\W06115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<sst xmlns="http://schemas.openxmlformats.org/spreadsheetml/2006/main" count="581" uniqueCount="363">
  <si>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</si>
  <si>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</si>
  <si>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</si>
  <si>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</si>
  <si>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</si>
  <si>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</si>
  <si>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</si>
  <si>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</si>
  <si>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</si>
  <si>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</si>
  <si>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</si>
  <si>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</si>
  <si>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</si>
  <si>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</si>
  <si>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</si>
  <si>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</si>
  <si>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</si>
  <si>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</si>
  <si>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</si>
  <si>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</si>
  <si>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</si>
  <si>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</si>
  <si>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</si>
  <si>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</si>
  <si>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</si>
  <si>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</si>
  <si>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</si>
  <si>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</si>
  <si>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</si>
  <si>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</si>
  <si>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</si>
  <si>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</si>
  <si>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</si>
  <si>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</si>
  <si>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</si>
  <si>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</si>
  <si>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</si>
  <si>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</si>
  <si>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</si>
  <si>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</si>
  <si>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</si>
  <si>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</si>
  <si>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</si>
  <si>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</si>
  <si>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</si>
  <si>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</si>
  <si>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</si>
  <si>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</si>
  <si>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</si>
  <si>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</si>
  <si>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</si>
  <si>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</si>
  <si>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</si>
  <si>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</si>
  <si>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</si>
  <si>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</si>
  <si>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</si>
  <si>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</si>
  <si>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</si>
  <si>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</si>
  <si>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</si>
  <si>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</si>
  <si>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</si>
  <si>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</si>
  <si>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</si>
  <si>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</si>
  <si>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</si>
  <si>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</si>
  <si>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</si>
  <si>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</si>
  <si>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</si>
  <si>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</si>
  <si>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</si>
  <si>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</si>
  <si>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</si>
  <si>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</si>
  <si>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</si>
  <si>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</si>
  <si>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</si>
  <si>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</si>
  <si>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</si>
  <si>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</si>
  <si>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</si>
  <si>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</si>
  <si>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</si>
  <si>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</si>
  <si>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</si>
  <si>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</si>
  <si>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</si>
  <si>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</si>
  <si>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</si>
  <si>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</si>
  <si>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</si>
  <si>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</si>
  <si>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</si>
  <si>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</si>
  <si>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</si>
  <si>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</si>
  <si>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</si>
  <si>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</si>
  <si>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</si>
  <si>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</si>
  <si>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</si>
  <si>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</si>
  <si>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</si>
  <si>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</si>
  <si>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</si>
  <si>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</si>
  <si>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</si>
  <si>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</si>
  <si>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</si>
  <si>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</si>
  <si>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</si>
  <si>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</si>
  <si>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</si>
  <si>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</si>
  <si>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</si>
  <si>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</si>
  <si>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</si>
  <si>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</si>
  <si>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</si>
  <si>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</si>
  <si>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</si>
  <si>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</si>
  <si>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</si>
  <si>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</si>
  <si>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</si>
  <si>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</si>
  <si>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</si>
  <si>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</si>
  <si>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</si>
  <si>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</si>
  <si>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</si>
  <si>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</si>
  <si>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</si>
  <si>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</si>
  <si>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</si>
  <si>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</si>
  <si>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</si>
  <si>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</si>
  <si>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</si>
  <si>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</si>
  <si>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</si>
  <si>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</si>
  <si>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</si>
  <si>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</si>
  <si>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</si>
  <si>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</si>
  <si>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</si>
  <si>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</si>
  <si>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</si>
  <si>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</si>
  <si>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</si>
  <si>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</si>
  <si>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</si>
  <si>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</si>
  <si>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</si>
  <si>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</si>
  <si>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</si>
  <si>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</si>
  <si>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</si>
  <si>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</si>
  <si>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</si>
  <si>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</si>
  <si>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</si>
  <si>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</si>
  <si>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</si>
  <si>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</si>
  <si>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</si>
  <si>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</si>
  <si>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</si>
  <si>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</si>
  <si>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</si>
  <si>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</si>
  <si>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</si>
  <si>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</si>
  <si>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</si>
  <si>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</si>
  <si>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</si>
  <si>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</si>
  <si>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</si>
  <si>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</si>
  <si>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</si>
  <si>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</si>
  <si>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</si>
  <si>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</si>
  <si>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</si>
  <si>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</si>
  <si>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</si>
  <si>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</si>
  <si>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</si>
  <si>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</si>
  <si>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</si>
  <si>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</si>
  <si>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</si>
  <si>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</si>
  <si>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</si>
  <si>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</si>
  <si>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</si>
  <si>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</si>
  <si>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</si>
  <si>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</si>
  <si>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</si>
  <si>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</si>
  <si>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</si>
  <si>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</si>
  <si>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</si>
  <si>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</si>
  <si>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</si>
  <si>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</si>
  <si>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</si>
  <si>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</si>
  <si>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</si>
  <si>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</si>
  <si>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</si>
  <si>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</si>
  <si>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</si>
  <si>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</si>
  <si>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</si>
  <si>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</si>
  <si>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</si>
  <si>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</si>
  <si>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</si>
  <si>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</si>
  <si>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</si>
  <si>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</si>
  <si>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</si>
  <si>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</si>
  <si>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</si>
  <si>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</si>
  <si>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</si>
  <si>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</si>
  <si>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</si>
  <si>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</si>
  <si>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</si>
  <si>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</si>
  <si>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</si>
  <si>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</si>
  <si>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</si>
  <si>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</si>
  <si>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</si>
  <si>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</si>
  <si>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</si>
  <si>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</si>
  <si>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</si>
  <si>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</si>
  <si>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</si>
  <si>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</si>
  <si>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</si>
  <si>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</si>
  <si>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</si>
  <si>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</si>
  <si>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</si>
  <si>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</si>
  <si>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</si>
  <si>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</si>
  <si>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</si>
  <si>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</si>
  <si>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</si>
  <si>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</si>
  <si>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</si>
  <si>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</si>
  <si>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</si>
  <si>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</si>
  <si>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</si>
  <si>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</si>
  <si>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</si>
  <si>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</si>
  <si>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</si>
  <si>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</si>
  <si>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</si>
  <si>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</si>
  <si>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</si>
  <si>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</si>
  <si>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</si>
  <si>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</si>
  <si>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</si>
  <si>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</si>
  <si>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</si>
  <si>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</si>
  <si>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</si>
  <si>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</si>
  <si>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</si>
  <si>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</si>
  <si>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</si>
  <si>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</si>
  <si>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</si>
  <si>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</si>
  <si>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</si>
  <si>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</si>
  <si>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</si>
  <si>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</si>
  <si>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</si>
  <si>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</si>
  <si>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</si>
  <si>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</si>
  <si>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</si>
  <si>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</si>
  <si>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</si>
  <si>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</si>
  <si>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</si>
  <si>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</si>
  <si>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</si>
  <si>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</si>
  <si>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</si>
  <si>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</si>
  <si>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</si>
  <si>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</si>
  <si>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</si>
  <si>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</si>
  <si>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</si>
  <si>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</si>
  <si>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</si>
  <si>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</si>
  <si>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</si>
  <si>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</si>
  <si>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</si>
  <si>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</si>
  <si>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</si>
  <si>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</si>
  <si>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</si>
  <si>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</si>
  <si>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</si>
  <si>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</si>
  <si>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</si>
  <si>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</si>
  <si>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</si>
  <si>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</si>
  <si>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</si>
  <si>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</si>
  <si>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</si>
  <si>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</si>
  <si>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</si>
  <si>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</si>
  <si>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</si>
  <si>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</si>
  <si>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</si>
  <si>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</si>
  <si>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</si>
  <si>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</si>
  <si>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</si>
  <si>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</si>
  <si>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</si>
  <si>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</si>
  <si>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1.70</t>
  </si>
  <si>
    <t xml:space="preserve">   2.03</t>
  </si>
  <si>
    <t xml:space="preserve">   1.53</t>
  </si>
  <si>
    <t>!</t>
  </si>
  <si>
    <t>Minor</t>
  </si>
  <si>
    <t>None</t>
  </si>
  <si>
    <t xml:space="preserve"> 92.2</t>
  </si>
  <si>
    <t>Not requested</t>
  </si>
  <si>
    <t xml:space="preserve">   **</t>
  </si>
  <si>
    <t xml:space="preserve"> ****</t>
  </si>
  <si>
    <t xml:space="preserve">  ***</t>
  </si>
  <si>
    <t xml:space="preserve"> Free info</t>
  </si>
  <si>
    <t>Strong currencies create interesting discussions in the countries</t>
  </si>
  <si>
    <t>affected. Some welcome the result as a mark of success while others</t>
  </si>
  <si>
    <t>predict a loss of competitiveness in export markets..</t>
  </si>
  <si>
    <t xml:space="preserve"> 031 01/09/2015</t>
  </si>
  <si>
    <t xml:space="preserve"> GBR 190207123845</t>
  </si>
  <si>
    <t>Eliza Kazei</t>
  </si>
  <si>
    <t>Ambasadorzy GMC/Crazy Tangerines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</si>
</sst>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611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Eliza Kazei</v>
      </c>
      <c r="V3" s="2" t="s">
        <v>284</v>
      </c>
      <c r="W3" s="3" t="str">
        <f>W!A6</f>
        <v xml:space="preserve">  15C1</v>
      </c>
    </row>
    <row r="4" spans="2:25">
      <c r="B4" t="str">
        <f>W!A862</f>
        <v>Ambasadorzy GMC/Crazy Tangerines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6</v>
      </c>
      <c r="M5" s="4" t="s">
        <v>286</v>
      </c>
      <c r="O5" s="144">
        <f>W!$A2</f>
        <v>1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15</v>
      </c>
      <c r="F14" s="44">
        <f>W!A11</f>
        <v>7</v>
      </c>
      <c r="G14" s="45"/>
      <c r="H14" s="44">
        <f>W!A14</f>
        <v>7</v>
      </c>
      <c r="I14" s="46"/>
      <c r="J14" s="44">
        <f>W!A17</f>
        <v>11</v>
      </c>
      <c r="K14" s="46"/>
      <c r="L14" s="19"/>
      <c r="M14" s="28"/>
      <c r="N14" s="28" t="s">
        <v>295</v>
      </c>
      <c r="O14" s="28"/>
      <c r="P14" s="47">
        <f>W!A61</f>
        <v>4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12</v>
      </c>
      <c r="F15" s="44">
        <f>W!A12</f>
        <v>6</v>
      </c>
      <c r="G15" s="51"/>
      <c r="H15" s="44">
        <f>W!A15</f>
        <v>6</v>
      </c>
      <c r="I15" s="52"/>
      <c r="J15" s="44">
        <f>W!A18</f>
        <v>7</v>
      </c>
      <c r="K15" s="52"/>
      <c r="L15" s="19"/>
      <c r="M15" s="28"/>
      <c r="N15" s="28" t="s">
        <v>296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22</v>
      </c>
      <c r="F16" s="57">
        <f>W!A13</f>
        <v>9</v>
      </c>
      <c r="G16" s="58"/>
      <c r="H16" s="57">
        <f>W!A16</f>
        <v>9</v>
      </c>
      <c r="I16" s="38"/>
      <c r="J16" s="57">
        <f>W!A19</f>
        <v>12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7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335</v>
      </c>
      <c r="G19" s="54">
        <f>W!B21</f>
        <v>0</v>
      </c>
      <c r="H19" s="63">
        <f>W!A24</f>
        <v>495</v>
      </c>
      <c r="I19" s="48">
        <f>W!B24</f>
        <v>0</v>
      </c>
      <c r="J19" s="63">
        <f>W!A27</f>
        <v>730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1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330</v>
      </c>
      <c r="G20" s="54">
        <f>W!B22</f>
        <v>0</v>
      </c>
      <c r="H20" s="44">
        <f>W!A25</f>
        <v>490</v>
      </c>
      <c r="I20" s="54">
        <f>W!B25</f>
        <v>0</v>
      </c>
      <c r="J20" s="44">
        <f>W!A28</f>
        <v>730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30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350</v>
      </c>
      <c r="G21" s="59">
        <f>W!B23</f>
        <v>0</v>
      </c>
      <c r="H21" s="57">
        <f>W!A26</f>
        <v>550</v>
      </c>
      <c r="I21" s="59">
        <f>W!B26</f>
        <v>0</v>
      </c>
      <c r="J21" s="57">
        <f>W!A29</f>
        <v>835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8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750</v>
      </c>
      <c r="G24" s="48" t="str">
        <f>W!B31</f>
        <v>*</v>
      </c>
      <c r="H24" s="63">
        <f>W!A34</f>
        <v>500</v>
      </c>
      <c r="I24" s="48" t="str">
        <f>W!B34</f>
        <v>*</v>
      </c>
      <c r="J24" s="63">
        <f>W!A37</f>
        <v>200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100</v>
      </c>
      <c r="G25" s="54" t="str">
        <f>W!B32</f>
        <v>*</v>
      </c>
      <c r="H25" s="44">
        <f>W!A35</f>
        <v>100</v>
      </c>
      <c r="I25" s="54" t="str">
        <f>W!B35</f>
        <v>*</v>
      </c>
      <c r="J25" s="44">
        <f>W!A38</f>
        <v>60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400</v>
      </c>
      <c r="G26" s="59" t="str">
        <f>W!B33</f>
        <v>*</v>
      </c>
      <c r="H26" s="57">
        <f>W!A36</f>
        <v>320</v>
      </c>
      <c r="I26" s="59" t="str">
        <f>W!B36</f>
        <v>*</v>
      </c>
      <c r="J26" s="41">
        <f>W!A39</f>
        <v>250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79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20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20</v>
      </c>
      <c r="G30" s="52"/>
      <c r="H30" s="44">
        <f>W!A45</f>
        <v>15</v>
      </c>
      <c r="I30" s="52"/>
      <c r="J30" s="44">
        <f>W!A46</f>
        <v>20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6</v>
      </c>
      <c r="F1" s="145" t="s">
        <v>197</v>
      </c>
      <c r="H1" s="15">
        <f>W!A2</f>
        <v>1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1188</v>
      </c>
      <c r="V6" s="188"/>
      <c r="W6" s="44">
        <f>W!A109</f>
        <v>865</v>
      </c>
      <c r="X6" s="28"/>
      <c r="Y6" s="53">
        <f>W!A110</f>
        <v>510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17</v>
      </c>
      <c r="O7" s="189">
        <f>W!A192</f>
        <v>25</v>
      </c>
      <c r="P7" s="24"/>
      <c r="R7" s="129"/>
      <c r="S7" s="19" t="s">
        <v>210</v>
      </c>
      <c r="T7" s="19"/>
      <c r="U7" s="53">
        <f>W!A111</f>
        <v>1286</v>
      </c>
      <c r="V7" s="188"/>
      <c r="W7" s="44">
        <f>W!A112</f>
        <v>948</v>
      </c>
      <c r="X7" s="28"/>
      <c r="Y7" s="53">
        <f>W!A113</f>
        <v>526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7</v>
      </c>
      <c r="P8" s="24"/>
      <c r="R8" s="129"/>
      <c r="S8" s="19" t="s">
        <v>213</v>
      </c>
      <c r="T8" s="19"/>
      <c r="U8" s="53">
        <f>W!A114</f>
        <v>36</v>
      </c>
      <c r="V8" s="188"/>
      <c r="W8" s="44">
        <f>W!A115</f>
        <v>28</v>
      </c>
      <c r="X8" s="28"/>
      <c r="Y8" s="53">
        <f>W!A116</f>
        <v>16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62</v>
      </c>
      <c r="V9" s="190" t="str">
        <f>W!B117</f>
        <v>!</v>
      </c>
      <c r="W9" s="44">
        <f>W!A118</f>
        <v>55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1</v>
      </c>
      <c r="O11" s="189">
        <f>O7+O8+O9-O10-O12</f>
        <v>9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16</v>
      </c>
      <c r="O12" s="191">
        <f>W!A198</f>
        <v>23</v>
      </c>
      <c r="P12" s="24"/>
      <c r="R12" s="129"/>
      <c r="S12" s="28" t="s">
        <v>224</v>
      </c>
      <c r="T12" s="19"/>
      <c r="U12" s="53">
        <f>W!A121</f>
        <v>712</v>
      </c>
      <c r="V12" s="188"/>
      <c r="W12" s="53">
        <f>W!A124</f>
        <v>470</v>
      </c>
      <c r="X12" s="28"/>
      <c r="Y12" s="53">
        <f>W!A127</f>
        <v>200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160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95</v>
      </c>
      <c r="V13" s="188"/>
      <c r="W13" s="53">
        <f>W!A125</f>
        <v>94</v>
      </c>
      <c r="X13" s="28"/>
      <c r="Y13" s="53">
        <f>W!A128</f>
        <v>60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14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381</v>
      </c>
      <c r="V14" s="188"/>
      <c r="W14" s="53">
        <f>W!A126</f>
        <v>301</v>
      </c>
      <c r="X14" s="28"/>
      <c r="Y14" s="53">
        <f>W!A129</f>
        <v>250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101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8976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495</v>
      </c>
      <c r="P17" s="190">
        <f>W!B307</f>
        <v>0</v>
      </c>
      <c r="R17" s="129"/>
      <c r="S17" s="19" t="s">
        <v>235</v>
      </c>
      <c r="T17" s="19"/>
      <c r="U17" s="53">
        <f>W!A131</f>
        <v>622</v>
      </c>
      <c r="V17" s="188"/>
      <c r="W17" s="53">
        <f>W!A134</f>
        <v>479</v>
      </c>
      <c r="X17" s="28"/>
      <c r="Y17" s="53">
        <f>W!A137</f>
        <v>344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7920</v>
      </c>
      <c r="P18" s="24"/>
      <c r="R18" s="129"/>
      <c r="S18" s="101" t="s">
        <v>238</v>
      </c>
      <c r="T18" s="19"/>
      <c r="U18" s="53">
        <f>W!A132</f>
        <v>48</v>
      </c>
      <c r="V18" s="188"/>
      <c r="W18" s="53">
        <f>W!A135</f>
        <v>47</v>
      </c>
      <c r="X18" s="28"/>
      <c r="Y18" s="53">
        <f>W!A138</f>
        <v>37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548</v>
      </c>
      <c r="V19" s="188"/>
      <c r="W19" s="53">
        <f>W!A136</f>
        <v>361</v>
      </c>
      <c r="X19" s="28"/>
      <c r="Y19" s="53">
        <f>W!A139</f>
        <v>247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643</v>
      </c>
      <c r="V22" s="188"/>
      <c r="W22" s="53">
        <f>W!A144</f>
        <v>470</v>
      </c>
      <c r="X22" s="28"/>
      <c r="Y22" s="53">
        <f>W!A147</f>
        <v>201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48</v>
      </c>
      <c r="V23" s="188"/>
      <c r="W23" s="53">
        <f>W!A145</f>
        <v>53</v>
      </c>
      <c r="X23" s="28"/>
      <c r="Y23" s="53">
        <f>W!A148</f>
        <v>37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48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381</v>
      </c>
      <c r="V24" s="188"/>
      <c r="W24" s="53">
        <f>W!A146</f>
        <v>301</v>
      </c>
      <c r="X24" s="28"/>
      <c r="Y24" s="53">
        <f>W!A149</f>
        <v>247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3821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72</v>
      </c>
      <c r="H26" s="24"/>
      <c r="I26" s="19"/>
      <c r="J26" s="129"/>
      <c r="K26" s="28" t="s">
        <v>248</v>
      </c>
      <c r="L26" s="19"/>
      <c r="M26" s="189">
        <f>W!A321</f>
        <v>4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92.2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42</v>
      </c>
      <c r="X27" s="28"/>
      <c r="Y27" s="53">
        <f>W!A157</f>
        <v>71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7700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1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69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48</v>
      </c>
      <c r="V32" s="188"/>
      <c r="W32" s="53">
        <f>W!A165</f>
        <v>41</v>
      </c>
      <c r="X32" s="28"/>
      <c r="Y32" s="53">
        <f>W!A168</f>
        <v>65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10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4760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2940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1355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34</v>
      </c>
      <c r="V36" s="190">
        <f>W!B171</f>
        <v>0</v>
      </c>
      <c r="W36" s="44">
        <f>W!A172</f>
        <v>25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1000</v>
      </c>
      <c r="H37" s="24"/>
      <c r="I37" s="19"/>
      <c r="J37" s="129"/>
      <c r="K37" s="19" t="s">
        <v>265</v>
      </c>
      <c r="L37" s="19"/>
      <c r="M37" s="191">
        <f>W!A296</f>
        <v>5</v>
      </c>
      <c r="N37" s="191">
        <f>W!A298</f>
        <v>2</v>
      </c>
      <c r="O37" s="191">
        <f>W!A300</f>
        <v>4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3000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26061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16.039919999999999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63</v>
      </c>
      <c r="H45" s="24"/>
      <c r="I45" s="19"/>
      <c r="J45" s="129"/>
      <c r="K45" s="18" t="s">
        <v>281</v>
      </c>
      <c r="N45" s="201">
        <f>N43+N44</f>
        <v>20.789919999999999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6</v>
      </c>
      <c r="F1" s="145" t="s">
        <v>47</v>
      </c>
      <c r="G1" s="18"/>
      <c r="I1" s="15">
        <f>W!A2</f>
        <v>1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123000</v>
      </c>
      <c r="G8" s="171"/>
      <c r="H8" s="112"/>
      <c r="I8" s="112" t="s">
        <v>103</v>
      </c>
      <c r="J8" s="112"/>
      <c r="K8" s="112"/>
      <c r="L8" s="173">
        <f>W!A241</f>
        <v>1174350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45359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1226573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22153</v>
      </c>
      <c r="G10" s="171"/>
      <c r="H10" s="112"/>
      <c r="I10" s="112" t="s">
        <v>110</v>
      </c>
      <c r="J10" s="112"/>
      <c r="K10" s="112"/>
      <c r="L10" s="173">
        <f>W!A242</f>
        <v>415126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26882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107854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992548</v>
      </c>
      <c r="S11" s="171"/>
      <c r="T11" s="112"/>
      <c r="U11" s="112" t="s">
        <v>116</v>
      </c>
      <c r="V11" s="112"/>
      <c r="W11" s="112"/>
      <c r="X11" s="173">
        <f>W!A223</f>
        <v>1109098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13590</v>
      </c>
      <c r="G12" s="171"/>
      <c r="H12" s="112"/>
      <c r="I12" s="112" t="s">
        <v>118</v>
      </c>
      <c r="J12" s="112"/>
      <c r="K12" s="112"/>
      <c r="L12" s="173">
        <f>W!A244</f>
        <v>42878</v>
      </c>
      <c r="M12" s="171"/>
      <c r="N12" s="112"/>
      <c r="O12" s="112" t="s">
        <v>119</v>
      </c>
      <c r="P12" s="112"/>
      <c r="Q12" s="112"/>
      <c r="R12" s="173">
        <f>SUM(R9:R11)</f>
        <v>1292548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9540</v>
      </c>
      <c r="G13" s="171"/>
      <c r="H13" s="112"/>
      <c r="I13" s="112" t="s">
        <v>122</v>
      </c>
      <c r="J13" s="112"/>
      <c r="K13" s="112"/>
      <c r="L13" s="173">
        <f>W!A245</f>
        <v>72248</v>
      </c>
      <c r="M13" s="171"/>
      <c r="N13" s="112"/>
      <c r="S13" s="171"/>
      <c r="T13" s="112"/>
      <c r="U13" s="175" t="s">
        <v>123</v>
      </c>
      <c r="X13" s="174">
        <f>X9+X10-X11-X12</f>
        <v>144357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55000</v>
      </c>
      <c r="G14" s="171"/>
      <c r="H14" s="112"/>
      <c r="I14" s="112" t="s">
        <v>125</v>
      </c>
      <c r="J14" s="112"/>
      <c r="K14" s="112"/>
      <c r="L14" s="173">
        <f>W!A246</f>
        <v>175144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103685</v>
      </c>
      <c r="M15" s="171"/>
      <c r="N15" s="112"/>
      <c r="O15" s="112" t="s">
        <v>129</v>
      </c>
      <c r="P15" s="112"/>
      <c r="Q15" s="112"/>
      <c r="R15" s="173">
        <f>W!A265</f>
        <v>43309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7000</v>
      </c>
      <c r="G16" s="171"/>
      <c r="H16" s="112"/>
      <c r="I16" s="112" t="s">
        <v>132</v>
      </c>
      <c r="J16" s="112"/>
      <c r="K16" s="112"/>
      <c r="L16" s="173">
        <f>W!A248</f>
        <v>2760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4312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10200</v>
      </c>
      <c r="G17" s="171"/>
      <c r="H17" s="112"/>
      <c r="I17" s="112" t="s">
        <v>136</v>
      </c>
      <c r="L17" s="173">
        <f>W!A249</f>
        <v>34200</v>
      </c>
      <c r="M17" s="171"/>
      <c r="N17" s="112"/>
      <c r="O17" s="112" t="s">
        <v>137</v>
      </c>
      <c r="P17" s="112"/>
      <c r="Q17" s="112"/>
      <c r="R17" s="173">
        <f>W!A267</f>
        <v>252646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7975</v>
      </c>
      <c r="G18" s="171"/>
      <c r="H18" s="112"/>
      <c r="I18" s="118" t="s">
        <v>140</v>
      </c>
      <c r="J18" s="112"/>
      <c r="K18" s="112"/>
      <c r="L18" s="177">
        <f>W!A250</f>
        <v>295955</v>
      </c>
      <c r="M18" s="171"/>
      <c r="N18" s="112"/>
      <c r="O18" s="112" t="s">
        <v>141</v>
      </c>
      <c r="P18" s="112"/>
      <c r="Q18" s="112"/>
      <c r="R18" s="173">
        <f>W!A268</f>
        <v>498494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550086</v>
      </c>
      <c r="M19" s="171"/>
      <c r="N19" s="112"/>
      <c r="O19" s="112" t="s">
        <v>145</v>
      </c>
      <c r="P19" s="112"/>
      <c r="Q19" s="112"/>
      <c r="R19" s="177">
        <f>W!A269</f>
        <v>1521494</v>
      </c>
      <c r="S19" s="171"/>
      <c r="T19" s="112"/>
      <c r="U19" s="175" t="s">
        <v>146</v>
      </c>
      <c r="X19" s="174">
        <f>X16+X17-X18</f>
        <v>4312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2381</v>
      </c>
      <c r="G20" s="171"/>
      <c r="H20" s="112"/>
      <c r="I20" s="112" t="s">
        <v>148</v>
      </c>
      <c r="J20" s="112"/>
      <c r="K20" s="112"/>
      <c r="L20" s="173">
        <f>W!A252</f>
        <v>624264</v>
      </c>
      <c r="M20" s="171"/>
      <c r="N20" s="112"/>
      <c r="O20" s="175" t="s">
        <v>149</v>
      </c>
      <c r="R20" s="180">
        <f>SUM(R15:R19)</f>
        <v>2315943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6065</v>
      </c>
      <c r="G21" s="171"/>
      <c r="H21" s="112"/>
      <c r="I21" s="112" t="s">
        <v>151</v>
      </c>
      <c r="J21" s="112"/>
      <c r="K21" s="112"/>
      <c r="L21" s="173">
        <f>W!A217</f>
        <v>532448</v>
      </c>
      <c r="M21" s="171"/>
      <c r="N21" s="112"/>
      <c r="O21" s="112" t="s">
        <v>152</v>
      </c>
      <c r="P21" s="112"/>
      <c r="Q21" s="112"/>
      <c r="R21" s="173">
        <f>R12+R20</f>
        <v>3608491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79000</v>
      </c>
      <c r="G22" s="171"/>
      <c r="H22" s="112"/>
      <c r="I22" s="112" t="s">
        <v>112</v>
      </c>
      <c r="J22" s="112"/>
      <c r="K22" s="112"/>
      <c r="L22" s="173">
        <f>W!A222</f>
        <v>26882</v>
      </c>
      <c r="M22" s="171"/>
      <c r="N22" s="112"/>
      <c r="S22" s="171"/>
      <c r="T22" s="112"/>
      <c r="U22" s="91" t="s">
        <v>155</v>
      </c>
      <c r="X22" s="173">
        <f>W!A228</f>
        <v>20840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10831</v>
      </c>
      <c r="G23" s="171"/>
      <c r="H23" s="112"/>
      <c r="I23" s="112" t="s">
        <v>157</v>
      </c>
      <c r="J23" s="112"/>
      <c r="K23" s="112"/>
      <c r="L23" s="176">
        <f>W!A254</f>
        <v>25450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532448</v>
      </c>
      <c r="G24" s="171"/>
      <c r="H24" s="112"/>
      <c r="I24" s="175" t="s">
        <v>160</v>
      </c>
      <c r="L24" s="173">
        <f>L20-L21+L22-L23</f>
        <v>93248</v>
      </c>
      <c r="M24" s="171"/>
      <c r="N24" s="112"/>
      <c r="O24" s="112" t="s">
        <v>161</v>
      </c>
      <c r="P24" s="112"/>
      <c r="Q24" s="112"/>
      <c r="R24" s="173">
        <f>W!A271</f>
        <v>100653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4312</v>
      </c>
      <c r="M25" s="171"/>
      <c r="N25" s="112"/>
      <c r="O25" s="178" t="s">
        <v>164</v>
      </c>
      <c r="P25" s="112"/>
      <c r="Q25" s="112"/>
      <c r="R25" s="173">
        <f>W!A272</f>
        <v>231354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97560</v>
      </c>
      <c r="G27" s="171"/>
      <c r="H27" s="112"/>
      <c r="I27" s="175" t="s">
        <v>170</v>
      </c>
      <c r="J27" s="112"/>
      <c r="K27" s="112"/>
      <c r="L27" s="174">
        <f>L24+L25-L26</f>
        <v>97560</v>
      </c>
      <c r="M27" s="171"/>
      <c r="N27" s="112"/>
      <c r="O27" s="118" t="s">
        <v>171</v>
      </c>
      <c r="P27" s="112"/>
      <c r="Q27" s="112"/>
      <c r="R27" s="173">
        <f>SUM(R24:R26)</f>
        <v>332007</v>
      </c>
      <c r="S27" s="171"/>
      <c r="T27" s="112"/>
      <c r="U27" s="175" t="s">
        <v>172</v>
      </c>
      <c r="X27" s="174">
        <f>X22-X23-X24+X25-X26</f>
        <v>20840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237951</v>
      </c>
      <c r="G28" s="171"/>
      <c r="H28" s="112"/>
      <c r="I28" s="112" t="s">
        <v>174</v>
      </c>
      <c r="J28" s="112"/>
      <c r="K28" s="112"/>
      <c r="L28" s="177">
        <f>W!A255</f>
        <v>100653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335511</v>
      </c>
      <c r="G29" s="171"/>
      <c r="H29" s="112"/>
      <c r="I29" s="112" t="s">
        <v>177</v>
      </c>
      <c r="J29" s="112"/>
      <c r="K29" s="112"/>
      <c r="L29" s="173">
        <f>W!A256</f>
        <v>-3093</v>
      </c>
      <c r="M29" s="171"/>
      <c r="N29" s="112"/>
      <c r="S29" s="171"/>
      <c r="U29" s="181" t="s">
        <v>178</v>
      </c>
      <c r="V29" s="112"/>
      <c r="W29" s="112"/>
      <c r="X29" s="174">
        <f>W!A233</f>
        <v>169509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-0.10174342105263158</v>
      </c>
      <c r="M30" s="171"/>
      <c r="N30" s="112"/>
      <c r="O30" s="112" t="s">
        <v>180</v>
      </c>
      <c r="P30" s="112"/>
      <c r="Q30" s="112"/>
      <c r="R30" s="173">
        <f>R21-R27-R28</f>
        <v>3276484</v>
      </c>
      <c r="S30" s="171"/>
      <c r="U30" s="181" t="s">
        <v>181</v>
      </c>
      <c r="V30" s="112"/>
      <c r="W30" s="112"/>
      <c r="X30" s="176">
        <f>W!A234</f>
        <v>1351985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1521494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30348</v>
      </c>
      <c r="G33" s="171"/>
      <c r="H33" s="112"/>
      <c r="I33" s="112" t="s">
        <v>187</v>
      </c>
      <c r="J33" s="112"/>
      <c r="K33" s="112"/>
      <c r="L33" s="173">
        <f>L29-L32</f>
        <v>-3093</v>
      </c>
      <c r="M33" s="171"/>
      <c r="O33" s="118" t="s">
        <v>188</v>
      </c>
      <c r="P33" s="112"/>
      <c r="Q33" s="112"/>
      <c r="R33" s="173">
        <f>W!A275</f>
        <v>3040000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3466</v>
      </c>
      <c r="G34" s="171"/>
      <c r="H34" s="112"/>
      <c r="I34" s="91" t="s">
        <v>190</v>
      </c>
      <c r="J34" s="112"/>
      <c r="K34" s="112"/>
      <c r="L34" s="177">
        <f>W!A260</f>
        <v>237951</v>
      </c>
      <c r="M34" s="171"/>
      <c r="O34" s="91" t="s">
        <v>191</v>
      </c>
      <c r="R34" s="173">
        <f>W!A276</f>
        <v>1626</v>
      </c>
      <c r="S34" s="171"/>
      <c r="U34" s="112" t="s">
        <v>192</v>
      </c>
      <c r="V34" s="112"/>
      <c r="W34" s="112"/>
      <c r="X34" s="174">
        <f>W!A238</f>
        <v>415000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234858</v>
      </c>
      <c r="M35" s="171"/>
      <c r="O35" s="112" t="s">
        <v>194</v>
      </c>
      <c r="P35" s="112"/>
      <c r="Q35" s="112"/>
      <c r="R35" s="177">
        <f>R36-R33-R34</f>
        <v>234858</v>
      </c>
      <c r="S35" s="171"/>
      <c r="U35" s="112" t="s">
        <v>195</v>
      </c>
      <c r="V35" s="112"/>
      <c r="W35" s="112"/>
      <c r="X35" s="174">
        <f>W!A239</f>
        <v>1239000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3276484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6</v>
      </c>
      <c r="K1" s="14" t="s">
        <v>24</v>
      </c>
      <c r="L1" s="15">
        <f>W!$A4</f>
        <v>2015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3991</v>
      </c>
      <c r="H5" s="35">
        <f>W!A506</f>
        <v>4205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5.2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1855</v>
      </c>
      <c r="H7" s="35">
        <f>W!A510</f>
        <v>-312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0.84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101</v>
      </c>
      <c r="H16" s="151">
        <f>INT(L10*2*G20/1000) + 75</f>
        <v>158</v>
      </c>
      <c r="I16" s="151">
        <f>INT(L10*3*G20/1000) + 120</f>
        <v>245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122</v>
      </c>
      <c r="H17" s="151">
        <f>INT(L10*1.5*2*G20/1000) + 75</f>
        <v>200</v>
      </c>
      <c r="I17" s="151">
        <f>INT(L10*1.5*3*G20/1000) + 120</f>
        <v>308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49864</v>
      </c>
      <c r="H20" s="135">
        <f>W!A516</f>
        <v>48410</v>
      </c>
      <c r="I20" s="135">
        <f>W!A517</f>
        <v>48154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Strong currencies create interesting discussions in the countries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affected. Some welcome the result as a mark of success while others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predict a loss of competitiveness in export markets..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108.79</v>
      </c>
      <c r="G35" s="138">
        <f>W!A542/100</f>
        <v>99.2</v>
      </c>
      <c r="H35" s="138">
        <f>W!A562/100</f>
        <v>132.33000000000001</v>
      </c>
      <c r="I35" s="138">
        <f>W!A582/100</f>
        <v>100.73</v>
      </c>
      <c r="J35" s="138">
        <f>W!A602/100</f>
        <v>152.08000000000001</v>
      </c>
      <c r="K35" s="138">
        <f>W!A622/100</f>
        <v>149.18</v>
      </c>
      <c r="L35" s="138">
        <f>W!A642/100</f>
        <v>94.68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3307216</v>
      </c>
      <c r="G36" s="138">
        <f>W!A543</f>
        <v>3124800</v>
      </c>
      <c r="H36" s="138">
        <f>W!A563</f>
        <v>4366890</v>
      </c>
      <c r="I36" s="138">
        <f>W!A583</f>
        <v>3172995</v>
      </c>
      <c r="J36" s="138">
        <f>W!A603</f>
        <v>5018640</v>
      </c>
      <c r="K36" s="138">
        <f>W!A623</f>
        <v>4922940</v>
      </c>
      <c r="L36" s="138">
        <f>W!A643</f>
        <v>2840400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1</v>
      </c>
      <c r="I38" s="138">
        <f>W!A584</f>
        <v>1</v>
      </c>
      <c r="J38" s="138">
        <f>W!A604</f>
        <v>5</v>
      </c>
      <c r="K38" s="138">
        <f>W!A624</f>
        <v>3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3265357</v>
      </c>
      <c r="G39" s="138">
        <f>W!A545</f>
        <v>3050938</v>
      </c>
      <c r="H39" s="138">
        <f>W!A565</f>
        <v>4061865</v>
      </c>
      <c r="I39" s="138">
        <f>W!A585</f>
        <v>3048282</v>
      </c>
      <c r="J39" s="138">
        <f>W!A605</f>
        <v>4885724</v>
      </c>
      <c r="K39" s="138">
        <f>W!A625</f>
        <v>4781034</v>
      </c>
      <c r="L39" s="138">
        <f>W!A645</f>
        <v>2901000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335</v>
      </c>
      <c r="G43" s="138">
        <f>W!A546</f>
        <v>330</v>
      </c>
      <c r="H43" s="138">
        <f>W!A566</f>
        <v>292</v>
      </c>
      <c r="I43" s="138">
        <f>W!A586</f>
        <v>294</v>
      </c>
      <c r="J43" s="138">
        <f>W!A606</f>
        <v>309</v>
      </c>
      <c r="K43" s="138">
        <f>W!A626</f>
        <v>315</v>
      </c>
      <c r="L43" s="138">
        <f>W!A646</f>
        <v>290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330</v>
      </c>
      <c r="H44" s="138">
        <f>W!A567</f>
        <v>284</v>
      </c>
      <c r="I44" s="138">
        <f>W!A587</f>
        <v>287</v>
      </c>
      <c r="J44" s="138">
        <f>W!A607</f>
        <v>303</v>
      </c>
      <c r="K44" s="138">
        <f>W!A627</f>
        <v>305</v>
      </c>
      <c r="L44" s="138">
        <f>W!A647</f>
        <v>295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350</v>
      </c>
      <c r="G45" s="138">
        <f>W!A548</f>
        <v>370</v>
      </c>
      <c r="H45" s="138">
        <f>W!A568</f>
        <v>279</v>
      </c>
      <c r="I45" s="138">
        <f>W!A588</f>
        <v>290</v>
      </c>
      <c r="J45" s="138">
        <f>W!A608</f>
        <v>304</v>
      </c>
      <c r="K45" s="138">
        <f>W!A628</f>
        <v>325</v>
      </c>
      <c r="L45" s="138">
        <f>W!A648</f>
        <v>299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495</v>
      </c>
      <c r="G46" s="138">
        <f>W!A549</f>
        <v>470</v>
      </c>
      <c r="H46" s="138">
        <f>W!A569</f>
        <v>454</v>
      </c>
      <c r="I46" s="138">
        <f>W!A589</f>
        <v>472</v>
      </c>
      <c r="J46" s="138">
        <f>W!A609</f>
        <v>479</v>
      </c>
      <c r="K46" s="138">
        <f>W!A629</f>
        <v>525</v>
      </c>
      <c r="L46" s="138">
        <f>W!A649</f>
        <v>489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470</v>
      </c>
      <c r="H47" s="138">
        <f>W!A570</f>
        <v>420</v>
      </c>
      <c r="I47" s="138">
        <f>W!A590</f>
        <v>432</v>
      </c>
      <c r="J47" s="138">
        <f>W!A610</f>
        <v>471</v>
      </c>
      <c r="K47" s="138">
        <f>W!A630</f>
        <v>515</v>
      </c>
      <c r="L47" s="138">
        <f>W!A650</f>
        <v>429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550</v>
      </c>
      <c r="G48" s="138">
        <f>W!A551</f>
        <v>545</v>
      </c>
      <c r="H48" s="138">
        <f>W!A571</f>
        <v>436</v>
      </c>
      <c r="I48" s="138">
        <f>W!A591</f>
        <v>456</v>
      </c>
      <c r="J48" s="138">
        <f>W!A611</f>
        <v>474</v>
      </c>
      <c r="K48" s="138">
        <f>W!A631</f>
        <v>505</v>
      </c>
      <c r="L48" s="138">
        <f>W!A651</f>
        <v>469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730</v>
      </c>
      <c r="G49" s="138">
        <f>W!A552</f>
        <v>675</v>
      </c>
      <c r="H49" s="138">
        <f>W!A572</f>
        <v>683</v>
      </c>
      <c r="I49" s="138">
        <f>W!A592</f>
        <v>690</v>
      </c>
      <c r="J49" s="138">
        <f>W!A612</f>
        <v>783</v>
      </c>
      <c r="K49" s="138">
        <f>W!A632</f>
        <v>845</v>
      </c>
      <c r="L49" s="138">
        <f>W!A652</f>
        <v>759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730</v>
      </c>
      <c r="G50" s="138">
        <f>W!A553</f>
        <v>700</v>
      </c>
      <c r="H50" s="138">
        <f>W!A573</f>
        <v>675</v>
      </c>
      <c r="I50" s="138">
        <f>W!A593</f>
        <v>705</v>
      </c>
      <c r="J50" s="138">
        <f>W!A613</f>
        <v>769</v>
      </c>
      <c r="K50" s="138">
        <f>W!A633</f>
        <v>785</v>
      </c>
      <c r="L50" s="138">
        <f>W!A653</f>
        <v>719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835</v>
      </c>
      <c r="G51" s="138">
        <f>W!A554</f>
        <v>780</v>
      </c>
      <c r="H51" s="138">
        <f>W!A574</f>
        <v>712</v>
      </c>
      <c r="I51" s="138">
        <f>W!A594</f>
        <v>729</v>
      </c>
      <c r="J51" s="138">
        <f>W!A614</f>
        <v>775</v>
      </c>
      <c r="K51" s="138">
        <f>W!A634</f>
        <v>845</v>
      </c>
      <c r="L51" s="138">
        <f>W!A654</f>
        <v>759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49</v>
      </c>
      <c r="G53" s="138">
        <f>W!A555</f>
        <v>78</v>
      </c>
      <c r="H53" s="138">
        <f>W!A575</f>
        <v>82</v>
      </c>
      <c r="I53" s="138">
        <f>W!A595</f>
        <v>46</v>
      </c>
      <c r="J53" s="138">
        <f>W!A615</f>
        <v>71</v>
      </c>
      <c r="K53" s="138">
        <f>W!A635</f>
        <v>82</v>
      </c>
      <c r="L53" s="138">
        <f>W!A655</f>
        <v>61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1200</v>
      </c>
      <c r="G54" s="138">
        <f>W!A556</f>
        <v>1255</v>
      </c>
      <c r="H54" s="138">
        <f>W!A576</f>
        <v>1236</v>
      </c>
      <c r="I54" s="138">
        <f>W!A596</f>
        <v>1300</v>
      </c>
      <c r="J54" s="138">
        <f>W!A616</f>
        <v>1237</v>
      </c>
      <c r="K54" s="138">
        <f>W!A636</f>
        <v>1242</v>
      </c>
      <c r="L54" s="138">
        <f>W!A656</f>
        <v>1250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5</v>
      </c>
      <c r="G55" s="138">
        <f>W!A557</f>
        <v>6</v>
      </c>
      <c r="H55" s="138">
        <f>W!A577</f>
        <v>12</v>
      </c>
      <c r="I55" s="138">
        <f>W!A597</f>
        <v>8</v>
      </c>
      <c r="J55" s="138">
        <f>W!A617</f>
        <v>12</v>
      </c>
      <c r="K55" s="138">
        <f>W!A637</f>
        <v>12</v>
      </c>
      <c r="L55" s="138">
        <f>W!A657</f>
        <v>4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6</v>
      </c>
      <c r="K61" s="14" t="s">
        <v>62</v>
      </c>
      <c r="L61" s="15">
        <f>W!$A4</f>
        <v>2015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1292548</v>
      </c>
      <c r="G67" s="138">
        <f>W!A722</f>
        <v>1442548</v>
      </c>
      <c r="H67" s="138">
        <f>W!A742</f>
        <v>1442548</v>
      </c>
      <c r="I67" s="138">
        <f>W!A762</f>
        <v>1327548</v>
      </c>
      <c r="J67" s="138">
        <f>W!A782</f>
        <v>1442548</v>
      </c>
      <c r="K67" s="138">
        <f>W!A802</f>
        <v>1442548</v>
      </c>
      <c r="L67" s="138">
        <f>W!A822</f>
        <v>1590606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295955</v>
      </c>
      <c r="G68" s="138">
        <f>W!A723</f>
        <v>1227964</v>
      </c>
      <c r="H68" s="138">
        <f>W!A743</f>
        <v>1836990</v>
      </c>
      <c r="I68" s="138">
        <f>W!A763</f>
        <v>595841</v>
      </c>
      <c r="J68" s="138">
        <f>W!A783</f>
        <v>1728210</v>
      </c>
      <c r="K68" s="138">
        <f>W!A803</f>
        <v>1491081</v>
      </c>
      <c r="L68" s="138">
        <f>W!A823</f>
        <v>615798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498494</v>
      </c>
      <c r="G69" s="138">
        <f>W!A724</f>
        <v>1290089</v>
      </c>
      <c r="H69" s="138">
        <f>W!A744</f>
        <v>2397747</v>
      </c>
      <c r="I69" s="138">
        <f>W!A764</f>
        <v>1128961</v>
      </c>
      <c r="J69" s="138">
        <f>W!A784</f>
        <v>2412356</v>
      </c>
      <c r="K69" s="138">
        <f>W!A804</f>
        <v>2248973</v>
      </c>
      <c r="L69" s="138">
        <f>W!A824</f>
        <v>665163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1521494</v>
      </c>
      <c r="G70" s="138">
        <f>W!A725</f>
        <v>151000</v>
      </c>
      <c r="H70" s="138">
        <f>W!A745</f>
        <v>0</v>
      </c>
      <c r="I70" s="138">
        <f>W!A765</f>
        <v>1150000</v>
      </c>
      <c r="J70" s="138">
        <f>W!A785</f>
        <v>48662</v>
      </c>
      <c r="K70" s="138">
        <f>W!A805</f>
        <v>302278</v>
      </c>
      <c r="L70" s="138">
        <f>W!A825</f>
        <v>650000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100653</v>
      </c>
      <c r="G73" s="138">
        <f>W!A728</f>
        <v>0</v>
      </c>
      <c r="H73" s="138">
        <f>W!A748</f>
        <v>142879</v>
      </c>
      <c r="I73" s="138">
        <f>W!A768</f>
        <v>47350</v>
      </c>
      <c r="J73" s="138">
        <f>W!A788</f>
        <v>405024</v>
      </c>
      <c r="K73" s="138">
        <f>W!A808</f>
        <v>427701</v>
      </c>
      <c r="L73" s="138">
        <f>W!A828</f>
        <v>0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231354</v>
      </c>
      <c r="G74" s="138">
        <f>W!A729</f>
        <v>1021551</v>
      </c>
      <c r="H74" s="138">
        <f>W!A749</f>
        <v>1367586</v>
      </c>
      <c r="I74" s="138">
        <f>W!A769</f>
        <v>811779</v>
      </c>
      <c r="J74" s="138">
        <f>W!A789</f>
        <v>1148676</v>
      </c>
      <c r="K74" s="138">
        <f>W!A809</f>
        <v>920248</v>
      </c>
      <c r="L74" s="138">
        <f>W!A829</f>
        <v>409230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63536</v>
      </c>
      <c r="H75" s="138">
        <f>W!A750</f>
        <v>532474</v>
      </c>
      <c r="I75" s="138">
        <f>W!A770</f>
        <v>108871</v>
      </c>
      <c r="J75" s="138">
        <f>W!A790</f>
        <v>0</v>
      </c>
      <c r="K75" s="138">
        <f>W!A810</f>
        <v>0</v>
      </c>
      <c r="L75" s="138">
        <f>W!A830</f>
        <v>225869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3040000</v>
      </c>
      <c r="G80" s="138">
        <f>W!A734</f>
        <v>3150000</v>
      </c>
      <c r="H80" s="138">
        <f>W!A754</f>
        <v>3300000</v>
      </c>
      <c r="I80" s="138">
        <f>W!A774</f>
        <v>3150000</v>
      </c>
      <c r="J80" s="138">
        <f>W!A794</f>
        <v>3300000</v>
      </c>
      <c r="K80" s="138">
        <f>W!A814</f>
        <v>3300000</v>
      </c>
      <c r="L80" s="138">
        <f>W!A834</f>
        <v>3000000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1626</v>
      </c>
      <c r="G81" s="138">
        <f>W!A735</f>
        <v>16979</v>
      </c>
      <c r="H81" s="138">
        <f>W!A755</f>
        <v>33959</v>
      </c>
      <c r="I81" s="138">
        <f>W!A775</f>
        <v>4864</v>
      </c>
      <c r="J81" s="138">
        <f>W!A795</f>
        <v>103019</v>
      </c>
      <c r="K81" s="138">
        <f>W!A815</f>
        <v>33959</v>
      </c>
      <c r="L81" s="138">
        <f>W!A835</f>
        <v>0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234858</v>
      </c>
      <c r="G82" s="138">
        <f>W!A736</f>
        <v>-140465</v>
      </c>
      <c r="H82" s="138">
        <f>W!A756</f>
        <v>300387</v>
      </c>
      <c r="I82" s="138">
        <f>W!A776</f>
        <v>79486</v>
      </c>
      <c r="J82" s="138">
        <f>W!A796</f>
        <v>675057</v>
      </c>
      <c r="K82" s="138">
        <f>W!A816</f>
        <v>802972</v>
      </c>
      <c r="L82" s="138">
        <f>W!A836</f>
        <v>-113532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3276484</v>
      </c>
      <c r="G83" s="138">
        <f t="shared" si="0"/>
        <v>3026514</v>
      </c>
      <c r="H83" s="138">
        <f t="shared" si="0"/>
        <v>3634346</v>
      </c>
      <c r="I83" s="138">
        <f t="shared" si="0"/>
        <v>3234350</v>
      </c>
      <c r="J83" s="138">
        <f t="shared" si="0"/>
        <v>4078076</v>
      </c>
      <c r="K83" s="138">
        <f t="shared" si="0"/>
        <v>4136931</v>
      </c>
      <c r="L83" s="138">
        <f t="shared" si="0"/>
        <v>2886468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123000</v>
      </c>
      <c r="G104" s="138">
        <f>W!A429</f>
        <v>221000</v>
      </c>
      <c r="H104" s="138">
        <f>W!A436</f>
        <v>355000</v>
      </c>
      <c r="I104" s="138">
        <f>W!A443</f>
        <v>309000</v>
      </c>
      <c r="J104" s="138">
        <f>W!A450</f>
        <v>318000</v>
      </c>
      <c r="K104" s="138">
        <f>W!A457</f>
        <v>330000</v>
      </c>
      <c r="L104" s="138">
        <f>W!A464</f>
        <v>197000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55000</v>
      </c>
      <c r="G105" s="138">
        <f>W!A430</f>
        <v>81000</v>
      </c>
      <c r="H105" s="138">
        <f>W!A437</f>
        <v>197000</v>
      </c>
      <c r="I105" s="138">
        <f>W!A444</f>
        <v>64000</v>
      </c>
      <c r="J105" s="138">
        <f>W!A451</f>
        <v>110000</v>
      </c>
      <c r="K105" s="138">
        <f>W!A458</f>
        <v>80000</v>
      </c>
      <c r="L105" s="138">
        <f>W!A465</f>
        <v>53000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***</v>
      </c>
      <c r="J107" s="125" t="str">
        <f>W!A452</f>
        <v xml:space="preserve"> ****</v>
      </c>
      <c r="K107" s="125" t="str">
        <f>W!A459</f>
        <v xml:space="preserve"> ****</v>
      </c>
      <c r="L107" s="125" t="str">
        <f>W!A466</f>
        <v xml:space="preserve">  ***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***</v>
      </c>
      <c r="H108" s="125" t="str">
        <f>W!A439</f>
        <v xml:space="preserve">  ***</v>
      </c>
      <c r="I108" s="125" t="str">
        <f>W!A446</f>
        <v xml:space="preserve">  ***</v>
      </c>
      <c r="J108" s="125" t="str">
        <f>W!A453</f>
        <v xml:space="preserve"> ****</v>
      </c>
      <c r="K108" s="125" t="str">
        <f>W!A460</f>
        <v xml:space="preserve"> ****</v>
      </c>
      <c r="L108" s="125" t="str">
        <f>W!A467</f>
        <v xml:space="preserve">  ***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***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***</v>
      </c>
      <c r="K109" s="125" t="str">
        <f>W!A461</f>
        <v xml:space="preserve">   **</v>
      </c>
      <c r="L109" s="125" t="str">
        <f>W!A468</f>
        <v xml:space="preserve">   **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 t="str">
        <f>W!A469</f>
        <v xml:space="preserve">  ***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0.109375" bestFit="1" customWidth="1"/>
    <col min="2" max="2" width="1.6640625" style="133" bestFit="1" customWidth="1"/>
  </cols>
  <sheetData>
    <row r="1" spans="1:1">
      <c r="A1">
        <v>6</v>
      </c>
    </row>
    <row r="2" spans="1:1">
      <c r="A2">
        <v>1</v>
      </c>
    </row>
    <row r="3" spans="1:1">
      <c r="A3">
        <v>999</v>
      </c>
    </row>
    <row r="4" spans="1:1">
      <c r="A4">
        <v>2015</v>
      </c>
    </row>
    <row r="5" spans="1:1">
      <c r="A5">
        <v>4</v>
      </c>
    </row>
    <row r="6" spans="1:1">
      <c r="A6" t="s">
        <v>342</v>
      </c>
    </row>
    <row r="7" spans="1:1">
      <c r="A7">
        <v>15</v>
      </c>
    </row>
    <row r="8" spans="1:1">
      <c r="A8">
        <v>12</v>
      </c>
    </row>
    <row r="9" spans="1:1">
      <c r="A9">
        <v>22</v>
      </c>
    </row>
    <row r="10" spans="1:1">
      <c r="A10">
        <v>0</v>
      </c>
    </row>
    <row r="11" spans="1:1">
      <c r="A11">
        <v>7</v>
      </c>
    </row>
    <row r="12" spans="1:1">
      <c r="A12">
        <v>6</v>
      </c>
    </row>
    <row r="13" spans="1:1">
      <c r="A13">
        <v>9</v>
      </c>
    </row>
    <row r="14" spans="1:1">
      <c r="A14">
        <v>7</v>
      </c>
    </row>
    <row r="15" spans="1:1">
      <c r="A15">
        <v>6</v>
      </c>
    </row>
    <row r="16" spans="1:1">
      <c r="A16">
        <v>9</v>
      </c>
    </row>
    <row r="17" spans="1:2">
      <c r="A17">
        <v>11</v>
      </c>
    </row>
    <row r="18" spans="1:2">
      <c r="A18">
        <v>7</v>
      </c>
    </row>
    <row r="19" spans="1:2">
      <c r="A19">
        <v>12</v>
      </c>
    </row>
    <row r="20" spans="1:2">
      <c r="A20">
        <v>0</v>
      </c>
    </row>
    <row r="21" spans="1:2">
      <c r="A21">
        <v>335</v>
      </c>
    </row>
    <row r="22" spans="1:2">
      <c r="A22">
        <v>330</v>
      </c>
    </row>
    <row r="23" spans="1:2">
      <c r="A23">
        <v>350</v>
      </c>
    </row>
    <row r="24" spans="1:2">
      <c r="A24">
        <v>495</v>
      </c>
    </row>
    <row r="25" spans="1:2">
      <c r="A25">
        <v>490</v>
      </c>
    </row>
    <row r="26" spans="1:2">
      <c r="A26">
        <v>550</v>
      </c>
    </row>
    <row r="27" spans="1:2">
      <c r="A27">
        <v>730</v>
      </c>
    </row>
    <row r="28" spans="1:2">
      <c r="A28">
        <v>730</v>
      </c>
    </row>
    <row r="29" spans="1:2">
      <c r="A29">
        <v>835</v>
      </c>
    </row>
    <row r="30" spans="1:2">
      <c r="A30">
        <v>0</v>
      </c>
    </row>
    <row r="31" spans="1:2">
      <c r="A31">
        <v>750</v>
      </c>
      <c r="B31" s="133" t="s">
        <v>343</v>
      </c>
    </row>
    <row r="32" spans="1:2">
      <c r="A32">
        <v>100</v>
      </c>
      <c r="B32" s="133" t="s">
        <v>343</v>
      </c>
    </row>
    <row r="33" spans="1:2">
      <c r="A33">
        <v>400</v>
      </c>
      <c r="B33" s="133" t="s">
        <v>343</v>
      </c>
    </row>
    <row r="34" spans="1:2">
      <c r="A34">
        <v>500</v>
      </c>
      <c r="B34" s="133" t="s">
        <v>343</v>
      </c>
    </row>
    <row r="35" spans="1:2">
      <c r="A35">
        <v>100</v>
      </c>
      <c r="B35" s="133" t="s">
        <v>343</v>
      </c>
    </row>
    <row r="36" spans="1:2">
      <c r="A36">
        <v>320</v>
      </c>
      <c r="B36" s="133" t="s">
        <v>343</v>
      </c>
    </row>
    <row r="37" spans="1:2">
      <c r="A37">
        <v>200</v>
      </c>
    </row>
    <row r="38" spans="1:2">
      <c r="A38">
        <v>60</v>
      </c>
    </row>
    <row r="39" spans="1:2">
      <c r="A39">
        <v>250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20</v>
      </c>
    </row>
    <row r="45" spans="1:2">
      <c r="A45">
        <v>15</v>
      </c>
    </row>
    <row r="46" spans="1:2">
      <c r="A46">
        <v>20</v>
      </c>
    </row>
    <row r="47" spans="1:2">
      <c r="A47">
        <v>115</v>
      </c>
    </row>
    <row r="48" spans="1:2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4</v>
      </c>
    </row>
    <row r="62" spans="1:1">
      <c r="A62">
        <v>10</v>
      </c>
    </row>
    <row r="63" spans="1:1">
      <c r="A63">
        <v>8</v>
      </c>
    </row>
    <row r="64" spans="1:1">
      <c r="A64">
        <v>1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10</v>
      </c>
    </row>
    <row r="69" spans="1:1">
      <c r="A69">
        <v>7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30</v>
      </c>
    </row>
    <row r="76" spans="1:1">
      <c r="A76">
        <v>2</v>
      </c>
    </row>
    <row r="77" spans="1:1">
      <c r="A77">
        <v>8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79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20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93</v>
      </c>
    </row>
    <row r="103" spans="1:1">
      <c r="A103">
        <v>100</v>
      </c>
    </row>
    <row r="104" spans="1:1">
      <c r="A104">
        <v>90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1188</v>
      </c>
    </row>
    <row r="109" spans="1:1">
      <c r="A109">
        <v>865</v>
      </c>
    </row>
    <row r="110" spans="1:1">
      <c r="A110">
        <v>510</v>
      </c>
    </row>
    <row r="111" spans="1:1">
      <c r="A111">
        <v>1286</v>
      </c>
    </row>
    <row r="112" spans="1:1">
      <c r="A112">
        <v>948</v>
      </c>
    </row>
    <row r="113" spans="1:2">
      <c r="A113">
        <v>526</v>
      </c>
    </row>
    <row r="114" spans="1:2">
      <c r="A114">
        <v>36</v>
      </c>
    </row>
    <row r="115" spans="1:2">
      <c r="A115">
        <v>28</v>
      </c>
    </row>
    <row r="116" spans="1:2">
      <c r="A116">
        <v>16</v>
      </c>
    </row>
    <row r="117" spans="1:2">
      <c r="A117">
        <v>62</v>
      </c>
      <c r="B117" s="133" t="s">
        <v>347</v>
      </c>
    </row>
    <row r="118" spans="1:2">
      <c r="A118">
        <v>55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712</v>
      </c>
    </row>
    <row r="122" spans="1:2">
      <c r="A122">
        <v>95</v>
      </c>
    </row>
    <row r="123" spans="1:2">
      <c r="A123">
        <v>381</v>
      </c>
    </row>
    <row r="124" spans="1:2">
      <c r="A124">
        <v>470</v>
      </c>
    </row>
    <row r="125" spans="1:2">
      <c r="A125">
        <v>94</v>
      </c>
    </row>
    <row r="126" spans="1:2">
      <c r="A126">
        <v>301</v>
      </c>
    </row>
    <row r="127" spans="1:2">
      <c r="A127">
        <v>200</v>
      </c>
    </row>
    <row r="128" spans="1:2">
      <c r="A128">
        <v>60</v>
      </c>
    </row>
    <row r="129" spans="1:1">
      <c r="A129">
        <v>250</v>
      </c>
    </row>
    <row r="130" spans="1:1">
      <c r="A130">
        <v>999</v>
      </c>
    </row>
    <row r="131" spans="1:1">
      <c r="A131">
        <v>622</v>
      </c>
    </row>
    <row r="132" spans="1:1">
      <c r="A132">
        <v>48</v>
      </c>
    </row>
    <row r="133" spans="1:1">
      <c r="A133">
        <v>548</v>
      </c>
    </row>
    <row r="134" spans="1:1">
      <c r="A134">
        <v>479</v>
      </c>
    </row>
    <row r="135" spans="1:1">
      <c r="A135">
        <v>47</v>
      </c>
    </row>
    <row r="136" spans="1:1">
      <c r="A136">
        <v>361</v>
      </c>
    </row>
    <row r="137" spans="1:1">
      <c r="A137">
        <v>344</v>
      </c>
    </row>
    <row r="138" spans="1:1">
      <c r="A138">
        <v>37</v>
      </c>
    </row>
    <row r="139" spans="1:1">
      <c r="A139">
        <v>247</v>
      </c>
    </row>
    <row r="140" spans="1:1">
      <c r="A140">
        <v>999</v>
      </c>
    </row>
    <row r="141" spans="1:1">
      <c r="A141">
        <v>643</v>
      </c>
    </row>
    <row r="142" spans="1:1">
      <c r="A142">
        <v>48</v>
      </c>
    </row>
    <row r="143" spans="1:1">
      <c r="A143">
        <v>381</v>
      </c>
    </row>
    <row r="144" spans="1:1">
      <c r="A144">
        <v>470</v>
      </c>
    </row>
    <row r="145" spans="1:1">
      <c r="A145">
        <v>53</v>
      </c>
    </row>
    <row r="146" spans="1:1">
      <c r="A146">
        <v>301</v>
      </c>
    </row>
    <row r="147" spans="1:1">
      <c r="A147">
        <v>201</v>
      </c>
    </row>
    <row r="148" spans="1:1">
      <c r="A148">
        <v>37</v>
      </c>
    </row>
    <row r="149" spans="1:1">
      <c r="A149">
        <v>247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42</v>
      </c>
    </row>
    <row r="155" spans="1:1">
      <c r="A155">
        <v>0</v>
      </c>
    </row>
    <row r="156" spans="1:1">
      <c r="A156">
        <v>0</v>
      </c>
    </row>
    <row r="157" spans="1:1">
      <c r="A157">
        <v>71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69</v>
      </c>
    </row>
    <row r="162" spans="1:1">
      <c r="A162">
        <v>48</v>
      </c>
    </row>
    <row r="163" spans="1:1">
      <c r="A163">
        <v>0</v>
      </c>
    </row>
    <row r="164" spans="1:1">
      <c r="A164">
        <v>0</v>
      </c>
    </row>
    <row r="165" spans="1:1">
      <c r="A165">
        <v>41</v>
      </c>
    </row>
    <row r="166" spans="1:1">
      <c r="A166">
        <v>0</v>
      </c>
    </row>
    <row r="167" spans="1:1">
      <c r="A167">
        <v>0</v>
      </c>
    </row>
    <row r="168" spans="1:1">
      <c r="A168">
        <v>65</v>
      </c>
    </row>
    <row r="169" spans="1:1">
      <c r="A169">
        <v>10</v>
      </c>
    </row>
    <row r="170" spans="1:1">
      <c r="A170">
        <v>999</v>
      </c>
    </row>
    <row r="171" spans="1:1">
      <c r="A171">
        <v>34</v>
      </c>
    </row>
    <row r="172" spans="1:1">
      <c r="A172">
        <v>25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17</v>
      </c>
    </row>
    <row r="192" spans="1:1">
      <c r="A192">
        <v>25</v>
      </c>
    </row>
    <row r="193" spans="1:1">
      <c r="A193">
        <v>0</v>
      </c>
    </row>
    <row r="194" spans="1:1">
      <c r="A194">
        <v>7</v>
      </c>
    </row>
    <row r="195" spans="1:1">
      <c r="A195">
        <v>0</v>
      </c>
    </row>
    <row r="196" spans="1:1">
      <c r="A196">
        <v>0</v>
      </c>
    </row>
    <row r="197" spans="1:1">
      <c r="A197">
        <v>16</v>
      </c>
    </row>
    <row r="198" spans="1:1">
      <c r="A198">
        <v>23</v>
      </c>
    </row>
    <row r="199" spans="1:1">
      <c r="A199">
        <v>999</v>
      </c>
    </row>
    <row r="200" spans="1:1">
      <c r="A200">
        <v>999</v>
      </c>
    </row>
    <row r="201" spans="1:1">
      <c r="A201">
        <v>123000</v>
      </c>
    </row>
    <row r="202" spans="1:1">
      <c r="A202">
        <v>45359</v>
      </c>
    </row>
    <row r="203" spans="1:1">
      <c r="A203">
        <v>22153</v>
      </c>
    </row>
    <row r="204" spans="1:1">
      <c r="A204">
        <v>107854</v>
      </c>
    </row>
    <row r="205" spans="1:1">
      <c r="A205">
        <v>13590</v>
      </c>
    </row>
    <row r="206" spans="1:1">
      <c r="A206">
        <v>9540</v>
      </c>
    </row>
    <row r="207" spans="1:1">
      <c r="A207">
        <v>55000</v>
      </c>
    </row>
    <row r="208" spans="1:1">
      <c r="A208">
        <v>25000</v>
      </c>
    </row>
    <row r="209" spans="1:1">
      <c r="A209">
        <v>7000</v>
      </c>
    </row>
    <row r="210" spans="1:1">
      <c r="A210">
        <v>10200</v>
      </c>
    </row>
    <row r="211" spans="1:1">
      <c r="A211">
        <v>7975</v>
      </c>
    </row>
    <row r="212" spans="1:1">
      <c r="A212">
        <v>7500</v>
      </c>
    </row>
    <row r="213" spans="1:1">
      <c r="A213">
        <v>2381</v>
      </c>
    </row>
    <row r="214" spans="1:1">
      <c r="A214">
        <v>6065</v>
      </c>
    </row>
    <row r="215" spans="1:1">
      <c r="A215">
        <v>79000</v>
      </c>
    </row>
    <row r="216" spans="1:1">
      <c r="A216">
        <v>10831</v>
      </c>
    </row>
    <row r="217" spans="1:1">
      <c r="A217">
        <v>532448</v>
      </c>
    </row>
    <row r="218" spans="1:1">
      <c r="A218">
        <v>1226573</v>
      </c>
    </row>
    <row r="219" spans="1:1">
      <c r="A219">
        <v>30348</v>
      </c>
    </row>
    <row r="220" spans="1:1">
      <c r="A220">
        <v>3466</v>
      </c>
    </row>
    <row r="221" spans="1:1">
      <c r="A221">
        <v>1226573</v>
      </c>
    </row>
    <row r="222" spans="1:1">
      <c r="A222">
        <v>26882</v>
      </c>
    </row>
    <row r="223" spans="1:1">
      <c r="A223">
        <v>1109098</v>
      </c>
    </row>
    <row r="224" spans="1:1">
      <c r="A224">
        <v>0</v>
      </c>
    </row>
    <row r="225" spans="1:1">
      <c r="A225">
        <v>4312</v>
      </c>
    </row>
    <row r="226" spans="1:1">
      <c r="A226">
        <v>0</v>
      </c>
    </row>
    <row r="227" spans="1:1">
      <c r="A227">
        <v>0</v>
      </c>
    </row>
    <row r="228" spans="1:1">
      <c r="A228">
        <v>20840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169509</v>
      </c>
    </row>
    <row r="234" spans="1:1">
      <c r="A234">
        <v>1351985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415000</v>
      </c>
    </row>
    <row r="239" spans="1:1">
      <c r="A239">
        <v>1239000</v>
      </c>
    </row>
    <row r="240" spans="1:1">
      <c r="A240">
        <v>237951</v>
      </c>
    </row>
    <row r="241" spans="1:1">
      <c r="A241">
        <v>1174350</v>
      </c>
    </row>
    <row r="242" spans="1:1">
      <c r="A242">
        <v>415126</v>
      </c>
    </row>
    <row r="243" spans="1:1">
      <c r="A243">
        <v>0</v>
      </c>
    </row>
    <row r="244" spans="1:1">
      <c r="A244">
        <v>42878</v>
      </c>
    </row>
    <row r="245" spans="1:1">
      <c r="A245">
        <v>72248</v>
      </c>
    </row>
    <row r="246" spans="1:1">
      <c r="A246">
        <v>175144</v>
      </c>
    </row>
    <row r="247" spans="1:1">
      <c r="A247">
        <v>103685</v>
      </c>
    </row>
    <row r="248" spans="1:1">
      <c r="A248">
        <v>2760</v>
      </c>
    </row>
    <row r="249" spans="1:1">
      <c r="A249">
        <v>34200</v>
      </c>
    </row>
    <row r="250" spans="1:1">
      <c r="A250">
        <v>295955</v>
      </c>
    </row>
    <row r="251" spans="1:1">
      <c r="A251">
        <v>550086</v>
      </c>
    </row>
    <row r="252" spans="1:1">
      <c r="A252">
        <v>624264</v>
      </c>
    </row>
    <row r="253" spans="1:1">
      <c r="A253">
        <v>0</v>
      </c>
    </row>
    <row r="254" spans="1:1">
      <c r="A254">
        <v>25450</v>
      </c>
    </row>
    <row r="255" spans="1:1">
      <c r="A255">
        <v>100653</v>
      </c>
    </row>
    <row r="256" spans="1:1">
      <c r="A256">
        <v>-3093</v>
      </c>
    </row>
    <row r="257" spans="1:1">
      <c r="A257">
        <v>335511</v>
      </c>
    </row>
    <row r="258" spans="1:1">
      <c r="A258">
        <v>999</v>
      </c>
    </row>
    <row r="259" spans="1:1">
      <c r="A259">
        <v>999</v>
      </c>
    </row>
    <row r="260" spans="1:1">
      <c r="A260">
        <v>237951</v>
      </c>
    </row>
    <row r="261" spans="1:1">
      <c r="A261">
        <v>50000</v>
      </c>
    </row>
    <row r="262" spans="1:1">
      <c r="A262">
        <v>250000</v>
      </c>
    </row>
    <row r="263" spans="1:1">
      <c r="A263">
        <v>992548</v>
      </c>
    </row>
    <row r="264" spans="1:1">
      <c r="A264">
        <v>0</v>
      </c>
    </row>
    <row r="265" spans="1:1">
      <c r="A265">
        <v>43309</v>
      </c>
    </row>
    <row r="266" spans="1:1">
      <c r="A266">
        <v>0</v>
      </c>
    </row>
    <row r="267" spans="1:1">
      <c r="A267">
        <v>252646</v>
      </c>
    </row>
    <row r="268" spans="1:1">
      <c r="A268">
        <v>498494</v>
      </c>
    </row>
    <row r="269" spans="1:1">
      <c r="A269">
        <v>1521494</v>
      </c>
    </row>
    <row r="270" spans="1:1">
      <c r="A270">
        <v>1150000</v>
      </c>
    </row>
    <row r="271" spans="1:1">
      <c r="A271">
        <v>100653</v>
      </c>
    </row>
    <row r="272" spans="1:1">
      <c r="A272">
        <v>231354</v>
      </c>
    </row>
    <row r="273" spans="1:1">
      <c r="A273">
        <v>0</v>
      </c>
    </row>
    <row r="274" spans="1:1">
      <c r="A274">
        <v>0</v>
      </c>
    </row>
    <row r="275" spans="1:1">
      <c r="A275">
        <v>3040000</v>
      </c>
    </row>
    <row r="276" spans="1:1">
      <c r="A276">
        <v>1626</v>
      </c>
    </row>
    <row r="277" spans="1:1">
      <c r="A277">
        <v>3276484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160</v>
      </c>
    </row>
    <row r="287" spans="1:1">
      <c r="A287">
        <v>14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1355</v>
      </c>
    </row>
    <row r="296" spans="1:1">
      <c r="A296">
        <v>5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4</v>
      </c>
    </row>
    <row r="301" spans="1:1">
      <c r="A301">
        <v>4272</v>
      </c>
    </row>
    <row r="302" spans="1:1">
      <c r="A302">
        <v>48</v>
      </c>
    </row>
    <row r="303" spans="1:1">
      <c r="A303">
        <v>3821</v>
      </c>
    </row>
    <row r="304" spans="1:1">
      <c r="A304" t="s">
        <v>350</v>
      </c>
    </row>
    <row r="305" spans="1:1">
      <c r="A305">
        <v>8976</v>
      </c>
    </row>
    <row r="306" spans="1:1">
      <c r="A306">
        <v>495</v>
      </c>
    </row>
    <row r="307" spans="1:1">
      <c r="A307">
        <v>7920</v>
      </c>
    </row>
    <row r="308" spans="1:1">
      <c r="A308">
        <v>1</v>
      </c>
    </row>
    <row r="309" spans="1:1">
      <c r="A309">
        <v>999</v>
      </c>
    </row>
    <row r="310" spans="1:1">
      <c r="A310">
        <v>999</v>
      </c>
    </row>
    <row r="311" spans="1:1">
      <c r="A311">
        <v>7700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4760</v>
      </c>
    </row>
    <row r="316" spans="1:1">
      <c r="A316">
        <v>2940</v>
      </c>
    </row>
    <row r="317" spans="1:1">
      <c r="A317">
        <v>3000</v>
      </c>
    </row>
    <row r="318" spans="1:1">
      <c r="A318">
        <v>8</v>
      </c>
    </row>
    <row r="319" spans="1:1">
      <c r="A319">
        <v>26061</v>
      </c>
    </row>
    <row r="320" spans="1:1">
      <c r="A320">
        <v>999</v>
      </c>
    </row>
    <row r="321" spans="1:1">
      <c r="A321">
        <v>4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1</v>
      </c>
    </row>
    <row r="327" spans="1:1">
      <c r="A327">
        <v>7</v>
      </c>
    </row>
    <row r="328" spans="1:1">
      <c r="A328">
        <v>8</v>
      </c>
    </row>
    <row r="329" spans="1:1">
      <c r="A329">
        <v>63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123000</v>
      </c>
    </row>
    <row r="423" spans="1:1">
      <c r="A423">
        <v>55000</v>
      </c>
    </row>
    <row r="424" spans="1:1">
      <c r="A424" s="134" t="s">
        <v>352</v>
      </c>
    </row>
    <row r="425" spans="1:1">
      <c r="A425" s="134" t="s">
        <v>352</v>
      </c>
    </row>
    <row r="426" spans="1:1">
      <c r="A426" s="134" t="s">
        <v>352</v>
      </c>
    </row>
    <row r="427" spans="1:1">
      <c r="A427" s="134" t="s">
        <v>353</v>
      </c>
    </row>
    <row r="428" spans="1:1">
      <c r="A428">
        <v>2</v>
      </c>
    </row>
    <row r="429" spans="1:1">
      <c r="A429">
        <v>221000</v>
      </c>
    </row>
    <row r="430" spans="1:1">
      <c r="A430">
        <v>81000</v>
      </c>
    </row>
    <row r="431" spans="1:1">
      <c r="A431" s="134" t="s">
        <v>354</v>
      </c>
    </row>
    <row r="432" spans="1:1">
      <c r="A432" s="134" t="s">
        <v>354</v>
      </c>
    </row>
    <row r="433" spans="1:1">
      <c r="A433" s="134" t="s">
        <v>354</v>
      </c>
    </row>
    <row r="434" spans="1:1">
      <c r="A434" s="134" t="s">
        <v>353</v>
      </c>
    </row>
    <row r="435" spans="1:1">
      <c r="A435">
        <v>3</v>
      </c>
    </row>
    <row r="436" spans="1:1">
      <c r="A436">
        <v>355000</v>
      </c>
    </row>
    <row r="437" spans="1:1">
      <c r="A437">
        <v>197000</v>
      </c>
    </row>
    <row r="438" spans="1:1">
      <c r="A438" s="134" t="s">
        <v>354</v>
      </c>
    </row>
    <row r="439" spans="1:1">
      <c r="A439" s="134" t="s">
        <v>354</v>
      </c>
    </row>
    <row r="440" spans="1:1">
      <c r="A440" s="134" t="s">
        <v>352</v>
      </c>
    </row>
    <row r="441" spans="1:1">
      <c r="A441" s="134" t="s">
        <v>353</v>
      </c>
    </row>
    <row r="442" spans="1:1">
      <c r="A442">
        <v>4</v>
      </c>
    </row>
    <row r="443" spans="1:1">
      <c r="A443">
        <v>309000</v>
      </c>
    </row>
    <row r="444" spans="1:1">
      <c r="A444">
        <v>64000</v>
      </c>
    </row>
    <row r="445" spans="1:1">
      <c r="A445" s="134" t="s">
        <v>354</v>
      </c>
    </row>
    <row r="446" spans="1:1">
      <c r="A446" s="134" t="s">
        <v>354</v>
      </c>
    </row>
    <row r="447" spans="1:1">
      <c r="A447" s="134" t="s">
        <v>352</v>
      </c>
    </row>
    <row r="448" spans="1:1">
      <c r="A448" s="134" t="s">
        <v>353</v>
      </c>
    </row>
    <row r="449" spans="1:1">
      <c r="A449">
        <v>5</v>
      </c>
    </row>
    <row r="450" spans="1:1">
      <c r="A450">
        <v>318000</v>
      </c>
    </row>
    <row r="451" spans="1:1">
      <c r="A451">
        <v>110000</v>
      </c>
    </row>
    <row r="452" spans="1:1">
      <c r="A452" s="134" t="s">
        <v>353</v>
      </c>
    </row>
    <row r="453" spans="1:1">
      <c r="A453" s="134" t="s">
        <v>353</v>
      </c>
    </row>
    <row r="454" spans="1:1">
      <c r="A454" s="134" t="s">
        <v>354</v>
      </c>
    </row>
    <row r="455" spans="1:1">
      <c r="A455" s="134" t="s">
        <v>353</v>
      </c>
    </row>
    <row r="456" spans="1:1">
      <c r="A456">
        <v>6</v>
      </c>
    </row>
    <row r="457" spans="1:1">
      <c r="A457">
        <v>330000</v>
      </c>
    </row>
    <row r="458" spans="1:1">
      <c r="A458">
        <v>80000</v>
      </c>
    </row>
    <row r="459" spans="1:1">
      <c r="A459" s="134" t="s">
        <v>353</v>
      </c>
    </row>
    <row r="460" spans="1:1">
      <c r="A460" s="134" t="s">
        <v>353</v>
      </c>
    </row>
    <row r="461" spans="1:1">
      <c r="A461" s="134" t="s">
        <v>352</v>
      </c>
    </row>
    <row r="462" spans="1:1">
      <c r="A462" s="134" t="s">
        <v>353</v>
      </c>
    </row>
    <row r="463" spans="1:1">
      <c r="A463">
        <v>7</v>
      </c>
    </row>
    <row r="464" spans="1:1">
      <c r="A464">
        <v>197000</v>
      </c>
    </row>
    <row r="465" spans="1:1">
      <c r="A465">
        <v>53000</v>
      </c>
    </row>
    <row r="466" spans="1:1">
      <c r="A466" s="134" t="s">
        <v>354</v>
      </c>
    </row>
    <row r="467" spans="1:1">
      <c r="A467" s="134" t="s">
        <v>354</v>
      </c>
    </row>
    <row r="468" spans="1:1">
      <c r="A468" s="134" t="s">
        <v>352</v>
      </c>
    </row>
    <row r="469" spans="1:1">
      <c r="A469" s="134" t="s">
        <v>354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355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3991</v>
      </c>
    </row>
    <row r="506" spans="1:1">
      <c r="A506">
        <v>4205</v>
      </c>
    </row>
    <row r="507" spans="1:1">
      <c r="A507">
        <v>72</v>
      </c>
    </row>
    <row r="508" spans="1:1">
      <c r="A508">
        <v>52</v>
      </c>
    </row>
    <row r="509" spans="1:1">
      <c r="A509">
        <v>1855</v>
      </c>
    </row>
    <row r="510" spans="1:1">
      <c r="A510">
        <v>-312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41885</v>
      </c>
    </row>
    <row r="515" spans="1:1">
      <c r="A515">
        <v>49864</v>
      </c>
    </row>
    <row r="516" spans="1:1">
      <c r="A516">
        <v>48410</v>
      </c>
    </row>
    <row r="517" spans="1:1">
      <c r="A517">
        <v>48154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10879</v>
      </c>
    </row>
    <row r="523" spans="1:1">
      <c r="A523">
        <v>3307216</v>
      </c>
    </row>
    <row r="524" spans="1:1">
      <c r="A524">
        <v>0</v>
      </c>
    </row>
    <row r="525" spans="1:1">
      <c r="A525">
        <v>3265357</v>
      </c>
    </row>
    <row r="526" spans="1:1">
      <c r="A526">
        <v>335</v>
      </c>
    </row>
    <row r="527" spans="1:1">
      <c r="A527">
        <v>330</v>
      </c>
    </row>
    <row r="528" spans="1:1">
      <c r="A528">
        <v>350</v>
      </c>
    </row>
    <row r="529" spans="1:1">
      <c r="A529">
        <v>495</v>
      </c>
    </row>
    <row r="530" spans="1:1">
      <c r="A530">
        <v>490</v>
      </c>
    </row>
    <row r="531" spans="1:1">
      <c r="A531">
        <v>550</v>
      </c>
    </row>
    <row r="532" spans="1:1">
      <c r="A532">
        <v>730</v>
      </c>
    </row>
    <row r="533" spans="1:1">
      <c r="A533">
        <v>730</v>
      </c>
    </row>
    <row r="534" spans="1:1">
      <c r="A534">
        <v>835</v>
      </c>
    </row>
    <row r="535" spans="1:1">
      <c r="A535">
        <v>49</v>
      </c>
    </row>
    <row r="536" spans="1:1">
      <c r="A536">
        <v>1200</v>
      </c>
    </row>
    <row r="537" spans="1:1">
      <c r="A537">
        <v>5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9920</v>
      </c>
    </row>
    <row r="543" spans="1:1">
      <c r="A543">
        <v>3124800</v>
      </c>
    </row>
    <row r="544" spans="1:1">
      <c r="A544">
        <v>0</v>
      </c>
    </row>
    <row r="545" spans="1:2">
      <c r="A545">
        <v>3050938</v>
      </c>
    </row>
    <row r="546" spans="1:2">
      <c r="A546">
        <v>330</v>
      </c>
    </row>
    <row r="547" spans="1:2">
      <c r="A547">
        <v>330</v>
      </c>
    </row>
    <row r="548" spans="1:2">
      <c r="A548">
        <v>370</v>
      </c>
    </row>
    <row r="549" spans="1:2">
      <c r="A549">
        <v>470</v>
      </c>
    </row>
    <row r="550" spans="1:2">
      <c r="A550">
        <v>470</v>
      </c>
    </row>
    <row r="551" spans="1:2">
      <c r="A551">
        <v>545</v>
      </c>
    </row>
    <row r="552" spans="1:2">
      <c r="A552">
        <v>675</v>
      </c>
    </row>
    <row r="553" spans="1:2">
      <c r="A553">
        <v>700</v>
      </c>
      <c r="B553"/>
    </row>
    <row r="554" spans="1:2">
      <c r="A554">
        <v>780</v>
      </c>
      <c r="B554"/>
    </row>
    <row r="555" spans="1:2">
      <c r="A555">
        <v>78</v>
      </c>
      <c r="B555"/>
    </row>
    <row r="556" spans="1:2">
      <c r="A556">
        <v>1255</v>
      </c>
      <c r="B556"/>
    </row>
    <row r="557" spans="1:2">
      <c r="A557">
        <v>6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13233</v>
      </c>
    </row>
    <row r="563" spans="1:1">
      <c r="A563">
        <v>4366890</v>
      </c>
    </row>
    <row r="564" spans="1:1">
      <c r="A564">
        <v>1</v>
      </c>
    </row>
    <row r="565" spans="1:1">
      <c r="A565">
        <v>4061865</v>
      </c>
    </row>
    <row r="566" spans="1:1">
      <c r="A566">
        <v>292</v>
      </c>
    </row>
    <row r="567" spans="1:1">
      <c r="A567">
        <v>284</v>
      </c>
    </row>
    <row r="568" spans="1:1">
      <c r="A568">
        <v>279</v>
      </c>
    </row>
    <row r="569" spans="1:1">
      <c r="A569">
        <v>454</v>
      </c>
    </row>
    <row r="570" spans="1:1">
      <c r="A570">
        <v>420</v>
      </c>
    </row>
    <row r="571" spans="1:1">
      <c r="A571">
        <v>436</v>
      </c>
    </row>
    <row r="572" spans="1:1">
      <c r="A572">
        <v>683</v>
      </c>
    </row>
    <row r="573" spans="1:1">
      <c r="A573">
        <v>675</v>
      </c>
    </row>
    <row r="574" spans="1:1">
      <c r="A574">
        <v>712</v>
      </c>
    </row>
    <row r="575" spans="1:1">
      <c r="A575">
        <v>82</v>
      </c>
    </row>
    <row r="576" spans="1:1">
      <c r="A576">
        <v>1236</v>
      </c>
    </row>
    <row r="577" spans="1:1">
      <c r="A577">
        <v>12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10073</v>
      </c>
    </row>
    <row r="583" spans="1:1">
      <c r="A583">
        <v>3172995</v>
      </c>
    </row>
    <row r="584" spans="1:1">
      <c r="A584">
        <v>1</v>
      </c>
    </row>
    <row r="585" spans="1:1">
      <c r="A585">
        <v>3048282</v>
      </c>
    </row>
    <row r="586" spans="1:1">
      <c r="A586">
        <v>294</v>
      </c>
    </row>
    <row r="587" spans="1:1">
      <c r="A587">
        <v>287</v>
      </c>
    </row>
    <row r="588" spans="1:1">
      <c r="A588">
        <v>290</v>
      </c>
    </row>
    <row r="589" spans="1:1">
      <c r="A589">
        <v>472</v>
      </c>
    </row>
    <row r="590" spans="1:1">
      <c r="A590">
        <v>432</v>
      </c>
    </row>
    <row r="591" spans="1:1">
      <c r="A591">
        <v>456</v>
      </c>
    </row>
    <row r="592" spans="1:1">
      <c r="A592">
        <v>690</v>
      </c>
    </row>
    <row r="593" spans="1:1">
      <c r="A593">
        <v>705</v>
      </c>
    </row>
    <row r="594" spans="1:1">
      <c r="A594">
        <v>729</v>
      </c>
    </row>
    <row r="595" spans="1:1">
      <c r="A595">
        <v>46</v>
      </c>
    </row>
    <row r="596" spans="1:1">
      <c r="A596">
        <v>1300</v>
      </c>
    </row>
    <row r="597" spans="1:1">
      <c r="A597">
        <v>8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15208</v>
      </c>
    </row>
    <row r="603" spans="1:1">
      <c r="A603">
        <v>5018640</v>
      </c>
    </row>
    <row r="604" spans="1:1">
      <c r="A604">
        <v>5</v>
      </c>
    </row>
    <row r="605" spans="1:1">
      <c r="A605">
        <v>4885724</v>
      </c>
    </row>
    <row r="606" spans="1:1">
      <c r="A606">
        <v>309</v>
      </c>
    </row>
    <row r="607" spans="1:1">
      <c r="A607">
        <v>303</v>
      </c>
    </row>
    <row r="608" spans="1:1">
      <c r="A608">
        <v>304</v>
      </c>
    </row>
    <row r="609" spans="1:1">
      <c r="A609">
        <v>479</v>
      </c>
    </row>
    <row r="610" spans="1:1">
      <c r="A610">
        <v>471</v>
      </c>
    </row>
    <row r="611" spans="1:1">
      <c r="A611">
        <v>474</v>
      </c>
    </row>
    <row r="612" spans="1:1">
      <c r="A612">
        <v>783</v>
      </c>
    </row>
    <row r="613" spans="1:1">
      <c r="A613">
        <v>769</v>
      </c>
    </row>
    <row r="614" spans="1:1">
      <c r="A614">
        <v>775</v>
      </c>
    </row>
    <row r="615" spans="1:1">
      <c r="A615">
        <v>71</v>
      </c>
    </row>
    <row r="616" spans="1:1">
      <c r="A616">
        <v>1237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14918</v>
      </c>
    </row>
    <row r="623" spans="1:1">
      <c r="A623">
        <v>4922940</v>
      </c>
    </row>
    <row r="624" spans="1:1">
      <c r="A624">
        <v>3</v>
      </c>
    </row>
    <row r="625" spans="1:1">
      <c r="A625">
        <v>4781034</v>
      </c>
    </row>
    <row r="626" spans="1:1">
      <c r="A626">
        <v>315</v>
      </c>
    </row>
    <row r="627" spans="1:1">
      <c r="A627">
        <v>305</v>
      </c>
    </row>
    <row r="628" spans="1:1">
      <c r="A628">
        <v>325</v>
      </c>
    </row>
    <row r="629" spans="1:1">
      <c r="A629">
        <v>525</v>
      </c>
    </row>
    <row r="630" spans="1:1">
      <c r="A630">
        <v>515</v>
      </c>
    </row>
    <row r="631" spans="1:1">
      <c r="A631">
        <v>505</v>
      </c>
    </row>
    <row r="632" spans="1:1">
      <c r="A632">
        <v>845</v>
      </c>
    </row>
    <row r="633" spans="1:1">
      <c r="A633">
        <v>785</v>
      </c>
    </row>
    <row r="634" spans="1:1">
      <c r="A634">
        <v>845</v>
      </c>
    </row>
    <row r="635" spans="1:1">
      <c r="A635">
        <v>82</v>
      </c>
    </row>
    <row r="636" spans="1:1">
      <c r="A636">
        <v>1242</v>
      </c>
    </row>
    <row r="637" spans="1:1">
      <c r="A637">
        <v>12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9468</v>
      </c>
    </row>
    <row r="643" spans="1:1">
      <c r="A643">
        <v>2840400</v>
      </c>
    </row>
    <row r="644" spans="1:1">
      <c r="A644">
        <v>0</v>
      </c>
    </row>
    <row r="645" spans="1:1">
      <c r="A645">
        <v>2901000</v>
      </c>
    </row>
    <row r="646" spans="1:1">
      <c r="A646">
        <v>290</v>
      </c>
    </row>
    <row r="647" spans="1:1">
      <c r="A647">
        <v>295</v>
      </c>
    </row>
    <row r="648" spans="1:1">
      <c r="A648">
        <v>299</v>
      </c>
    </row>
    <row r="649" spans="1:1">
      <c r="A649">
        <v>489</v>
      </c>
    </row>
    <row r="650" spans="1:1">
      <c r="A650">
        <v>429</v>
      </c>
    </row>
    <row r="651" spans="1:1">
      <c r="A651">
        <v>469</v>
      </c>
    </row>
    <row r="652" spans="1:1">
      <c r="A652">
        <v>759</v>
      </c>
    </row>
    <row r="653" spans="1:1">
      <c r="A653">
        <v>719</v>
      </c>
    </row>
    <row r="654" spans="1:1">
      <c r="A654">
        <v>759</v>
      </c>
    </row>
    <row r="655" spans="1:1">
      <c r="A655">
        <v>61</v>
      </c>
    </row>
    <row r="656" spans="1:1">
      <c r="A656">
        <v>1250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356</v>
      </c>
    </row>
    <row r="682" spans="1:1">
      <c r="A682" t="s">
        <v>357</v>
      </c>
    </row>
    <row r="683" spans="1:1">
      <c r="A683" t="s">
        <v>358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359</v>
      </c>
    </row>
    <row r="700" spans="1:1">
      <c r="A700" t="s">
        <v>360</v>
      </c>
    </row>
    <row r="701" spans="1:1">
      <c r="A701">
        <v>1</v>
      </c>
    </row>
    <row r="702" spans="1:1">
      <c r="A702">
        <v>1292548</v>
      </c>
    </row>
    <row r="703" spans="1:1">
      <c r="A703">
        <v>295955</v>
      </c>
    </row>
    <row r="704" spans="1:1">
      <c r="A704">
        <v>498494</v>
      </c>
    </row>
    <row r="705" spans="1:1">
      <c r="A705">
        <v>1521494</v>
      </c>
    </row>
    <row r="706" spans="1:1">
      <c r="A706">
        <v>999</v>
      </c>
    </row>
    <row r="707" spans="1:1">
      <c r="A707">
        <v>999</v>
      </c>
    </row>
    <row r="708" spans="1:1">
      <c r="A708">
        <v>100653</v>
      </c>
    </row>
    <row r="709" spans="1:1">
      <c r="A709">
        <v>231354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3040000</v>
      </c>
    </row>
    <row r="715" spans="1:1">
      <c r="A715">
        <v>1626</v>
      </c>
    </row>
    <row r="716" spans="1:1">
      <c r="A716">
        <v>234858</v>
      </c>
    </row>
    <row r="717" spans="1:1">
      <c r="A717">
        <v>3276484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1442548</v>
      </c>
    </row>
    <row r="723" spans="1:1">
      <c r="A723">
        <v>1227964</v>
      </c>
    </row>
    <row r="724" spans="1:1">
      <c r="A724">
        <v>1290089</v>
      </c>
    </row>
    <row r="725" spans="1:1">
      <c r="A725">
        <v>151000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1021551</v>
      </c>
    </row>
    <row r="730" spans="1:1">
      <c r="A730">
        <v>63536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3150000</v>
      </c>
    </row>
    <row r="735" spans="1:1">
      <c r="A735">
        <v>16979</v>
      </c>
    </row>
    <row r="736" spans="1:1">
      <c r="A736">
        <v>-140465</v>
      </c>
    </row>
    <row r="737" spans="1:1">
      <c r="A737">
        <v>3026514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1442548</v>
      </c>
    </row>
    <row r="743" spans="1:1">
      <c r="A743">
        <v>1836990</v>
      </c>
    </row>
    <row r="744" spans="1:1">
      <c r="A744">
        <v>2397747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142879</v>
      </c>
    </row>
    <row r="749" spans="1:1">
      <c r="A749">
        <v>1367586</v>
      </c>
    </row>
    <row r="750" spans="1:1">
      <c r="A750">
        <v>532474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300387</v>
      </c>
    </row>
    <row r="757" spans="1:1">
      <c r="A757">
        <v>3634346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1327548</v>
      </c>
    </row>
    <row r="763" spans="1:1">
      <c r="A763">
        <v>595841</v>
      </c>
    </row>
    <row r="764" spans="1:1">
      <c r="A764">
        <v>1128961</v>
      </c>
    </row>
    <row r="765" spans="1:1">
      <c r="A765">
        <v>1150000</v>
      </c>
    </row>
    <row r="766" spans="1:1">
      <c r="A766">
        <v>999</v>
      </c>
    </row>
    <row r="767" spans="1:1">
      <c r="A767">
        <v>999</v>
      </c>
    </row>
    <row r="768" spans="1:1">
      <c r="A768">
        <v>47350</v>
      </c>
    </row>
    <row r="769" spans="1:1">
      <c r="A769">
        <v>811779</v>
      </c>
    </row>
    <row r="770" spans="1:1">
      <c r="A770">
        <v>108871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3150000</v>
      </c>
    </row>
    <row r="775" spans="1:1">
      <c r="A775">
        <v>4864</v>
      </c>
    </row>
    <row r="776" spans="1:1">
      <c r="A776">
        <v>79486</v>
      </c>
    </row>
    <row r="777" spans="1:1">
      <c r="A777">
        <v>3234350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1442548</v>
      </c>
    </row>
    <row r="783" spans="1:1">
      <c r="A783">
        <v>1728210</v>
      </c>
    </row>
    <row r="784" spans="1:1">
      <c r="A784">
        <v>2412356</v>
      </c>
    </row>
    <row r="785" spans="1:1">
      <c r="A785">
        <v>48662</v>
      </c>
    </row>
    <row r="786" spans="1:1">
      <c r="A786">
        <v>999</v>
      </c>
    </row>
    <row r="787" spans="1:1">
      <c r="A787">
        <v>999</v>
      </c>
    </row>
    <row r="788" spans="1:1">
      <c r="A788">
        <v>405024</v>
      </c>
    </row>
    <row r="789" spans="1:1">
      <c r="A789">
        <v>1148676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3300000</v>
      </c>
    </row>
    <row r="795" spans="1:1">
      <c r="A795">
        <v>103019</v>
      </c>
    </row>
    <row r="796" spans="1:1">
      <c r="A796">
        <v>675057</v>
      </c>
    </row>
    <row r="797" spans="1:1">
      <c r="A797">
        <v>4078076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1442548</v>
      </c>
    </row>
    <row r="803" spans="1:1">
      <c r="A803">
        <v>1491081</v>
      </c>
    </row>
    <row r="804" spans="1:1">
      <c r="A804">
        <v>2248973</v>
      </c>
    </row>
    <row r="805" spans="1:1">
      <c r="A805">
        <v>302278</v>
      </c>
    </row>
    <row r="806" spans="1:1">
      <c r="A806">
        <v>999</v>
      </c>
    </row>
    <row r="807" spans="1:1">
      <c r="A807">
        <v>999</v>
      </c>
    </row>
    <row r="808" spans="1:1">
      <c r="A808">
        <v>427701</v>
      </c>
    </row>
    <row r="809" spans="1:1">
      <c r="A809">
        <v>920248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3300000</v>
      </c>
    </row>
    <row r="815" spans="1:1">
      <c r="A815">
        <v>33959</v>
      </c>
    </row>
    <row r="816" spans="1:1">
      <c r="A816">
        <v>802972</v>
      </c>
    </row>
    <row r="817" spans="1:1">
      <c r="A817">
        <v>4136931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1590606</v>
      </c>
    </row>
    <row r="823" spans="1:1">
      <c r="A823">
        <v>615798</v>
      </c>
    </row>
    <row r="824" spans="1:1">
      <c r="A824">
        <v>665163</v>
      </c>
    </row>
    <row r="825" spans="1:1">
      <c r="A825">
        <v>650000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409230</v>
      </c>
    </row>
    <row r="830" spans="1:1">
      <c r="A830">
        <v>225869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-113532</v>
      </c>
    </row>
    <row r="837" spans="1:1">
      <c r="A837">
        <v>2886468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361</v>
      </c>
    </row>
    <row r="862" spans="1:1">
      <c r="A862" t="s">
        <v>362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'W'!W061154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2019-11-01T09:58:09Z</dcterms:modified>
</cp:coreProperties>
</file>