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\"/>
    </mc:Choice>
  </mc:AlternateContent>
  <xr:revisionPtr revIDLastSave="0" documentId="8_{189DAC99-D512-45DD-A48E-5C881F07050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65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F81" i="4"/>
  <c r="F83" i="4" s="1"/>
  <c r="M80" i="4"/>
  <c r="M83" i="4" s="1"/>
  <c r="L80" i="4"/>
  <c r="K80" i="4"/>
  <c r="K83" i="4" s="1"/>
  <c r="J80" i="4"/>
  <c r="J83" i="4" s="1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G30" i="2"/>
  <c r="Y28" i="2"/>
  <c r="W28" i="2"/>
  <c r="U28" i="2"/>
  <c r="Y27" i="2"/>
  <c r="W27" i="2"/>
  <c r="U27" i="2"/>
  <c r="N27" i="2"/>
  <c r="N28" i="2" s="1"/>
  <c r="M27" i="2"/>
  <c r="G27" i="2"/>
  <c r="O26" i="2"/>
  <c r="O29" i="2" s="1"/>
  <c r="O28" i="2"/>
  <c r="N26" i="2"/>
  <c r="M26" i="2"/>
  <c r="M28" i="2" s="1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N43" i="2"/>
  <c r="H16" i="4"/>
  <c r="I16" i="4" l="1"/>
  <c r="G16" i="4"/>
  <c r="G17" i="4"/>
  <c r="I17" i="4"/>
  <c r="M29" i="2"/>
</calcChain>
</file>

<file path=xl/connections.xml><?xml version="1.0" encoding="utf-8"?>
<connections xmlns="http://schemas.openxmlformats.org/spreadsheetml/2006/main">
  <connection id="1" name="W265184" type="6" refreshedVersion="4" background="1" saveData="1">
    <textPr prompt="0" codePage="850" sourceFile="C:\2019_GMC\1ETAP_18C1\RUN_18C1\Wfiles\184\W265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<sst xmlns="http://schemas.openxmlformats.org/spreadsheetml/2006/main" count="573" uniqueCount="396">
  <si>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</si>
  <si>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</si>
  <si>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</si>
  <si>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</si>
  <si>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</si>
  <si>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</si>
  <si>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</si>
  <si>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</si>
  <si>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</si>
  <si>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</si>
  <si>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</si>
  <si>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</si>
  <si>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</si>
  <si>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</si>
  <si>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</si>
  <si>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</si>
  <si>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</si>
  <si>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</si>
  <si>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</si>
  <si>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</si>
  <si>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</si>
  <si>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</si>
  <si>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</si>
  <si>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</si>
  <si>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</si>
  <si>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</si>
  <si>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</si>
  <si>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</si>
  <si>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</si>
  <si>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</si>
  <si>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</si>
  <si>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</si>
  <si>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</si>
  <si>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</si>
  <si>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</si>
  <si>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</si>
  <si>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</si>
  <si>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</si>
  <si>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</si>
  <si>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</si>
  <si>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</si>
  <si>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</si>
  <si>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</si>
  <si>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</si>
  <si>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</si>
  <si>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</si>
  <si>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</si>
  <si>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</si>
  <si>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</si>
  <si>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</si>
  <si>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</si>
  <si>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</si>
  <si>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</si>
  <si>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</si>
  <si>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</si>
  <si>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</si>
  <si>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</si>
  <si>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</si>
  <si>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</si>
  <si>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</si>
  <si>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</si>
  <si>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</si>
  <si>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</si>
  <si>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</si>
  <si>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</si>
  <si>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</si>
  <si>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</si>
  <si>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</si>
  <si>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</si>
  <si>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</si>
  <si>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</si>
  <si>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</si>
  <si>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</si>
  <si>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</si>
  <si>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</si>
  <si>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</si>
  <si>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</si>
  <si>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</si>
  <si>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</si>
  <si>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</si>
  <si>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</si>
  <si>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</si>
  <si>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</si>
  <si>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</si>
  <si>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</si>
  <si>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</si>
  <si>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</si>
  <si>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</si>
  <si>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</si>
  <si>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</si>
  <si>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</si>
  <si>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</si>
  <si>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</si>
  <si>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</si>
  <si>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</si>
  <si>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</si>
  <si>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</si>
  <si>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</si>
  <si>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</si>
  <si>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</si>
  <si>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</si>
  <si>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</si>
  <si>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</si>
  <si>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</si>
  <si>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</si>
  <si>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</si>
  <si>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</si>
  <si>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</si>
  <si>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</si>
  <si>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</si>
  <si>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</si>
  <si>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</si>
  <si>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</si>
  <si>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</si>
  <si>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</si>
  <si>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</si>
  <si>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</si>
  <si>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</si>
  <si>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</si>
  <si>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</si>
  <si>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</si>
  <si>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</si>
  <si>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</si>
  <si>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</si>
  <si>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</si>
  <si>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</si>
  <si>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</si>
  <si>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</si>
  <si>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</si>
  <si>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</si>
  <si>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</si>
  <si>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</si>
  <si>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</si>
  <si>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</si>
  <si>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</si>
  <si>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</si>
  <si>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</si>
  <si>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</si>
  <si>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</si>
  <si>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</si>
  <si>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</si>
  <si>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</si>
  <si>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</si>
  <si>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</si>
  <si>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</si>
  <si>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</si>
  <si>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</si>
  <si>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</si>
  <si>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</si>
  <si>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</si>
  <si>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</si>
  <si>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</si>
  <si>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</si>
  <si>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</si>
  <si>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</si>
  <si>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</si>
  <si>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</si>
  <si>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</si>
  <si>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</si>
  <si>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</si>
  <si>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</si>
  <si>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</si>
  <si>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</si>
  <si>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</si>
  <si>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</si>
  <si>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</si>
  <si>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</si>
  <si>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</si>
  <si>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</si>
  <si>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</si>
  <si>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</si>
  <si>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</si>
  <si>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</si>
  <si>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</si>
  <si>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</si>
  <si>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</si>
  <si>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</si>
  <si>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</si>
  <si>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</si>
  <si>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</si>
  <si>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</si>
  <si>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</si>
  <si>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</si>
  <si>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</si>
  <si>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</si>
  <si>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</si>
  <si>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</si>
  <si>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</si>
  <si>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</si>
  <si>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</si>
  <si>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</si>
  <si>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</si>
  <si>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</si>
  <si>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</si>
  <si>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</si>
  <si>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</si>
  <si>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</si>
  <si>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</si>
  <si>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</si>
  <si>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</si>
  <si>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</si>
  <si>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</si>
  <si>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</si>
  <si>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</si>
  <si>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</si>
  <si>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</si>
  <si>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</si>
  <si>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</si>
  <si>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</si>
  <si>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</si>
  <si>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</si>
  <si>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</si>
  <si>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</si>
  <si>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</si>
  <si>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</si>
  <si>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</si>
  <si>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</si>
  <si>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</si>
  <si>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</si>
  <si>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</si>
  <si>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</si>
  <si>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</si>
  <si>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</si>
  <si>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</si>
  <si>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</si>
  <si>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</si>
  <si>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</si>
  <si>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</si>
  <si>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</si>
  <si>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</si>
  <si>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</si>
  <si>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</si>
  <si>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</si>
  <si>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</si>
  <si>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</si>
  <si>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</si>
  <si>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</si>
  <si>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</si>
  <si>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</si>
  <si>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</si>
  <si>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</si>
  <si>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</si>
  <si>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</si>
  <si>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</si>
  <si>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</si>
  <si>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</si>
  <si>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</si>
  <si>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</si>
  <si>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</si>
  <si>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</si>
  <si>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</si>
  <si>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</si>
  <si>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</si>
  <si>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</si>
  <si>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</si>
  <si>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</si>
  <si>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</si>
  <si>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</si>
  <si>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</si>
  <si>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</si>
  <si>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</si>
  <si>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</si>
  <si>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</si>
  <si>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</si>
  <si>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</si>
  <si>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</si>
  <si>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</si>
  <si>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</si>
  <si>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</si>
  <si>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</si>
  <si>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</si>
  <si>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</si>
  <si>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</si>
  <si>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</si>
  <si>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</si>
  <si>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</si>
  <si>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</si>
  <si>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</si>
  <si>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</si>
  <si>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</si>
  <si>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</si>
  <si>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</si>
  <si>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</si>
  <si>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</si>
  <si>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</si>
  <si>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</si>
  <si>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</si>
  <si>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</si>
  <si>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</si>
  <si>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</si>
  <si>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</si>
  <si>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</si>
  <si>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</si>
  <si>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</si>
  <si>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</si>
  <si>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</si>
  <si>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</si>
  <si>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</si>
  <si>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</si>
  <si>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</si>
  <si>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</si>
  <si>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</si>
  <si>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</si>
  <si>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</si>
  <si>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</si>
  <si>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</si>
  <si>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</si>
  <si>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</si>
  <si>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</si>
  <si>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</si>
  <si>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</si>
  <si>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</si>
  <si>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</si>
  <si>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</si>
  <si>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</si>
  <si>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</si>
  <si>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</si>
  <si>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</si>
  <si>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</si>
  <si>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</si>
  <si>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</si>
  <si>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</si>
  <si>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</si>
  <si>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</si>
  <si>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</si>
  <si>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</si>
  <si>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</si>
  <si>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</si>
  <si>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</si>
  <si>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</si>
  <si>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</si>
  <si>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</si>
  <si>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</si>
  <si>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</si>
  <si>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</si>
  <si>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</si>
  <si>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</si>
  <si>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</si>
  <si>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</si>
  <si>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</si>
  <si>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</si>
  <si>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</si>
  <si>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</si>
  <si>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</si>
  <si>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4.68</t>
  </si>
  <si>
    <t xml:space="preserve">   4.18</t>
  </si>
  <si>
    <t xml:space="preserve">   3.58</t>
  </si>
  <si>
    <t>!</t>
  </si>
  <si>
    <t>Minor</t>
  </si>
  <si>
    <t xml:space="preserve"> 89.4</t>
  </si>
  <si>
    <t xml:space="preserve"> 10.3</t>
  </si>
  <si>
    <t xml:space="preserve"> 11.5</t>
  </si>
  <si>
    <t xml:space="preserve"> 12.2</t>
  </si>
  <si>
    <t xml:space="preserve"> 10.5</t>
  </si>
  <si>
    <t xml:space="preserve"> 11.7</t>
  </si>
  <si>
    <t xml:space="preserve"> 10.0</t>
  </si>
  <si>
    <t xml:space="preserve"> 10.6</t>
  </si>
  <si>
    <t xml:space="preserve"> 11.0</t>
  </si>
  <si>
    <t xml:space="preserve">  9.9</t>
  </si>
  <si>
    <t xml:space="preserve">  9.7</t>
  </si>
  <si>
    <t xml:space="preserve">  8.3</t>
  </si>
  <si>
    <t xml:space="preserve">  8.5</t>
  </si>
  <si>
    <t xml:space="preserve">  8.8</t>
  </si>
  <si>
    <t xml:space="preserve">  8.9</t>
  </si>
  <si>
    <t xml:space="preserve">  9.6</t>
  </si>
  <si>
    <t xml:space="preserve">  9.3</t>
  </si>
  <si>
    <t xml:space="preserve">  9.5</t>
  </si>
  <si>
    <t xml:space="preserve">  8.6</t>
  </si>
  <si>
    <t xml:space="preserve">  9.4</t>
  </si>
  <si>
    <t xml:space="preserve"> 12.0</t>
  </si>
  <si>
    <t xml:space="preserve">  8.2</t>
  </si>
  <si>
    <t xml:space="preserve"> 13.0</t>
  </si>
  <si>
    <t xml:space="preserve"> 10.4</t>
  </si>
  <si>
    <t xml:space="preserve"> 12.4</t>
  </si>
  <si>
    <t xml:space="preserve"> 12.9</t>
  </si>
  <si>
    <t xml:space="preserve"> 13.6</t>
  </si>
  <si>
    <t xml:space="preserve"> 11.2</t>
  </si>
  <si>
    <t xml:space="preserve"> 12.8</t>
  </si>
  <si>
    <t xml:space="preserve"> 10.2</t>
  </si>
  <si>
    <t xml:space="preserve">  0.0</t>
  </si>
  <si>
    <t xml:space="preserve"> 14.0</t>
  </si>
  <si>
    <t xml:space="preserve"> 13.2</t>
  </si>
  <si>
    <t xml:space="preserve"> 10.1</t>
  </si>
  <si>
    <t xml:space="preserve"> 13.9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</si>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</sst>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65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39</v>
      </c>
      <c r="G14" s="45"/>
      <c r="H14" s="44">
        <f>W!A14</f>
        <v>31</v>
      </c>
      <c r="I14" s="46"/>
      <c r="J14" s="44">
        <f>W!A17</f>
        <v>25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29</v>
      </c>
      <c r="G15" s="51"/>
      <c r="H15" s="44">
        <f>W!A15</f>
        <v>25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38</v>
      </c>
      <c r="F16" s="57">
        <f>W!A13</f>
        <v>26</v>
      </c>
      <c r="G16" s="58"/>
      <c r="H16" s="57">
        <f>W!A16</f>
        <v>21</v>
      </c>
      <c r="I16" s="38"/>
      <c r="J16" s="57">
        <f>W!A19</f>
        <v>21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13</v>
      </c>
      <c r="Q19" s="65"/>
      <c r="R19" s="28"/>
      <c r="S19" s="66" t="s">
        <v>300</v>
      </c>
      <c r="T19" s="67">
        <f>W!A58</f>
        <v>11</v>
      </c>
      <c r="U19" s="65"/>
      <c r="V19" s="68" t="s">
        <v>301</v>
      </c>
      <c r="W19" s="64">
        <f>W!A59</f>
        <v>11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2039</v>
      </c>
      <c r="G24" s="48" t="str">
        <f>W!B31</f>
        <v>*</v>
      </c>
      <c r="H24" s="63">
        <f>W!A34</f>
        <v>958</v>
      </c>
      <c r="I24" s="48" t="str">
        <f>W!B34</f>
        <v>*</v>
      </c>
      <c r="J24" s="63">
        <f>W!A37</f>
        <v>446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1103</v>
      </c>
      <c r="G25" s="54" t="str">
        <f>W!B32</f>
        <v>*</v>
      </c>
      <c r="H25" s="44">
        <f>W!A35</f>
        <v>512</v>
      </c>
      <c r="I25" s="54" t="str">
        <f>W!B35</f>
        <v>*</v>
      </c>
      <c r="J25" s="44">
        <f>W!A38</f>
        <v>229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1786</v>
      </c>
      <c r="G26" s="59" t="str">
        <f>W!B33</f>
        <v>*</v>
      </c>
      <c r="H26" s="57">
        <f>W!A36</f>
        <v>866</v>
      </c>
      <c r="I26" s="59" t="str">
        <f>W!B36</f>
        <v>*</v>
      </c>
      <c r="J26" s="41">
        <f>W!A39</f>
        <v>413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107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7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1052</v>
      </c>
      <c r="G35" s="87">
        <f>W!B54</f>
        <v>0</v>
      </c>
      <c r="H35" s="36">
        <f>W!A55</f>
        <v>499</v>
      </c>
      <c r="I35" s="87">
        <f>W!B55</f>
        <v>0</v>
      </c>
      <c r="J35" s="36">
        <f>W!A56</f>
        <v>232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4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4864</v>
      </c>
      <c r="V6" s="188"/>
      <c r="W6" s="44">
        <f>W!A109</f>
        <v>2276</v>
      </c>
      <c r="X6" s="28"/>
      <c r="Y6" s="53">
        <f>W!A110</f>
        <v>1085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5079</v>
      </c>
      <c r="V7" s="188"/>
      <c r="W7" s="44">
        <f>W!A112</f>
        <v>2408</v>
      </c>
      <c r="X7" s="28"/>
      <c r="Y7" s="53">
        <f>W!A113</f>
        <v>1122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166</v>
      </c>
      <c r="V8" s="188"/>
      <c r="W8" s="44">
        <f>W!A115</f>
        <v>78</v>
      </c>
      <c r="X8" s="28"/>
      <c r="Y8" s="53">
        <f>W!A116</f>
        <v>37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259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41</v>
      </c>
      <c r="O12" s="191">
        <f>W!A198</f>
        <v>76</v>
      </c>
      <c r="P12" s="24"/>
      <c r="R12" s="129"/>
      <c r="S12" s="28" t="s">
        <v>224</v>
      </c>
      <c r="T12" s="19"/>
      <c r="U12" s="53">
        <f>W!A121</f>
        <v>2012</v>
      </c>
      <c r="V12" s="188"/>
      <c r="W12" s="53">
        <f>W!A124</f>
        <v>933</v>
      </c>
      <c r="X12" s="28"/>
      <c r="Y12" s="53">
        <f>W!A127</f>
        <v>444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1088</v>
      </c>
      <c r="V13" s="188"/>
      <c r="W13" s="53">
        <f>W!A125</f>
        <v>498</v>
      </c>
      <c r="X13" s="28"/>
      <c r="Y13" s="53">
        <f>W!A128</f>
        <v>228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125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1764</v>
      </c>
      <c r="V14" s="188"/>
      <c r="W14" s="53">
        <f>W!A126</f>
        <v>845</v>
      </c>
      <c r="X14" s="28"/>
      <c r="Y14" s="53">
        <f>W!A129</f>
        <v>413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213</v>
      </c>
      <c r="P17" s="190">
        <f>W!B307</f>
        <v>0</v>
      </c>
      <c r="R17" s="129"/>
      <c r="S17" s="19" t="s">
        <v>235</v>
      </c>
      <c r="T17" s="19"/>
      <c r="U17" s="53">
        <f>W!A131</f>
        <v>1893</v>
      </c>
      <c r="V17" s="188"/>
      <c r="W17" s="53">
        <f>W!A134</f>
        <v>933</v>
      </c>
      <c r="X17" s="28"/>
      <c r="Y17" s="53">
        <f>W!A137</f>
        <v>447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22104</v>
      </c>
      <c r="P18" s="24"/>
      <c r="R18" s="129"/>
      <c r="S18" s="101" t="s">
        <v>238</v>
      </c>
      <c r="T18" s="19"/>
      <c r="U18" s="53">
        <f>W!A132</f>
        <v>1164</v>
      </c>
      <c r="V18" s="188"/>
      <c r="W18" s="53">
        <f>W!A135</f>
        <v>573</v>
      </c>
      <c r="X18" s="28"/>
      <c r="Y18" s="53">
        <f>W!A138</f>
        <v>271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1803</v>
      </c>
      <c r="V19" s="188"/>
      <c r="W19" s="53">
        <f>W!A136</f>
        <v>879</v>
      </c>
      <c r="X19" s="28"/>
      <c r="Y19" s="53">
        <f>W!A139</f>
        <v>431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1893</v>
      </c>
      <c r="V22" s="188"/>
      <c r="W22" s="53">
        <f>W!A144</f>
        <v>933</v>
      </c>
      <c r="X22" s="28"/>
      <c r="Y22" s="53">
        <f>W!A147</f>
        <v>444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1088</v>
      </c>
      <c r="V23" s="188"/>
      <c r="W23" s="53">
        <f>W!A145</f>
        <v>498</v>
      </c>
      <c r="X23" s="28"/>
      <c r="Y23" s="53">
        <f>W!A148</f>
        <v>228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1764</v>
      </c>
      <c r="V24" s="188"/>
      <c r="W24" s="53">
        <f>W!A146</f>
        <v>845</v>
      </c>
      <c r="X24" s="28"/>
      <c r="Y24" s="53">
        <f>W!A149</f>
        <v>413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11551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47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89.4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38</v>
      </c>
      <c r="V28" s="188"/>
      <c r="W28" s="53">
        <f>W!A155</f>
        <v>37</v>
      </c>
      <c r="X28" s="28"/>
      <c r="Y28" s="53">
        <f>W!A158</f>
        <v>26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119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13261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790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11000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6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11000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70632</v>
      </c>
      <c r="H43" s="24"/>
      <c r="I43" s="19"/>
      <c r="J43" s="129"/>
      <c r="K43" s="18" t="s">
        <v>275</v>
      </c>
      <c r="N43" s="201">
        <f>0.00019*50*G10</f>
        <v>9.8420000000000005</v>
      </c>
      <c r="P43" s="24"/>
      <c r="R43" s="129"/>
      <c r="S43" s="85" t="s">
        <v>276</v>
      </c>
      <c r="T43" s="19"/>
      <c r="U43" s="53">
        <f>W!A54</f>
        <v>1052</v>
      </c>
      <c r="V43" s="188"/>
      <c r="W43" s="53">
        <f>W!A55</f>
        <v>499</v>
      </c>
      <c r="X43" s="28"/>
      <c r="Y43" s="53">
        <f>W!A56</f>
        <v>232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47.533199999999994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145</v>
      </c>
      <c r="H45" s="24"/>
      <c r="I45" s="19"/>
      <c r="J45" s="129"/>
      <c r="K45" s="18" t="s">
        <v>281</v>
      </c>
      <c r="N45" s="201">
        <f>N43+N44</f>
        <v>57.375199999999992</v>
      </c>
      <c r="P45" s="24"/>
      <c r="R45" s="129"/>
      <c r="S45" s="85" t="s">
        <v>282</v>
      </c>
      <c r="T45" s="19"/>
      <c r="U45" s="53">
        <f>W!A187</f>
        <v>1052</v>
      </c>
      <c r="V45" s="188"/>
      <c r="W45" s="44">
        <f>W!A188</f>
        <v>499</v>
      </c>
      <c r="X45" s="28"/>
      <c r="Y45" s="53">
        <f>W!A189</f>
        <v>232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305000</v>
      </c>
      <c r="G8" s="171"/>
      <c r="H8" s="112"/>
      <c r="I8" s="112" t="s">
        <v>103</v>
      </c>
      <c r="J8" s="112"/>
      <c r="K8" s="112"/>
      <c r="L8" s="173">
        <f>W!A241</f>
        <v>3523008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108910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3229204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55675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518000</v>
      </c>
      <c r="S10" s="171"/>
      <c r="T10" s="112"/>
      <c r="U10" s="112" t="s">
        <v>112</v>
      </c>
      <c r="V10" s="112"/>
      <c r="W10" s="112"/>
      <c r="X10" s="173">
        <f>W!A222</f>
        <v>31301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399890</v>
      </c>
      <c r="G11" s="171"/>
      <c r="H11" s="112"/>
      <c r="I11" s="175" t="s">
        <v>114</v>
      </c>
      <c r="L11" s="173">
        <f>W!A243</f>
        <v>307107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3931763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35230</v>
      </c>
      <c r="G12" s="171"/>
      <c r="H12" s="112"/>
      <c r="I12" s="112" t="s">
        <v>118</v>
      </c>
      <c r="J12" s="112"/>
      <c r="K12" s="112"/>
      <c r="L12" s="173">
        <f>W!A244</f>
        <v>2208628</v>
      </c>
      <c r="M12" s="171"/>
      <c r="N12" s="112"/>
      <c r="O12" s="112" t="s">
        <v>119</v>
      </c>
      <c r="P12" s="112"/>
      <c r="Q12" s="112"/>
      <c r="R12" s="173">
        <f>SUM(R9:R11)</f>
        <v>3338054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164260</v>
      </c>
      <c r="M13" s="171"/>
      <c r="N13" s="112"/>
      <c r="S13" s="171"/>
      <c r="T13" s="112"/>
      <c r="U13" s="175" t="s">
        <v>123</v>
      </c>
      <c r="X13" s="174">
        <f>X9+X10-X11-X12</f>
        <v>-671258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573673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297647</v>
      </c>
      <c r="M15" s="171"/>
      <c r="N15" s="112"/>
      <c r="O15" s="112" t="s">
        <v>129</v>
      </c>
      <c r="P15" s="112"/>
      <c r="Q15" s="112"/>
      <c r="R15" s="173">
        <f>W!A265</f>
        <v>16184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26000</v>
      </c>
      <c r="G16" s="171"/>
      <c r="H16" s="112"/>
      <c r="I16" s="112" t="s">
        <v>132</v>
      </c>
      <c r="J16" s="112"/>
      <c r="K16" s="112"/>
      <c r="L16" s="173">
        <f>W!A248</f>
        <v>8609</v>
      </c>
      <c r="M16" s="171"/>
      <c r="N16" s="112"/>
      <c r="O16" s="175" t="s">
        <v>133</v>
      </c>
      <c r="R16" s="173">
        <f>W!A266</f>
        <v>307107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20570</v>
      </c>
      <c r="G17" s="171"/>
      <c r="H17" s="112"/>
      <c r="I17" s="112" t="s">
        <v>136</v>
      </c>
      <c r="L17" s="173">
        <f>W!A249</f>
        <v>94150</v>
      </c>
      <c r="M17" s="171"/>
      <c r="N17" s="112"/>
      <c r="O17" s="112" t="s">
        <v>137</v>
      </c>
      <c r="P17" s="112"/>
      <c r="Q17" s="112"/>
      <c r="R17" s="173">
        <f>W!A267</f>
        <v>1229152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10042</v>
      </c>
      <c r="G18" s="171"/>
      <c r="H18" s="112"/>
      <c r="I18" s="118" t="s">
        <v>140</v>
      </c>
      <c r="J18" s="112"/>
      <c r="K18" s="112"/>
      <c r="L18" s="177">
        <f>W!A250</f>
        <v>1552443</v>
      </c>
      <c r="M18" s="171"/>
      <c r="N18" s="112"/>
      <c r="O18" s="112" t="s">
        <v>141</v>
      </c>
      <c r="P18" s="112"/>
      <c r="Q18" s="112"/>
      <c r="R18" s="173">
        <f>W!A268</f>
        <v>1771769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2314565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8106</v>
      </c>
      <c r="G20" s="171"/>
      <c r="H20" s="112"/>
      <c r="I20" s="112" t="s">
        <v>148</v>
      </c>
      <c r="J20" s="112"/>
      <c r="K20" s="112"/>
      <c r="L20" s="173">
        <f>W!A252</f>
        <v>1208443</v>
      </c>
      <c r="M20" s="171"/>
      <c r="N20" s="112"/>
      <c r="O20" s="175" t="s">
        <v>149</v>
      </c>
      <c r="R20" s="180">
        <f>SUM(R15:R19)</f>
        <v>3324212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21724</v>
      </c>
      <c r="G21" s="171"/>
      <c r="H21" s="112"/>
      <c r="I21" s="112" t="s">
        <v>151</v>
      </c>
      <c r="J21" s="112"/>
      <c r="K21" s="112"/>
      <c r="L21" s="173">
        <f>W!A217</f>
        <v>1234882</v>
      </c>
      <c r="M21" s="171"/>
      <c r="N21" s="112"/>
      <c r="O21" s="112" t="s">
        <v>152</v>
      </c>
      <c r="P21" s="112"/>
      <c r="Q21" s="112"/>
      <c r="R21" s="173">
        <f>R12+R20</f>
        <v>6662266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107000</v>
      </c>
      <c r="G22" s="171"/>
      <c r="H22" s="112"/>
      <c r="I22" s="112" t="s">
        <v>112</v>
      </c>
      <c r="J22" s="112"/>
      <c r="K22" s="112"/>
      <c r="L22" s="173">
        <f>W!A222</f>
        <v>31301</v>
      </c>
      <c r="M22" s="171"/>
      <c r="N22" s="112"/>
      <c r="S22" s="171"/>
      <c r="T22" s="112"/>
      <c r="U22" s="91" t="s">
        <v>155</v>
      </c>
      <c r="X22" s="173">
        <f>W!A228</f>
        <v>405920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23015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1234882</v>
      </c>
      <c r="G24" s="171"/>
      <c r="H24" s="112"/>
      <c r="I24" s="175" t="s">
        <v>160</v>
      </c>
      <c r="L24" s="173">
        <f>L20-L21+L22-L23</f>
        <v>-64883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1733849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5891</v>
      </c>
      <c r="M26" s="171"/>
      <c r="N26" s="112"/>
      <c r="O26" s="112" t="s">
        <v>167</v>
      </c>
      <c r="P26" s="112"/>
      <c r="Q26" s="112"/>
      <c r="R26" s="177">
        <f>W!A273</f>
        <v>769682</v>
      </c>
      <c r="S26" s="171"/>
      <c r="T26" s="112"/>
      <c r="U26" s="112" t="s">
        <v>168</v>
      </c>
      <c r="V26" s="112"/>
      <c r="W26" s="112"/>
      <c r="X26" s="177">
        <f>W!A232</f>
        <v>5891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-70774</v>
      </c>
      <c r="G27" s="171"/>
      <c r="H27" s="112"/>
      <c r="I27" s="175" t="s">
        <v>170</v>
      </c>
      <c r="J27" s="112"/>
      <c r="K27" s="112"/>
      <c r="L27" s="174">
        <f>L24+L25-L26</f>
        <v>-70774</v>
      </c>
      <c r="M27" s="171"/>
      <c r="N27" s="112"/>
      <c r="O27" s="118" t="s">
        <v>171</v>
      </c>
      <c r="P27" s="112"/>
      <c r="Q27" s="112"/>
      <c r="R27" s="173">
        <f>SUM(R24:R26)</f>
        <v>2503531</v>
      </c>
      <c r="S27" s="171"/>
      <c r="T27" s="112"/>
      <c r="U27" s="175" t="s">
        <v>172</v>
      </c>
      <c r="X27" s="174">
        <f>X22-X23-X24+X25-X26</f>
        <v>400029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-247185</v>
      </c>
      <c r="G29" s="171"/>
      <c r="H29" s="112"/>
      <c r="I29" s="112" t="s">
        <v>177</v>
      </c>
      <c r="J29" s="112"/>
      <c r="K29" s="112"/>
      <c r="L29" s="173">
        <f>W!A256</f>
        <v>-70774</v>
      </c>
      <c r="M29" s="171"/>
      <c r="N29" s="112"/>
      <c r="S29" s="171"/>
      <c r="U29" s="181" t="s">
        <v>178</v>
      </c>
      <c r="V29" s="112"/>
      <c r="W29" s="112"/>
      <c r="X29" s="174">
        <f>W!A233</f>
        <v>-271229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-1.6085</v>
      </c>
      <c r="M30" s="171"/>
      <c r="N30" s="112"/>
      <c r="O30" s="112" t="s">
        <v>180</v>
      </c>
      <c r="P30" s="112"/>
      <c r="Q30" s="112"/>
      <c r="R30" s="173">
        <f>R21-R27-R28</f>
        <v>4158735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-769682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34921</v>
      </c>
      <c r="G33" s="171"/>
      <c r="H33" s="112"/>
      <c r="I33" s="112" t="s">
        <v>187</v>
      </c>
      <c r="J33" s="112"/>
      <c r="K33" s="112"/>
      <c r="L33" s="173">
        <f>L29-L32</f>
        <v>-70774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3620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946000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-247185</v>
      </c>
      <c r="M35" s="171"/>
      <c r="O35" s="112" t="s">
        <v>194</v>
      </c>
      <c r="P35" s="112"/>
      <c r="Q35" s="112"/>
      <c r="R35" s="177">
        <f>R36-R33-R34</f>
        <v>-247185</v>
      </c>
      <c r="S35" s="171"/>
      <c r="U35" s="112" t="s">
        <v>195</v>
      </c>
      <c r="V35" s="112"/>
      <c r="W35" s="112"/>
      <c r="X35" s="174">
        <f>W!A239</f>
        <v>1046000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4158735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83.53</v>
      </c>
      <c r="G35" s="138">
        <f>W!A542/100</f>
        <v>88.54</v>
      </c>
      <c r="H35" s="138">
        <f>W!A562/100</f>
        <v>98.29</v>
      </c>
      <c r="I35" s="138">
        <f>W!A582/100</f>
        <v>82.74</v>
      </c>
      <c r="J35" s="138">
        <f>W!A602/100</f>
        <v>90.54</v>
      </c>
      <c r="K35" s="138">
        <f>W!A622/100</f>
        <v>67.430000000000007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3508260</v>
      </c>
      <c r="G36" s="138">
        <f>W!A543</f>
        <v>3895760</v>
      </c>
      <c r="H36" s="138">
        <f>W!A563</f>
        <v>3931600</v>
      </c>
      <c r="I36" s="138">
        <f>W!A583</f>
        <v>3640560</v>
      </c>
      <c r="J36" s="138">
        <f>W!A603</f>
        <v>3983760</v>
      </c>
      <c r="K36" s="138">
        <f>W!A623</f>
        <v>2697200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3304539</v>
      </c>
      <c r="G39" s="138">
        <f>W!A545</f>
        <v>3488318</v>
      </c>
      <c r="H39" s="138">
        <f>W!A565</f>
        <v>3931600</v>
      </c>
      <c r="I39" s="138">
        <f>W!A585</f>
        <v>3233118</v>
      </c>
      <c r="J39" s="138">
        <f>W!A605</f>
        <v>3576318</v>
      </c>
      <c r="K39" s="138">
        <f>W!A625</f>
        <v>2697200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276</v>
      </c>
      <c r="G43" s="138">
        <f>W!A546</f>
        <v>315</v>
      </c>
      <c r="H43" s="138">
        <f>W!A566</f>
        <v>291</v>
      </c>
      <c r="I43" s="138">
        <f>W!A586</f>
        <v>289</v>
      </c>
      <c r="J43" s="138">
        <f>W!A606</f>
        <v>291</v>
      </c>
      <c r="K43" s="138">
        <f>W!A626</f>
        <v>296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279</v>
      </c>
      <c r="G44" s="138">
        <f>W!A547</f>
        <v>325</v>
      </c>
      <c r="H44" s="138">
        <f>W!A567</f>
        <v>296</v>
      </c>
      <c r="I44" s="138">
        <f>W!A587</f>
        <v>282</v>
      </c>
      <c r="J44" s="138">
        <f>W!A607</f>
        <v>296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279</v>
      </c>
      <c r="G45" s="138">
        <f>W!A548</f>
        <v>325</v>
      </c>
      <c r="H45" s="138">
        <f>W!A568</f>
        <v>296</v>
      </c>
      <c r="I45" s="138">
        <f>W!A588</f>
        <v>286</v>
      </c>
      <c r="J45" s="138">
        <f>W!A608</f>
        <v>296</v>
      </c>
      <c r="K45" s="138">
        <f>W!A628</f>
        <v>296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462</v>
      </c>
      <c r="G46" s="138">
        <f>W!A549</f>
        <v>520</v>
      </c>
      <c r="H46" s="138">
        <f>W!A569</f>
        <v>486</v>
      </c>
      <c r="I46" s="138">
        <f>W!A589</f>
        <v>482</v>
      </c>
      <c r="J46" s="138">
        <f>W!A609</f>
        <v>486</v>
      </c>
      <c r="K46" s="138">
        <f>W!A629</f>
        <v>491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469</v>
      </c>
      <c r="G47" s="138">
        <f>W!A550</f>
        <v>525</v>
      </c>
      <c r="H47" s="138">
        <f>W!A570</f>
        <v>496</v>
      </c>
      <c r="I47" s="138">
        <f>W!A590</f>
        <v>486</v>
      </c>
      <c r="J47" s="138">
        <f>W!A610</f>
        <v>496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466</v>
      </c>
      <c r="G48" s="138">
        <f>W!A551</f>
        <v>532</v>
      </c>
      <c r="H48" s="138">
        <f>W!A571</f>
        <v>491</v>
      </c>
      <c r="I48" s="138">
        <f>W!A591</f>
        <v>481</v>
      </c>
      <c r="J48" s="138">
        <f>W!A611</f>
        <v>491</v>
      </c>
      <c r="K48" s="138">
        <f>W!A631</f>
        <v>491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729</v>
      </c>
      <c r="G49" s="138">
        <f>W!A552</f>
        <v>810</v>
      </c>
      <c r="H49" s="138">
        <f>W!A572</f>
        <v>767</v>
      </c>
      <c r="I49" s="138">
        <f>W!A592</f>
        <v>767</v>
      </c>
      <c r="J49" s="138">
        <f>W!A612</f>
        <v>767</v>
      </c>
      <c r="K49" s="138">
        <f>W!A632</f>
        <v>772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746</v>
      </c>
      <c r="G50" s="138">
        <f>W!A553</f>
        <v>820</v>
      </c>
      <c r="H50" s="138">
        <f>W!A573</f>
        <v>785</v>
      </c>
      <c r="I50" s="138">
        <f>W!A593</f>
        <v>775</v>
      </c>
      <c r="J50" s="138">
        <f>W!A613</f>
        <v>785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745</v>
      </c>
      <c r="G51" s="138">
        <f>W!A554</f>
        <v>830</v>
      </c>
      <c r="H51" s="138">
        <f>W!A574</f>
        <v>772</v>
      </c>
      <c r="I51" s="138">
        <f>W!A594</f>
        <v>772</v>
      </c>
      <c r="J51" s="138">
        <f>W!A614</f>
        <v>772</v>
      </c>
      <c r="K51" s="138">
        <f>W!A634</f>
        <v>772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130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1230</v>
      </c>
      <c r="H54" s="138">
        <f>W!A576</f>
        <v>1200</v>
      </c>
      <c r="I54" s="138">
        <f>W!A596</f>
        <v>1220</v>
      </c>
      <c r="J54" s="138">
        <f>W!A616</f>
        <v>1200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3338054</v>
      </c>
      <c r="G67" s="138">
        <f>W!A722</f>
        <v>3680554</v>
      </c>
      <c r="H67" s="138">
        <f>W!A742</f>
        <v>3338054</v>
      </c>
      <c r="I67" s="138">
        <f>W!A762</f>
        <v>3620054</v>
      </c>
      <c r="J67" s="138">
        <f>W!A782</f>
        <v>3338054</v>
      </c>
      <c r="K67" s="138">
        <f>W!A802</f>
        <v>3630554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1343496</v>
      </c>
      <c r="G68" s="138">
        <f>W!A723</f>
        <v>1318629</v>
      </c>
      <c r="H68" s="138">
        <f>W!A743</f>
        <v>38563</v>
      </c>
      <c r="I68" s="138">
        <f>W!A763</f>
        <v>2704986</v>
      </c>
      <c r="J68" s="138">
        <f>W!A783</f>
        <v>1552443</v>
      </c>
      <c r="K68" s="138">
        <f>W!A803</f>
        <v>827418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1648933</v>
      </c>
      <c r="G69" s="138">
        <f>W!A724</f>
        <v>1649567</v>
      </c>
      <c r="H69" s="138">
        <f>W!A744</f>
        <v>1549348</v>
      </c>
      <c r="I69" s="138">
        <f>W!A764</f>
        <v>1830831</v>
      </c>
      <c r="J69" s="138">
        <f>W!A784</f>
        <v>1771769</v>
      </c>
      <c r="K69" s="138">
        <f>W!A804</f>
        <v>1007821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450000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1576677</v>
      </c>
      <c r="G74" s="138">
        <f>W!A729</f>
        <v>1435386</v>
      </c>
      <c r="H74" s="138">
        <f>W!A749</f>
        <v>742784</v>
      </c>
      <c r="I74" s="138">
        <f>W!A769</f>
        <v>2328775</v>
      </c>
      <c r="J74" s="138">
        <f>W!A789</f>
        <v>1733849</v>
      </c>
      <c r="K74" s="138">
        <f>W!A809</f>
        <v>1062450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1022014</v>
      </c>
      <c r="G75" s="138">
        <f>W!A730</f>
        <v>1470268</v>
      </c>
      <c r="H75" s="138">
        <f>W!A750</f>
        <v>729502</v>
      </c>
      <c r="I75" s="138">
        <f>W!A770</f>
        <v>1181771</v>
      </c>
      <c r="J75" s="138">
        <f>W!A790</f>
        <v>769682</v>
      </c>
      <c r="K75" s="138">
        <f>W!A810</f>
        <v>1284024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-471168</v>
      </c>
      <c r="G82" s="138">
        <f>W!A736</f>
        <v>-212824</v>
      </c>
      <c r="H82" s="138">
        <f>W!A756</f>
        <v>-96321</v>
      </c>
      <c r="I82" s="138">
        <f>W!A776</f>
        <v>-460595</v>
      </c>
      <c r="J82" s="138">
        <f>W!A796</f>
        <v>-247185</v>
      </c>
      <c r="K82" s="138">
        <f>W!A816</f>
        <v>-430681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3731792</v>
      </c>
      <c r="G83" s="138">
        <f t="shared" si="0"/>
        <v>4193096</v>
      </c>
      <c r="H83" s="138">
        <f t="shared" si="0"/>
        <v>3903679</v>
      </c>
      <c r="I83" s="138">
        <f t="shared" si="0"/>
        <v>3945325</v>
      </c>
      <c r="J83" s="138">
        <f t="shared" si="0"/>
        <v>4158735</v>
      </c>
      <c r="K83" s="138">
        <f t="shared" si="0"/>
        <v>3569319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 9.9</v>
      </c>
      <c r="H91" s="61" t="str">
        <f>W!A352</f>
        <v xml:space="preserve">  9.5</v>
      </c>
      <c r="I91" s="61" t="str">
        <f>W!A362</f>
        <v xml:space="preserve"> 10.4</v>
      </c>
      <c r="J91" s="61" t="str">
        <f>W!A372</f>
        <v xml:space="preserve"> 10.5</v>
      </c>
      <c r="K91" s="61" t="str">
        <f>W!A382</f>
        <v xml:space="preserve"> 10.4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11.5</v>
      </c>
      <c r="G92" s="61" t="str">
        <f>W!A343</f>
        <v xml:space="preserve"> 10.5</v>
      </c>
      <c r="H92" s="61" t="str">
        <f>W!A353</f>
        <v xml:space="preserve">  9.9</v>
      </c>
      <c r="I92" s="61" t="str">
        <f>W!A363</f>
        <v xml:space="preserve"> 12.4</v>
      </c>
      <c r="J92" s="61" t="str">
        <f>W!A373</f>
        <v xml:space="preserve"> 11.2</v>
      </c>
      <c r="K92" s="61" t="str">
        <f>W!A383</f>
        <v xml:space="preserve">  0.0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12.2</v>
      </c>
      <c r="G93" s="61" t="str">
        <f>W!A344</f>
        <v xml:space="preserve">  9.7</v>
      </c>
      <c r="H93" s="61" t="str">
        <f>W!A354</f>
        <v xml:space="preserve"> 12.2</v>
      </c>
      <c r="I93" s="61" t="str">
        <f>W!A364</f>
        <v xml:space="preserve"> 12.4</v>
      </c>
      <c r="J93" s="61" t="str">
        <f>W!A374</f>
        <v xml:space="preserve"> 12.8</v>
      </c>
      <c r="K93" s="61" t="str">
        <f>W!A384</f>
        <v xml:space="preserve"> 14.0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10.5</v>
      </c>
      <c r="G94" s="61" t="str">
        <f>W!A345</f>
        <v xml:space="preserve">  8.3</v>
      </c>
      <c r="H94" s="61" t="str">
        <f>W!A355</f>
        <v xml:space="preserve">  8.6</v>
      </c>
      <c r="I94" s="61" t="str">
        <f>W!A365</f>
        <v xml:space="preserve"> 10.3</v>
      </c>
      <c r="J94" s="61" t="str">
        <f>W!A375</f>
        <v xml:space="preserve"> 10.2</v>
      </c>
      <c r="K94" s="61" t="str">
        <f>W!A385</f>
        <v xml:space="preserve">  9.7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10.3</v>
      </c>
      <c r="G95" s="61" t="str">
        <f>W!A346</f>
        <v xml:space="preserve">  8.5</v>
      </c>
      <c r="H95" s="61" t="str">
        <f>W!A356</f>
        <v xml:space="preserve">  9.4</v>
      </c>
      <c r="I95" s="61" t="str">
        <f>W!A366</f>
        <v xml:space="preserve"> 12.2</v>
      </c>
      <c r="J95" s="61" t="str">
        <f>W!A376</f>
        <v xml:space="preserve"> 10.4</v>
      </c>
      <c r="K95" s="61" t="str">
        <f>W!A386</f>
        <v xml:space="preserve">  0.0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11.7</v>
      </c>
      <c r="G96" s="61" t="str">
        <f>W!A347</f>
        <v xml:space="preserve">  8.8</v>
      </c>
      <c r="H96" s="61" t="str">
        <f>W!A357</f>
        <v xml:space="preserve"> 12.0</v>
      </c>
      <c r="I96" s="61" t="str">
        <f>W!A367</f>
        <v xml:space="preserve"> 12.9</v>
      </c>
      <c r="J96" s="61" t="str">
        <f>W!A377</f>
        <v xml:space="preserve"> 12.4</v>
      </c>
      <c r="K96" s="61" t="str">
        <f>W!A387</f>
        <v xml:space="preserve"> 13.2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10.0</v>
      </c>
      <c r="G97" s="61" t="str">
        <f>W!A348</f>
        <v xml:space="preserve">  8.9</v>
      </c>
      <c r="H97" s="61" t="str">
        <f>W!A358</f>
        <v xml:space="preserve"> 10.3</v>
      </c>
      <c r="I97" s="61" t="str">
        <f>W!A368</f>
        <v xml:space="preserve"> 11.0</v>
      </c>
      <c r="J97" s="61" t="str">
        <f>W!A378</f>
        <v xml:space="preserve"> 11.0</v>
      </c>
      <c r="K97" s="61" t="str">
        <f>W!A388</f>
        <v xml:space="preserve"> 10.1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10.6</v>
      </c>
      <c r="G98" s="61" t="str">
        <f>W!A349</f>
        <v xml:space="preserve">  9.6</v>
      </c>
      <c r="H98" s="61" t="str">
        <f>W!A359</f>
        <v xml:space="preserve">  8.2</v>
      </c>
      <c r="I98" s="61" t="str">
        <f>W!A369</f>
        <v xml:space="preserve"> 13.0</v>
      </c>
      <c r="J98" s="61" t="str">
        <f>W!A379</f>
        <v xml:space="preserve"> 11.0</v>
      </c>
      <c r="K98" s="61" t="str">
        <f>W!A389</f>
        <v xml:space="preserve">  0.0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11.0</v>
      </c>
      <c r="G99" s="61" t="str">
        <f>W!A350</f>
        <v xml:space="preserve">  9.3</v>
      </c>
      <c r="H99" s="61" t="str">
        <f>W!A360</f>
        <v xml:space="preserve"> 13.0</v>
      </c>
      <c r="I99" s="61" t="str">
        <f>W!A370</f>
        <v xml:space="preserve"> 13.6</v>
      </c>
      <c r="J99" s="61" t="str">
        <f>W!A380</f>
        <v xml:space="preserve"> 13.6</v>
      </c>
      <c r="K99" s="61" t="str">
        <f>W!A390</f>
        <v xml:space="preserve"> 13.9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321000</v>
      </c>
      <c r="G104" s="138">
        <f>W!A429</f>
        <v>299000</v>
      </c>
      <c r="H104" s="138">
        <f>W!A436</f>
        <v>241000</v>
      </c>
      <c r="I104" s="138">
        <f>W!A443</f>
        <v>350000</v>
      </c>
      <c r="J104" s="138">
        <f>W!A450</f>
        <v>305000</v>
      </c>
      <c r="K104" s="138">
        <f>W!A457</f>
        <v>239000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101000</v>
      </c>
      <c r="G105" s="138">
        <f>W!A430</f>
        <v>65000</v>
      </c>
      <c r="H105" s="138">
        <f>W!A437</f>
        <v>80000</v>
      </c>
      <c r="I105" s="138">
        <f>W!A444</f>
        <v>85000</v>
      </c>
      <c r="J105" s="138">
        <f>W!A451</f>
        <v>60000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>*****</v>
      </c>
      <c r="H107" s="125" t="str">
        <f>W!A438</f>
        <v xml:space="preserve">  ***</v>
      </c>
      <c r="I107" s="125" t="str">
        <f>W!A445</f>
        <v>*****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  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****</v>
      </c>
      <c r="K109" s="125" t="str">
        <f>W!A461</f>
        <v xml:space="preserve">   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26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38</v>
      </c>
    </row>
    <row r="10" spans="1:1">
      <c r="A10">
        <v>0</v>
      </c>
    </row>
    <row r="11" spans="1:1">
      <c r="A11">
        <v>39</v>
      </c>
    </row>
    <row r="12" spans="1:1">
      <c r="A12">
        <v>29</v>
      </c>
    </row>
    <row r="13" spans="1:1">
      <c r="A13">
        <v>26</v>
      </c>
    </row>
    <row r="14" spans="1:1">
      <c r="A14">
        <v>31</v>
      </c>
    </row>
    <row r="15" spans="1:1">
      <c r="A15">
        <v>25</v>
      </c>
    </row>
    <row r="16" spans="1:1">
      <c r="A16">
        <v>21</v>
      </c>
    </row>
    <row r="17" spans="1:2">
      <c r="A17">
        <v>25</v>
      </c>
    </row>
    <row r="18" spans="1:2">
      <c r="A18">
        <v>20</v>
      </c>
    </row>
    <row r="19" spans="1:2">
      <c r="A19">
        <v>21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767</v>
      </c>
    </row>
    <row r="28" spans="1:2">
      <c r="A28">
        <v>785</v>
      </c>
    </row>
    <row r="29" spans="1:2">
      <c r="A29">
        <v>772</v>
      </c>
    </row>
    <row r="30" spans="1:2">
      <c r="A30">
        <v>0</v>
      </c>
    </row>
    <row r="31" spans="1:2">
      <c r="A31">
        <v>2039</v>
      </c>
      <c r="B31" s="133" t="s">
        <v>343</v>
      </c>
    </row>
    <row r="32" spans="1:2">
      <c r="A32">
        <v>1103</v>
      </c>
      <c r="B32" s="133" t="s">
        <v>343</v>
      </c>
    </row>
    <row r="33" spans="1:2">
      <c r="A33">
        <v>1786</v>
      </c>
      <c r="B33" s="133" t="s">
        <v>343</v>
      </c>
    </row>
    <row r="34" spans="1:2">
      <c r="A34">
        <v>958</v>
      </c>
      <c r="B34" s="133" t="s">
        <v>343</v>
      </c>
    </row>
    <row r="35" spans="1:2">
      <c r="A35">
        <v>512</v>
      </c>
      <c r="B35" s="133" t="s">
        <v>343</v>
      </c>
    </row>
    <row r="36" spans="1:2">
      <c r="A36">
        <v>866</v>
      </c>
      <c r="B36" s="133" t="s">
        <v>343</v>
      </c>
    </row>
    <row r="37" spans="1:2">
      <c r="A37">
        <v>446</v>
      </c>
      <c r="B37" s="133" t="s">
        <v>343</v>
      </c>
    </row>
    <row r="38" spans="1:2">
      <c r="A38">
        <v>229</v>
      </c>
      <c r="B38" s="133" t="s">
        <v>343</v>
      </c>
    </row>
    <row r="39" spans="1:2">
      <c r="A39">
        <v>413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110</v>
      </c>
    </row>
    <row r="48" spans="1:2">
      <c r="A48">
        <v>165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1052</v>
      </c>
    </row>
    <row r="55" spans="1:1">
      <c r="A55">
        <v>499</v>
      </c>
    </row>
    <row r="56" spans="1:1">
      <c r="A56">
        <v>232</v>
      </c>
    </row>
    <row r="57" spans="1:1">
      <c r="A57">
        <v>13</v>
      </c>
    </row>
    <row r="58" spans="1:1">
      <c r="A58">
        <v>11</v>
      </c>
    </row>
    <row r="59" spans="1:1">
      <c r="A59">
        <v>11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9</v>
      </c>
    </row>
    <row r="64" spans="1:1">
      <c r="A64">
        <v>6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21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107</v>
      </c>
    </row>
    <row r="86" spans="1:1">
      <c r="A86">
        <v>7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-450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4864</v>
      </c>
    </row>
    <row r="109" spans="1:1">
      <c r="A109">
        <v>2276</v>
      </c>
    </row>
    <row r="110" spans="1:1">
      <c r="A110">
        <v>1085</v>
      </c>
    </row>
    <row r="111" spans="1:1">
      <c r="A111">
        <v>5079</v>
      </c>
    </row>
    <row r="112" spans="1:1">
      <c r="A112">
        <v>2408</v>
      </c>
    </row>
    <row r="113" spans="1:2">
      <c r="A113">
        <v>1122</v>
      </c>
    </row>
    <row r="114" spans="1:2">
      <c r="A114">
        <v>166</v>
      </c>
    </row>
    <row r="115" spans="1:2">
      <c r="A115">
        <v>78</v>
      </c>
    </row>
    <row r="116" spans="1:2">
      <c r="A116">
        <v>37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2012</v>
      </c>
    </row>
    <row r="122" spans="1:2">
      <c r="A122">
        <v>1088</v>
      </c>
    </row>
    <row r="123" spans="1:2">
      <c r="A123">
        <v>1764</v>
      </c>
    </row>
    <row r="124" spans="1:2">
      <c r="A124">
        <v>933</v>
      </c>
    </row>
    <row r="125" spans="1:2">
      <c r="A125">
        <v>498</v>
      </c>
    </row>
    <row r="126" spans="1:2">
      <c r="A126">
        <v>845</v>
      </c>
    </row>
    <row r="127" spans="1:2">
      <c r="A127">
        <v>444</v>
      </c>
    </row>
    <row r="128" spans="1:2">
      <c r="A128">
        <v>228</v>
      </c>
    </row>
    <row r="129" spans="1:1">
      <c r="A129">
        <v>413</v>
      </c>
    </row>
    <row r="130" spans="1:1">
      <c r="A130">
        <v>999</v>
      </c>
    </row>
    <row r="131" spans="1:1">
      <c r="A131">
        <v>1893</v>
      </c>
    </row>
    <row r="132" spans="1:1">
      <c r="A132">
        <v>1164</v>
      </c>
    </row>
    <row r="133" spans="1:1">
      <c r="A133">
        <v>1803</v>
      </c>
    </row>
    <row r="134" spans="1:1">
      <c r="A134">
        <v>933</v>
      </c>
    </row>
    <row r="135" spans="1:1">
      <c r="A135">
        <v>573</v>
      </c>
    </row>
    <row r="136" spans="1:1">
      <c r="A136">
        <v>879</v>
      </c>
    </row>
    <row r="137" spans="1:1">
      <c r="A137">
        <v>447</v>
      </c>
    </row>
    <row r="138" spans="1:1">
      <c r="A138">
        <v>271</v>
      </c>
    </row>
    <row r="139" spans="1:1">
      <c r="A139">
        <v>431</v>
      </c>
    </row>
    <row r="140" spans="1:1">
      <c r="A140">
        <v>999</v>
      </c>
    </row>
    <row r="141" spans="1:1">
      <c r="A141">
        <v>1893</v>
      </c>
    </row>
    <row r="142" spans="1:1">
      <c r="A142">
        <v>1088</v>
      </c>
    </row>
    <row r="143" spans="1:1">
      <c r="A143">
        <v>1764</v>
      </c>
    </row>
    <row r="144" spans="1:1">
      <c r="A144">
        <v>933</v>
      </c>
    </row>
    <row r="145" spans="1:1">
      <c r="A145">
        <v>498</v>
      </c>
    </row>
    <row r="146" spans="1:1">
      <c r="A146">
        <v>845</v>
      </c>
    </row>
    <row r="147" spans="1:1">
      <c r="A147">
        <v>444</v>
      </c>
    </row>
    <row r="148" spans="1:1">
      <c r="A148">
        <v>228</v>
      </c>
    </row>
    <row r="149" spans="1:1">
      <c r="A149">
        <v>413</v>
      </c>
    </row>
    <row r="150" spans="1:1">
      <c r="A150">
        <v>999</v>
      </c>
    </row>
    <row r="151" spans="1:1">
      <c r="A151">
        <v>0</v>
      </c>
    </row>
    <row r="152" spans="1:1">
      <c r="A152">
        <v>38</v>
      </c>
    </row>
    <row r="153" spans="1:1">
      <c r="A153">
        <v>0</v>
      </c>
    </row>
    <row r="154" spans="1:1">
      <c r="A154">
        <v>0</v>
      </c>
    </row>
    <row r="155" spans="1:1">
      <c r="A155">
        <v>37</v>
      </c>
    </row>
    <row r="156" spans="1:1">
      <c r="A156">
        <v>0</v>
      </c>
    </row>
    <row r="157" spans="1:1">
      <c r="A157">
        <v>1</v>
      </c>
    </row>
    <row r="158" spans="1:1">
      <c r="A158">
        <v>26</v>
      </c>
    </row>
    <row r="159" spans="1:1">
      <c r="A159">
        <v>0</v>
      </c>
    </row>
    <row r="160" spans="1:1">
      <c r="A160">
        <v>999</v>
      </c>
    </row>
    <row r="161" spans="1:1">
      <c r="A161">
        <v>119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1052</v>
      </c>
    </row>
    <row r="188" spans="1:1">
      <c r="A188">
        <v>499</v>
      </c>
    </row>
    <row r="189" spans="1:1">
      <c r="A189">
        <v>232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0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41</v>
      </c>
    </row>
    <row r="198" spans="1:1">
      <c r="A198">
        <v>76</v>
      </c>
    </row>
    <row r="199" spans="1:1">
      <c r="A199">
        <v>999</v>
      </c>
    </row>
    <row r="200" spans="1:1">
      <c r="A200">
        <v>999</v>
      </c>
    </row>
    <row r="201" spans="1:1">
      <c r="A201">
        <v>305000</v>
      </c>
    </row>
    <row r="202" spans="1:1">
      <c r="A202">
        <v>108910</v>
      </c>
    </row>
    <row r="203" spans="1:1">
      <c r="A203">
        <v>55675</v>
      </c>
    </row>
    <row r="204" spans="1:1">
      <c r="A204">
        <v>399890</v>
      </c>
    </row>
    <row r="205" spans="1:1">
      <c r="A205">
        <v>35230</v>
      </c>
    </row>
    <row r="206" spans="1:1">
      <c r="A206">
        <v>26220</v>
      </c>
    </row>
    <row r="207" spans="1:1">
      <c r="A207">
        <v>60000</v>
      </c>
    </row>
    <row r="208" spans="1:1">
      <c r="A208">
        <v>15000</v>
      </c>
    </row>
    <row r="209" spans="1:1">
      <c r="A209">
        <v>26000</v>
      </c>
    </row>
    <row r="210" spans="1:1">
      <c r="A210">
        <v>20570</v>
      </c>
    </row>
    <row r="211" spans="1:1">
      <c r="A211">
        <v>10042</v>
      </c>
    </row>
    <row r="212" spans="1:1">
      <c r="A212">
        <v>12500</v>
      </c>
    </row>
    <row r="213" spans="1:1">
      <c r="A213">
        <v>8106</v>
      </c>
    </row>
    <row r="214" spans="1:1">
      <c r="A214">
        <v>21724</v>
      </c>
    </row>
    <row r="215" spans="1:1">
      <c r="A215">
        <v>107000</v>
      </c>
    </row>
    <row r="216" spans="1:1">
      <c r="A216">
        <v>23015</v>
      </c>
    </row>
    <row r="217" spans="1:1">
      <c r="A217">
        <v>1234882</v>
      </c>
    </row>
    <row r="218" spans="1:1">
      <c r="A218">
        <v>3229204</v>
      </c>
    </row>
    <row r="219" spans="1:1">
      <c r="A219">
        <v>34921</v>
      </c>
    </row>
    <row r="220" spans="1:1">
      <c r="A220">
        <v>3620</v>
      </c>
    </row>
    <row r="221" spans="1:1">
      <c r="A221">
        <v>3229204</v>
      </c>
    </row>
    <row r="222" spans="1:1">
      <c r="A222">
        <v>31301</v>
      </c>
    </row>
    <row r="223" spans="1:1">
      <c r="A223">
        <v>3931763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405920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5891</v>
      </c>
    </row>
    <row r="233" spans="1:1">
      <c r="A233">
        <v>-271229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946000</v>
      </c>
    </row>
    <row r="239" spans="1:1">
      <c r="A239">
        <v>1046000</v>
      </c>
    </row>
    <row r="240" spans="1:1">
      <c r="A240">
        <v>-176411</v>
      </c>
    </row>
    <row r="241" spans="1:1">
      <c r="A241">
        <v>3523008</v>
      </c>
    </row>
    <row r="242" spans="1:1">
      <c r="A242">
        <v>212934</v>
      </c>
    </row>
    <row r="243" spans="1:1">
      <c r="A243">
        <v>307107</v>
      </c>
    </row>
    <row r="244" spans="1:1">
      <c r="A244">
        <v>2208628</v>
      </c>
    </row>
    <row r="245" spans="1:1">
      <c r="A245">
        <v>164260</v>
      </c>
    </row>
    <row r="246" spans="1:1">
      <c r="A246">
        <v>573673</v>
      </c>
    </row>
    <row r="247" spans="1:1">
      <c r="A247">
        <v>297647</v>
      </c>
    </row>
    <row r="248" spans="1:1">
      <c r="A248">
        <v>8609</v>
      </c>
    </row>
    <row r="249" spans="1:1">
      <c r="A249">
        <v>94150</v>
      </c>
    </row>
    <row r="250" spans="1:1">
      <c r="A250">
        <v>1552443</v>
      </c>
    </row>
    <row r="251" spans="1:1">
      <c r="A251">
        <v>2314565</v>
      </c>
    </row>
    <row r="252" spans="1:1">
      <c r="A252">
        <v>1208443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-70774</v>
      </c>
    </row>
    <row r="257" spans="1:1">
      <c r="A257">
        <v>-247185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518000</v>
      </c>
    </row>
    <row r="263" spans="1:1">
      <c r="A263">
        <v>2720054</v>
      </c>
    </row>
    <row r="264" spans="1:1">
      <c r="A264">
        <v>0</v>
      </c>
    </row>
    <row r="265" spans="1:1">
      <c r="A265">
        <v>16184</v>
      </c>
    </row>
    <row r="266" spans="1:1">
      <c r="A266">
        <v>307107</v>
      </c>
    </row>
    <row r="267" spans="1:1">
      <c r="A267">
        <v>1229152</v>
      </c>
    </row>
    <row r="268" spans="1:1">
      <c r="A268">
        <v>1771769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1733849</v>
      </c>
    </row>
    <row r="273" spans="1:1">
      <c r="A273">
        <v>769682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4158735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275</v>
      </c>
    </row>
    <row r="286" spans="1:1">
      <c r="A286">
        <v>410</v>
      </c>
    </row>
    <row r="287" spans="1:1">
      <c r="A287">
        <v>125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11</v>
      </c>
    </row>
    <row r="301" spans="1:1">
      <c r="A301">
        <v>11748</v>
      </c>
    </row>
    <row r="302" spans="1:1">
      <c r="A302">
        <v>195</v>
      </c>
    </row>
    <row r="303" spans="1:1">
      <c r="A303">
        <v>11551</v>
      </c>
    </row>
    <row r="304" spans="1:1">
      <c r="A304" t="s">
        <v>349</v>
      </c>
    </row>
    <row r="305" spans="1:1">
      <c r="A305">
        <v>24192</v>
      </c>
    </row>
    <row r="306" spans="1:1">
      <c r="A306">
        <v>213</v>
      </c>
    </row>
    <row r="307" spans="1:1">
      <c r="A307">
        <v>22104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13261</v>
      </c>
    </row>
    <row r="316" spans="1:1">
      <c r="A316">
        <v>790</v>
      </c>
    </row>
    <row r="317" spans="1:1">
      <c r="A317">
        <v>0</v>
      </c>
    </row>
    <row r="318" spans="1:1">
      <c r="A318">
        <v>18</v>
      </c>
    </row>
    <row r="319" spans="1:1">
      <c r="A319">
        <v>70632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145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350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353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358</v>
      </c>
    </row>
    <row r="354" spans="1:1">
      <c r="A354" t="s">
        <v>352</v>
      </c>
    </row>
    <row r="355" spans="1:1">
      <c r="A355" t="s">
        <v>367</v>
      </c>
    </row>
    <row r="356" spans="1:1">
      <c r="A356" t="s">
        <v>368</v>
      </c>
    </row>
    <row r="357" spans="1:1">
      <c r="A357" t="s">
        <v>369</v>
      </c>
    </row>
    <row r="358" spans="1:1">
      <c r="A358" t="s">
        <v>350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373</v>
      </c>
    </row>
    <row r="365" spans="1:1">
      <c r="A365" t="s">
        <v>350</v>
      </c>
    </row>
    <row r="366" spans="1:1">
      <c r="A366" t="s">
        <v>352</v>
      </c>
    </row>
    <row r="367" spans="1:1">
      <c r="A367" t="s">
        <v>374</v>
      </c>
    </row>
    <row r="368" spans="1:1">
      <c r="A368" t="s">
        <v>357</v>
      </c>
    </row>
    <row r="369" spans="1:1">
      <c r="A369" t="s">
        <v>371</v>
      </c>
    </row>
    <row r="370" spans="1:1">
      <c r="A370" t="s">
        <v>375</v>
      </c>
    </row>
    <row r="371" spans="1:1">
      <c r="A371">
        <v>5</v>
      </c>
    </row>
    <row r="372" spans="1:1">
      <c r="A372" t="s">
        <v>353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378</v>
      </c>
    </row>
    <row r="376" spans="1:1">
      <c r="A376" t="s">
        <v>372</v>
      </c>
    </row>
    <row r="377" spans="1:1">
      <c r="A377" t="s">
        <v>373</v>
      </c>
    </row>
    <row r="378" spans="1:1">
      <c r="A378" t="s">
        <v>357</v>
      </c>
    </row>
    <row r="379" spans="1:1">
      <c r="A379" t="s">
        <v>357</v>
      </c>
    </row>
    <row r="380" spans="1:1">
      <c r="A380" t="s">
        <v>375</v>
      </c>
    </row>
    <row r="381" spans="1:1">
      <c r="A381">
        <v>6</v>
      </c>
    </row>
    <row r="382" spans="1:1">
      <c r="A382" t="s">
        <v>372</v>
      </c>
    </row>
    <row r="383" spans="1:1">
      <c r="A383" t="s">
        <v>379</v>
      </c>
    </row>
    <row r="384" spans="1:1">
      <c r="A384" t="s">
        <v>380</v>
      </c>
    </row>
    <row r="385" spans="1:1">
      <c r="A385" t="s">
        <v>359</v>
      </c>
    </row>
    <row r="386" spans="1:1">
      <c r="A386" t="s">
        <v>379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379</v>
      </c>
    </row>
    <row r="390" spans="1:1">
      <c r="A390" t="s">
        <v>383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321000</v>
      </c>
    </row>
    <row r="423" spans="1:1">
      <c r="A423">
        <v>101000</v>
      </c>
    </row>
    <row r="424" spans="1:1">
      <c r="A424" s="134" t="s">
        <v>384</v>
      </c>
    </row>
    <row r="425" spans="1:1">
      <c r="A425" s="134" t="s">
        <v>385</v>
      </c>
    </row>
    <row r="426" spans="1:1">
      <c r="A426" s="134" t="s">
        <v>385</v>
      </c>
    </row>
    <row r="427" spans="1:1">
      <c r="A427" s="134" t="s">
        <v>386</v>
      </c>
    </row>
    <row r="428" spans="1:1">
      <c r="A428">
        <v>2</v>
      </c>
    </row>
    <row r="429" spans="1:1">
      <c r="A429">
        <v>299000</v>
      </c>
    </row>
    <row r="430" spans="1:1">
      <c r="A430">
        <v>65000</v>
      </c>
    </row>
    <row r="431" spans="1:1">
      <c r="A431" s="134" t="s">
        <v>387</v>
      </c>
    </row>
    <row r="432" spans="1:1">
      <c r="A432" s="134" t="s">
        <v>385</v>
      </c>
    </row>
    <row r="433" spans="1:1">
      <c r="A433" s="134" t="s">
        <v>385</v>
      </c>
    </row>
    <row r="434" spans="1:1">
      <c r="A434" s="134" t="s">
        <v>386</v>
      </c>
    </row>
    <row r="435" spans="1:1">
      <c r="A435">
        <v>3</v>
      </c>
    </row>
    <row r="436" spans="1:1">
      <c r="A436">
        <v>241000</v>
      </c>
    </row>
    <row r="437" spans="1:1">
      <c r="A437">
        <v>80000</v>
      </c>
    </row>
    <row r="438" spans="1:1">
      <c r="A438" s="134" t="s">
        <v>384</v>
      </c>
    </row>
    <row r="439" spans="1:1">
      <c r="A439" s="134" t="s">
        <v>385</v>
      </c>
    </row>
    <row r="440" spans="1:1">
      <c r="A440" s="134" t="s">
        <v>385</v>
      </c>
    </row>
    <row r="441" spans="1:1">
      <c r="A441" s="134" t="s">
        <v>386</v>
      </c>
    </row>
    <row r="442" spans="1:1">
      <c r="A442">
        <v>4</v>
      </c>
    </row>
    <row r="443" spans="1:1">
      <c r="A443">
        <v>350000</v>
      </c>
    </row>
    <row r="444" spans="1:1">
      <c r="A444">
        <v>85000</v>
      </c>
    </row>
    <row r="445" spans="1:1">
      <c r="A445" s="134" t="s">
        <v>387</v>
      </c>
    </row>
    <row r="446" spans="1:1">
      <c r="A446" s="134" t="s">
        <v>386</v>
      </c>
    </row>
    <row r="447" spans="1:1">
      <c r="A447" s="134" t="s">
        <v>385</v>
      </c>
    </row>
    <row r="448" spans="1:1">
      <c r="A448" s="134" t="s">
        <v>386</v>
      </c>
    </row>
    <row r="449" spans="1:1">
      <c r="A449">
        <v>5</v>
      </c>
    </row>
    <row r="450" spans="1:1">
      <c r="A450">
        <v>305000</v>
      </c>
    </row>
    <row r="451" spans="1:1">
      <c r="A451">
        <v>60000</v>
      </c>
    </row>
    <row r="452" spans="1:1">
      <c r="A452" s="134" t="s">
        <v>387</v>
      </c>
    </row>
    <row r="453" spans="1:1">
      <c r="A453" s="134" t="s">
        <v>386</v>
      </c>
    </row>
    <row r="454" spans="1:1">
      <c r="A454" s="134" t="s">
        <v>386</v>
      </c>
    </row>
    <row r="455" spans="1:1">
      <c r="A455" s="134" t="s">
        <v>386</v>
      </c>
    </row>
    <row r="456" spans="1:1">
      <c r="A456">
        <v>6</v>
      </c>
    </row>
    <row r="457" spans="1:1">
      <c r="A457">
        <v>239000</v>
      </c>
    </row>
    <row r="458" spans="1:1">
      <c r="A458">
        <v>80000</v>
      </c>
    </row>
    <row r="459" spans="1:1">
      <c r="A459" s="134" t="s">
        <v>387</v>
      </c>
    </row>
    <row r="460" spans="1:1">
      <c r="A460" s="134" t="s">
        <v>385</v>
      </c>
    </row>
    <row r="461" spans="1:1">
      <c r="A461" s="134" t="s">
        <v>385</v>
      </c>
    </row>
    <row r="462" spans="1:1">
      <c r="A462" s="134" t="s">
        <v>386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8353</v>
      </c>
    </row>
    <row r="523" spans="1:1">
      <c r="A523">
        <v>3508260</v>
      </c>
    </row>
    <row r="524" spans="1:1">
      <c r="A524">
        <v>0</v>
      </c>
    </row>
    <row r="525" spans="1:1">
      <c r="A525">
        <v>3304539</v>
      </c>
    </row>
    <row r="526" spans="1:1">
      <c r="A526">
        <v>276</v>
      </c>
    </row>
    <row r="527" spans="1:1">
      <c r="A527">
        <v>279</v>
      </c>
    </row>
    <row r="528" spans="1:1">
      <c r="A528">
        <v>279</v>
      </c>
    </row>
    <row r="529" spans="1:1">
      <c r="A529">
        <v>462</v>
      </c>
    </row>
    <row r="530" spans="1:1">
      <c r="A530">
        <v>469</v>
      </c>
    </row>
    <row r="531" spans="1:1">
      <c r="A531">
        <v>466</v>
      </c>
    </row>
    <row r="532" spans="1:1">
      <c r="A532">
        <v>729</v>
      </c>
    </row>
    <row r="533" spans="1:1">
      <c r="A533">
        <v>746</v>
      </c>
    </row>
    <row r="534" spans="1:1">
      <c r="A534">
        <v>745</v>
      </c>
    </row>
    <row r="535" spans="1:1">
      <c r="A535">
        <v>130</v>
      </c>
    </row>
    <row r="536" spans="1:1">
      <c r="A536">
        <v>1210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8854</v>
      </c>
    </row>
    <row r="543" spans="1:1">
      <c r="A543">
        <v>3895760</v>
      </c>
    </row>
    <row r="544" spans="1:1">
      <c r="A544">
        <v>0</v>
      </c>
    </row>
    <row r="545" spans="1:2">
      <c r="A545">
        <v>3488318</v>
      </c>
    </row>
    <row r="546" spans="1:2">
      <c r="A546">
        <v>315</v>
      </c>
    </row>
    <row r="547" spans="1:2">
      <c r="A547">
        <v>325</v>
      </c>
    </row>
    <row r="548" spans="1:2">
      <c r="A548">
        <v>325</v>
      </c>
    </row>
    <row r="549" spans="1:2">
      <c r="A549">
        <v>520</v>
      </c>
    </row>
    <row r="550" spans="1:2">
      <c r="A550">
        <v>525</v>
      </c>
    </row>
    <row r="551" spans="1:2">
      <c r="A551">
        <v>532</v>
      </c>
    </row>
    <row r="552" spans="1:2">
      <c r="A552">
        <v>810</v>
      </c>
    </row>
    <row r="553" spans="1:2">
      <c r="A553">
        <v>820</v>
      </c>
      <c r="B553"/>
    </row>
    <row r="554" spans="1:2">
      <c r="A554">
        <v>830</v>
      </c>
      <c r="B554"/>
    </row>
    <row r="555" spans="1:2">
      <c r="A555">
        <v>130</v>
      </c>
      <c r="B555"/>
    </row>
    <row r="556" spans="1:2">
      <c r="A556">
        <v>1230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9829</v>
      </c>
    </row>
    <row r="563" spans="1:1">
      <c r="A563">
        <v>3931600</v>
      </c>
    </row>
    <row r="564" spans="1:1">
      <c r="A564">
        <v>0</v>
      </c>
    </row>
    <row r="565" spans="1:1">
      <c r="A565">
        <v>3931600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767</v>
      </c>
    </row>
    <row r="573" spans="1:1">
      <c r="A573">
        <v>785</v>
      </c>
    </row>
    <row r="574" spans="1:1">
      <c r="A574">
        <v>772</v>
      </c>
    </row>
    <row r="575" spans="1:1">
      <c r="A575">
        <v>130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8274</v>
      </c>
    </row>
    <row r="583" spans="1:1">
      <c r="A583">
        <v>3640560</v>
      </c>
    </row>
    <row r="584" spans="1:1">
      <c r="A584">
        <v>0</v>
      </c>
    </row>
    <row r="585" spans="1:1">
      <c r="A585">
        <v>3233118</v>
      </c>
    </row>
    <row r="586" spans="1:1">
      <c r="A586">
        <v>289</v>
      </c>
    </row>
    <row r="587" spans="1:1">
      <c r="A587">
        <v>282</v>
      </c>
    </row>
    <row r="588" spans="1:1">
      <c r="A588">
        <v>286</v>
      </c>
    </row>
    <row r="589" spans="1:1">
      <c r="A589">
        <v>482</v>
      </c>
    </row>
    <row r="590" spans="1:1">
      <c r="A590">
        <v>486</v>
      </c>
    </row>
    <row r="591" spans="1:1">
      <c r="A591">
        <v>481</v>
      </c>
    </row>
    <row r="592" spans="1:1">
      <c r="A592">
        <v>767</v>
      </c>
    </row>
    <row r="593" spans="1:1">
      <c r="A593">
        <v>775</v>
      </c>
    </row>
    <row r="594" spans="1:1">
      <c r="A594">
        <v>772</v>
      </c>
    </row>
    <row r="595" spans="1:1">
      <c r="A595">
        <v>130</v>
      </c>
    </row>
    <row r="596" spans="1:1">
      <c r="A596">
        <v>1220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9054</v>
      </c>
    </row>
    <row r="603" spans="1:1">
      <c r="A603">
        <v>3983760</v>
      </c>
    </row>
    <row r="604" spans="1:1">
      <c r="A604">
        <v>0</v>
      </c>
    </row>
    <row r="605" spans="1:1">
      <c r="A605">
        <v>3576318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6743</v>
      </c>
    </row>
    <row r="623" spans="1:1">
      <c r="A623">
        <v>2697200</v>
      </c>
    </row>
    <row r="624" spans="1:1">
      <c r="A624">
        <v>0</v>
      </c>
    </row>
    <row r="625" spans="1:1">
      <c r="A625">
        <v>2697200</v>
      </c>
    </row>
    <row r="626" spans="1:1">
      <c r="A626">
        <v>296</v>
      </c>
    </row>
    <row r="627" spans="1:1">
      <c r="A627">
        <v>0</v>
      </c>
    </row>
    <row r="628" spans="1:1">
      <c r="A628">
        <v>296</v>
      </c>
    </row>
    <row r="629" spans="1:1">
      <c r="A629">
        <v>491</v>
      </c>
    </row>
    <row r="630" spans="1:1">
      <c r="A630">
        <v>0</v>
      </c>
    </row>
    <row r="631" spans="1:1">
      <c r="A631">
        <v>491</v>
      </c>
    </row>
    <row r="632" spans="1:1">
      <c r="A632">
        <v>772</v>
      </c>
    </row>
    <row r="633" spans="1:1">
      <c r="A633">
        <v>0</v>
      </c>
    </row>
    <row r="634" spans="1:1">
      <c r="A634">
        <v>772</v>
      </c>
    </row>
    <row r="635" spans="1:1">
      <c r="A635">
        <v>130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3338054</v>
      </c>
    </row>
    <row r="703" spans="1:1">
      <c r="A703">
        <v>1343496</v>
      </c>
    </row>
    <row r="704" spans="1:1">
      <c r="A704">
        <v>1648933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1576677</v>
      </c>
    </row>
    <row r="710" spans="1:1">
      <c r="A710">
        <v>1022014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-471168</v>
      </c>
    </row>
    <row r="717" spans="1:1">
      <c r="A717">
        <v>3731792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3680554</v>
      </c>
    </row>
    <row r="723" spans="1:1">
      <c r="A723">
        <v>1318629</v>
      </c>
    </row>
    <row r="724" spans="1:1">
      <c r="A724">
        <v>1649567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1435386</v>
      </c>
    </row>
    <row r="730" spans="1:1">
      <c r="A730">
        <v>1470268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-212824</v>
      </c>
    </row>
    <row r="737" spans="1:1">
      <c r="A737">
        <v>4193096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3338054</v>
      </c>
    </row>
    <row r="743" spans="1:1">
      <c r="A743">
        <v>38563</v>
      </c>
    </row>
    <row r="744" spans="1:1">
      <c r="A744">
        <v>1549348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742784</v>
      </c>
    </row>
    <row r="750" spans="1:1">
      <c r="A750">
        <v>729502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-96321</v>
      </c>
    </row>
    <row r="757" spans="1:1">
      <c r="A757">
        <v>3903679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3620054</v>
      </c>
    </row>
    <row r="763" spans="1:1">
      <c r="A763">
        <v>2704986</v>
      </c>
    </row>
    <row r="764" spans="1:1">
      <c r="A764">
        <v>1830831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2328775</v>
      </c>
    </row>
    <row r="770" spans="1:1">
      <c r="A770">
        <v>1181771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-460595</v>
      </c>
    </row>
    <row r="777" spans="1:1">
      <c r="A777">
        <v>3945325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1552443</v>
      </c>
    </row>
    <row r="784" spans="1:1">
      <c r="A784">
        <v>1771769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1733849</v>
      </c>
    </row>
    <row r="790" spans="1:1">
      <c r="A790">
        <v>769682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-247185</v>
      </c>
    </row>
    <row r="797" spans="1:1">
      <c r="A797">
        <v>4158735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3630554</v>
      </c>
    </row>
    <row r="803" spans="1:1">
      <c r="A803">
        <v>827418</v>
      </c>
    </row>
    <row r="804" spans="1:1">
      <c r="A804">
        <v>1007821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1062450</v>
      </c>
    </row>
    <row r="810" spans="1:1">
      <c r="A810">
        <v>1284024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-430681</v>
      </c>
    </row>
    <row r="817" spans="1:1">
      <c r="A817">
        <v>3569319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'W'!W265184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2019-11-21T17:24:38Z</dcterms:modified>
</cp:coreProperties>
</file>