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3\"/>
    </mc:Choice>
  </mc:AlternateContent>
  <xr:revisionPtr revIDLastSave="0" documentId="8_{4E14ED9B-0499-4134-9D1B-13B58169BC0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F81" i="4"/>
  <c r="G81" i="4"/>
  <c r="H81" i="4"/>
  <c r="H83" i="4" s="1"/>
  <c r="I81" i="4"/>
  <c r="J81" i="4"/>
  <c r="K81" i="4"/>
  <c r="L81" i="4"/>
  <c r="L83" i="4" s="1"/>
  <c r="M81" i="4"/>
  <c r="F82" i="4"/>
  <c r="G82" i="4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N28" i="2" s="1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M29" i="2"/>
  <c r="N43" i="2"/>
  <c r="R27" i="3"/>
  <c r="X13" i="3"/>
  <c r="M28" i="2"/>
  <c r="G26" i="2"/>
  <c r="I17" i="4"/>
  <c r="X31" i="3"/>
  <c r="K83" i="4"/>
  <c r="G83" i="4"/>
  <c r="X27" i="3"/>
  <c r="R20" i="3"/>
  <c r="R12" i="3"/>
  <c r="R21" i="3" s="1"/>
  <c r="R30" i="3" s="1"/>
  <c r="J83" i="4"/>
  <c r="F83" i="4"/>
  <c r="H17" i="4"/>
  <c r="N44" i="2"/>
  <c r="N45" i="2"/>
  <c r="N11" i="2"/>
  <c r="G17" i="4"/>
  <c r="O28" i="2"/>
  <c r="H16" i="4"/>
  <c r="I16" i="4"/>
  <c r="N29" i="2" l="1"/>
  <c r="G11" i="2"/>
  <c r="G15" i="2" s="1"/>
</calcChain>
</file>

<file path=xl/connections.xml><?xml version="1.0" encoding="utf-8"?>
<connections xmlns="http://schemas.openxmlformats.org/spreadsheetml/2006/main">
  <connection id="1" name="W014191" type="6" refreshedVersion="4" background="1" saveData="1">
    <textPr prompt="0" codePage="850" sourceFile="C:\GMC\CM1R18C1\RUN_18C1\Wfiles\191\W01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<sst xmlns="http://schemas.openxmlformats.org/spreadsheetml/2006/main" count="588" uniqueCount="342">
  <si>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</si>
  <si>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</si>
  <si>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</si>
  <si>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</si>
  <si>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</si>
  <si>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</si>
  <si>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</si>
  <si>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</si>
  <si>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</si>
  <si>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</si>
  <si>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</si>
  <si>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</si>
  <si>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</si>
  <si>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</si>
  <si>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</si>
  <si>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</si>
  <si>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</si>
  <si>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</si>
  <si>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</si>
  <si>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</si>
  <si>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</si>
  <si>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</si>
  <si>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</si>
  <si>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</si>
  <si>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</si>
  <si>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</si>
  <si>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</si>
  <si>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</si>
  <si>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</si>
  <si>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</si>
  <si>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</si>
  <si>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</si>
  <si>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</si>
  <si>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</si>
  <si>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</si>
  <si>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</si>
  <si>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</si>
  <si>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</si>
  <si>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</si>
  <si>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</si>
  <si>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</si>
  <si>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</si>
  <si>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</si>
  <si>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</si>
  <si>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</si>
  <si>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</si>
  <si>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</si>
  <si>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</si>
  <si>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</si>
  <si>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</si>
  <si>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</si>
  <si>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</si>
  <si>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</si>
  <si>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</si>
  <si>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</si>
  <si>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</si>
  <si>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</si>
  <si>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</si>
  <si>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</si>
  <si>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</si>
  <si>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</si>
  <si>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</si>
  <si>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</si>
  <si>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</si>
  <si>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</si>
  <si>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</si>
  <si>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</si>
  <si>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</si>
  <si>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</si>
  <si>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</si>
  <si>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</si>
  <si>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</si>
  <si>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</si>
  <si>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</si>
  <si>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</si>
  <si>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</si>
  <si>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</si>
  <si>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</si>
  <si>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</si>
  <si>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</si>
  <si>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</si>
  <si>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</si>
  <si>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</si>
  <si>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</si>
  <si>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</si>
  <si>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</si>
  <si>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</si>
  <si>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</si>
  <si>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</si>
  <si>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</si>
  <si>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</si>
  <si>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</si>
  <si>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</si>
  <si>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</si>
  <si>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</si>
  <si>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</si>
  <si>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</si>
  <si>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</si>
  <si>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</si>
  <si>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</si>
  <si>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</si>
  <si>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</si>
  <si>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</si>
  <si>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</si>
  <si>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</si>
  <si>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</si>
  <si>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</si>
  <si>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</si>
  <si>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</si>
  <si>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</si>
  <si>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</si>
  <si>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</si>
  <si>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</si>
  <si>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</si>
  <si>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</si>
  <si>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</si>
  <si>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</si>
  <si>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</si>
  <si>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</si>
  <si>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</si>
  <si>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</si>
  <si>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</si>
  <si>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</si>
  <si>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</si>
  <si>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</si>
  <si>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</si>
  <si>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</si>
  <si>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</si>
  <si>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</si>
  <si>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</si>
  <si>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</si>
  <si>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</si>
  <si>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</si>
  <si>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</si>
  <si>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</si>
  <si>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</si>
  <si>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</si>
  <si>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</si>
  <si>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</si>
  <si>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</si>
  <si>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</si>
  <si>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</si>
  <si>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</si>
  <si>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</si>
  <si>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</si>
  <si>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</si>
  <si>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</si>
  <si>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</si>
  <si>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</si>
  <si>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</si>
  <si>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</si>
  <si>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</si>
  <si>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</si>
  <si>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</si>
  <si>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</si>
  <si>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</si>
  <si>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</si>
  <si>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</si>
  <si>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</si>
  <si>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</si>
  <si>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</si>
  <si>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</si>
  <si>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</si>
  <si>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</si>
  <si>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</si>
  <si>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</si>
  <si>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</si>
  <si>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</si>
  <si>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</si>
  <si>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</si>
  <si>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</si>
  <si>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</si>
  <si>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</si>
  <si>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</si>
  <si>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</si>
  <si>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</si>
  <si>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</si>
  <si>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</si>
  <si>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</si>
  <si>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</si>
  <si>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</si>
  <si>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</si>
  <si>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</si>
  <si>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</si>
  <si>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</si>
  <si>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</si>
  <si>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</si>
  <si>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</si>
  <si>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</si>
  <si>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</si>
  <si>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</si>
  <si>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</si>
  <si>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</si>
  <si>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</si>
  <si>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</si>
  <si>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</si>
  <si>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</si>
  <si>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</si>
  <si>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</si>
  <si>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</si>
  <si>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</si>
  <si>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</si>
  <si>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</si>
  <si>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</si>
  <si>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</si>
  <si>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</si>
  <si>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</si>
  <si>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</si>
  <si>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</si>
  <si>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</si>
  <si>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</si>
  <si>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</si>
  <si>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</si>
  <si>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</si>
  <si>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</si>
  <si>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</si>
  <si>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</si>
  <si>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</si>
  <si>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</si>
  <si>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</si>
  <si>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</si>
  <si>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</si>
  <si>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</si>
  <si>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</si>
  <si>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</si>
  <si>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</si>
  <si>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</si>
  <si>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</si>
  <si>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</si>
  <si>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</si>
  <si>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</si>
  <si>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</si>
  <si>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</si>
  <si>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</si>
  <si>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</si>
  <si>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</si>
  <si>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</si>
  <si>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</si>
  <si>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</si>
  <si>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</si>
  <si>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</si>
  <si>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</si>
  <si>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</si>
  <si>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</si>
  <si>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</si>
  <si>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</si>
  <si>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</si>
  <si>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</si>
  <si>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</si>
  <si>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</si>
  <si>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</si>
  <si>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</si>
  <si>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</si>
  <si>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</si>
  <si>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</si>
  <si>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</si>
  <si>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</si>
  <si>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</si>
  <si>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</si>
  <si>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</si>
  <si>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</si>
  <si>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</si>
  <si>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</si>
  <si>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</si>
  <si>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</si>
  <si>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</si>
  <si>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</si>
  <si>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</si>
  <si>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</si>
  <si>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</si>
  <si>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</si>
  <si>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</si>
  <si>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</si>
  <si>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</si>
  <si>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</si>
  <si>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</si>
  <si>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</si>
  <si>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</si>
  <si>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</si>
  <si>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</si>
  <si>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</si>
  <si>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</si>
  <si>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</si>
  <si>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</si>
  <si>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</si>
  <si>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</si>
  <si>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</si>
  <si>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</si>
  <si>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</si>
  <si>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</si>
  <si>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</si>
  <si>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</si>
  <si>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</si>
  <si>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</si>
  <si>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</si>
  <si>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</si>
  <si>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</si>
  <si>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</si>
  <si>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</si>
  <si>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</si>
  <si>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</si>
  <si>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</si>
  <si>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</si>
  <si>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</si>
  <si>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</si>
  <si>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</si>
  <si>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</si>
  <si>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</si>
  <si>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</si>
  <si>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</si>
  <si>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</si>
  <si>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</si>
  <si>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</si>
  <si>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</si>
  <si>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</si>
  <si>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</si>
  <si>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</si>
  <si>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</si>
  <si>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</si>
  <si>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</si>
  <si>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</si>
  <si>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</si>
  <si>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</si>
  <si>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</si>
  <si>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</si>
  <si>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</si>
  <si>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</si>
  <si>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</si>
  <si>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1.75</t>
  </si>
  <si>
    <t>Minor</t>
  </si>
  <si>
    <t>!</t>
  </si>
  <si>
    <t xml:space="preserve"> 86.4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</si>
  <si>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</si>
  <si>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</si>
  <si>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</si>
  <si>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</si>
  <si>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</si>
  <si>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191128140734</t>
  </si>
  <si>
    <t>Arantxa Martinez Capitßn</t>
  </si>
  <si>
    <t>EL CUADRADO PERFECTO</t>
  </si>
  <si>
    <t>Castilla la Mancha</t>
  </si>
  <si>
    <t>Universidad de 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</si>
</sst>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Arantxa Martinez Capitßn</v>
      </c>
      <c r="V3" s="2" t="s">
        <v>25</v>
      </c>
      <c r="W3" s="3" t="str">
        <f>W!A6</f>
        <v xml:space="preserve">  18C1</v>
      </c>
    </row>
    <row r="4" spans="2:25">
      <c r="B4" t="str">
        <f>W!A862</f>
        <v>EL CUADRADO PERFECTO</v>
      </c>
    </row>
    <row r="5" spans="2:25" ht="17.399999999999999">
      <c r="B5" t="str">
        <f>W!A863</f>
        <v>Castilla la Mancha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Castilla-La Mancha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27</v>
      </c>
      <c r="G14" s="45"/>
      <c r="H14" s="44">
        <f>W!A14</f>
        <v>23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3</v>
      </c>
      <c r="E15" s="50">
        <f>W!A8</f>
        <v>28</v>
      </c>
      <c r="F15" s="44">
        <f>W!A12</f>
        <v>20</v>
      </c>
      <c r="G15" s="51"/>
      <c r="H15" s="44">
        <f>W!A15</f>
        <v>17</v>
      </c>
      <c r="I15" s="52"/>
      <c r="J15" s="44">
        <f>W!A18</f>
        <v>11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29</v>
      </c>
      <c r="F16" s="57">
        <f>W!A13</f>
        <v>23</v>
      </c>
      <c r="G16" s="58"/>
      <c r="H16" s="57">
        <f>W!A16</f>
        <v>18</v>
      </c>
      <c r="I16" s="38"/>
      <c r="J16" s="57">
        <f>W!A19</f>
        <v>18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292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772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8</v>
      </c>
      <c r="Q19" s="65"/>
      <c r="R19" s="28"/>
      <c r="S19" s="66" t="s">
        <v>50</v>
      </c>
      <c r="T19" s="67">
        <f>W!A58</f>
        <v>1</v>
      </c>
      <c r="U19" s="65"/>
      <c r="V19" s="68" t="s">
        <v>49</v>
      </c>
      <c r="W19" s="64">
        <f>W!A59</f>
        <v>2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295</v>
      </c>
      <c r="G20" s="54">
        <f>W!B22</f>
        <v>0</v>
      </c>
      <c r="H20" s="44">
        <f>W!A25</f>
        <v>482</v>
      </c>
      <c r="I20" s="54">
        <f>W!B25</f>
        <v>0</v>
      </c>
      <c r="J20" s="44">
        <f>W!A28</f>
        <v>783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18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298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770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1567</v>
      </c>
      <c r="G24" s="48">
        <f>W!B31</f>
        <v>0</v>
      </c>
      <c r="H24" s="63">
        <f>W!A34</f>
        <v>734</v>
      </c>
      <c r="I24" s="48">
        <f>W!B34</f>
        <v>0</v>
      </c>
      <c r="J24" s="63">
        <f>W!A37</f>
        <v>180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755</v>
      </c>
      <c r="G25" s="54">
        <f>W!B32</f>
        <v>0</v>
      </c>
      <c r="H25" s="44">
        <f>W!A35</f>
        <v>215</v>
      </c>
      <c r="I25" s="54">
        <f>W!B35</f>
        <v>0</v>
      </c>
      <c r="J25" s="44">
        <f>W!A38</f>
        <v>25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1430</v>
      </c>
      <c r="G26" s="59">
        <f>W!B33</f>
        <v>0</v>
      </c>
      <c r="H26" s="57">
        <f>W!A36</f>
        <v>507</v>
      </c>
      <c r="I26" s="59">
        <f>W!B36</f>
        <v>0</v>
      </c>
      <c r="J26" s="41">
        <f>W!A39</f>
        <v>176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28</v>
      </c>
      <c r="G30" s="52"/>
      <c r="H30" s="44">
        <f>W!A45</f>
        <v>27</v>
      </c>
      <c r="I30" s="52"/>
      <c r="J30" s="44">
        <f>W!A46</f>
        <v>25</v>
      </c>
      <c r="K30" s="24"/>
      <c r="L30" s="19"/>
      <c r="M30" s="28" t="s">
        <v>63</v>
      </c>
      <c r="N30" s="28"/>
      <c r="O30" s="28"/>
      <c r="P30" s="53">
        <f>W!A93</f>
        <v>40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3752</v>
      </c>
      <c r="V6" s="115"/>
      <c r="W6" s="116">
        <f>W!A109</f>
        <v>1456</v>
      </c>
      <c r="X6" s="108"/>
      <c r="Y6" s="114">
        <f>W!A110</f>
        <v>381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44</v>
      </c>
      <c r="O7" s="118">
        <f>W!A192</f>
        <v>76</v>
      </c>
      <c r="P7" s="102"/>
      <c r="R7" s="101"/>
      <c r="S7" s="19" t="s">
        <v>144</v>
      </c>
      <c r="T7" s="97"/>
      <c r="U7" s="114">
        <f>W!A111</f>
        <v>3876</v>
      </c>
      <c r="V7" s="115"/>
      <c r="W7" s="116">
        <f>W!A112</f>
        <v>1504</v>
      </c>
      <c r="X7" s="108"/>
      <c r="Y7" s="114">
        <f>W!A113</f>
        <v>394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12</v>
      </c>
      <c r="P8" s="102"/>
      <c r="R8" s="101"/>
      <c r="S8" s="19" t="s">
        <v>145</v>
      </c>
      <c r="T8" s="97"/>
      <c r="U8" s="114">
        <f>W!A114</f>
        <v>124</v>
      </c>
      <c r="V8" s="115"/>
      <c r="W8" s="116">
        <f>W!A115</f>
        <v>48</v>
      </c>
      <c r="X8" s="108"/>
      <c r="Y8" s="114">
        <f>W!A116</f>
        <v>13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21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300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67</v>
      </c>
      <c r="P12" s="102"/>
      <c r="R12" s="101"/>
      <c r="S12" s="28" t="s">
        <v>148</v>
      </c>
      <c r="T12" s="97"/>
      <c r="U12" s="114">
        <f>W!A121</f>
        <v>1567</v>
      </c>
      <c r="V12" s="115"/>
      <c r="W12" s="114">
        <f>W!A124</f>
        <v>734</v>
      </c>
      <c r="X12" s="108"/>
      <c r="Y12" s="114">
        <f>W!A127</f>
        <v>180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755</v>
      </c>
      <c r="V13" s="115"/>
      <c r="W13" s="114">
        <f>W!A125</f>
        <v>215</v>
      </c>
      <c r="X13" s="108"/>
      <c r="Y13" s="114">
        <f>W!A128</f>
        <v>25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1430</v>
      </c>
      <c r="V14" s="115"/>
      <c r="W14" s="114">
        <f>W!A126</f>
        <v>507</v>
      </c>
      <c r="X14" s="108"/>
      <c r="Y14" s="114">
        <f>W!A129</f>
        <v>176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25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25344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814</v>
      </c>
      <c r="P17" s="119">
        <f>W!B307</f>
        <v>0</v>
      </c>
      <c r="R17" s="101"/>
      <c r="S17" s="28" t="s">
        <v>155</v>
      </c>
      <c r="T17" s="97"/>
      <c r="U17" s="114">
        <f>W!A131</f>
        <v>1862</v>
      </c>
      <c r="V17" s="115"/>
      <c r="W17" s="114">
        <f>W!A134</f>
        <v>851</v>
      </c>
      <c r="X17" s="108"/>
      <c r="Y17" s="114">
        <f>W!A137</f>
        <v>367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14242</v>
      </c>
      <c r="P18" s="102"/>
      <c r="R18" s="101"/>
      <c r="S18" s="123" t="s">
        <v>156</v>
      </c>
      <c r="T18" s="97"/>
      <c r="U18" s="114">
        <f>W!A132</f>
        <v>1001</v>
      </c>
      <c r="V18" s="115"/>
      <c r="W18" s="114">
        <f>W!A135</f>
        <v>500</v>
      </c>
      <c r="X18" s="108"/>
      <c r="Y18" s="114">
        <f>W!A138</f>
        <v>191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1542</v>
      </c>
      <c r="V19" s="115"/>
      <c r="W19" s="114">
        <f>W!A136</f>
        <v>769</v>
      </c>
      <c r="X19" s="108"/>
      <c r="Y19" s="114">
        <f>W!A139</f>
        <v>337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1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12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1640</v>
      </c>
      <c r="V22" s="115"/>
      <c r="W22" s="114">
        <f>W!A144</f>
        <v>762</v>
      </c>
      <c r="X22" s="108"/>
      <c r="Y22" s="114">
        <f>W!A147</f>
        <v>340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872</v>
      </c>
      <c r="V23" s="115"/>
      <c r="W23" s="114">
        <f>W!A145</f>
        <v>385</v>
      </c>
      <c r="X23" s="108"/>
      <c r="Y23" s="114">
        <f>W!A148</f>
        <v>183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161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1430</v>
      </c>
      <c r="V24" s="115"/>
      <c r="W24" s="114">
        <f>W!A146</f>
        <v>680</v>
      </c>
      <c r="X24" s="108"/>
      <c r="Y24" s="114">
        <f>W!A149</f>
        <v>328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7573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37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86.4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111</v>
      </c>
      <c r="V27" s="115"/>
      <c r="W27" s="114">
        <f>W!A154</f>
        <v>44</v>
      </c>
      <c r="X27" s="108"/>
      <c r="Y27" s="114">
        <f>W!A157</f>
        <v>13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64</v>
      </c>
      <c r="V28" s="115"/>
      <c r="W28" s="114">
        <f>W!A155</f>
        <v>57</v>
      </c>
      <c r="X28" s="108"/>
      <c r="Y28" s="114">
        <f>W!A158</f>
        <v>4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2614</v>
      </c>
      <c r="H30" s="102"/>
      <c r="I30" s="97"/>
      <c r="J30" s="101"/>
      <c r="K30" s="19" t="s">
        <v>127</v>
      </c>
      <c r="L30" s="19"/>
      <c r="M30" s="122">
        <f>W!A325</f>
        <v>6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8000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8066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2548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154</v>
      </c>
      <c r="V36" s="119">
        <f>W!B171</f>
        <v>0</v>
      </c>
      <c r="W36" s="116">
        <f>W!A172</f>
        <v>78</v>
      </c>
      <c r="X36" s="119">
        <f>W!B172</f>
        <v>0</v>
      </c>
      <c r="Y36" s="116">
        <f>W!A173</f>
        <v>40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1000</v>
      </c>
      <c r="H37" s="102"/>
      <c r="I37" s="97"/>
      <c r="J37" s="101"/>
      <c r="K37" s="19" t="s">
        <v>131</v>
      </c>
      <c r="L37" s="97"/>
      <c r="M37" s="122">
        <f>W!A296</f>
        <v>8</v>
      </c>
      <c r="N37" s="122">
        <f>W!A298</f>
        <v>3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2000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71977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31.033599999999996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97</v>
      </c>
      <c r="H45" s="102"/>
      <c r="I45" s="97"/>
      <c r="J45" s="101"/>
      <c r="K45" s="18" t="s">
        <v>135</v>
      </c>
      <c r="N45" s="141">
        <f>N43+N44</f>
        <v>40.875599999999999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255000</v>
      </c>
      <c r="G8" s="155"/>
      <c r="H8" s="144"/>
      <c r="I8" s="158" t="s">
        <v>192</v>
      </c>
      <c r="J8" s="144"/>
      <c r="K8" s="144"/>
      <c r="L8" s="160">
        <f>W!A241</f>
        <v>2716299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121510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2924965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48152</v>
      </c>
      <c r="G10" s="155"/>
      <c r="H10" s="144"/>
      <c r="I10" s="158" t="s">
        <v>193</v>
      </c>
      <c r="J10" s="144"/>
      <c r="K10" s="144"/>
      <c r="L10" s="160">
        <f>W!A242</f>
        <v>422780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377793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2944553</v>
      </c>
      <c r="S11" s="155"/>
      <c r="T11" s="144"/>
      <c r="U11" s="158" t="s">
        <v>261</v>
      </c>
      <c r="V11" s="144"/>
      <c r="W11" s="144"/>
      <c r="X11" s="160">
        <f>W!A223</f>
        <v>2812420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30179</v>
      </c>
      <c r="G12" s="155"/>
      <c r="H12" s="144"/>
      <c r="I12" s="158" t="s">
        <v>195</v>
      </c>
      <c r="J12" s="144"/>
      <c r="K12" s="144"/>
      <c r="L12" s="160">
        <f>W!A244</f>
        <v>714267</v>
      </c>
      <c r="M12" s="155"/>
      <c r="N12" s="144"/>
      <c r="O12" s="158" t="s">
        <v>221</v>
      </c>
      <c r="P12" s="144"/>
      <c r="Q12" s="144"/>
      <c r="R12" s="160">
        <f>SUM(R9:R11)</f>
        <v>3562553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30940</v>
      </c>
      <c r="G13" s="155"/>
      <c r="H13" s="144"/>
      <c r="I13" s="158" t="s">
        <v>197</v>
      </c>
      <c r="J13" s="144"/>
      <c r="K13" s="144"/>
      <c r="L13" s="160">
        <f>W!A245</f>
        <v>129673</v>
      </c>
      <c r="M13" s="155"/>
      <c r="N13" s="144"/>
      <c r="S13" s="155"/>
      <c r="T13" s="144"/>
      <c r="U13" s="231" t="s">
        <v>318</v>
      </c>
      <c r="X13" s="163">
        <f>X9+X10-X11-X12</f>
        <v>112545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80000</v>
      </c>
      <c r="G14" s="155"/>
      <c r="H14" s="144"/>
      <c r="I14" s="158" t="s">
        <v>196</v>
      </c>
      <c r="J14" s="144"/>
      <c r="K14" s="144"/>
      <c r="L14" s="160">
        <f>W!A246</f>
        <v>356927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19000</v>
      </c>
      <c r="G15" s="155"/>
      <c r="H15" s="144"/>
      <c r="I15" s="158" t="s">
        <v>321</v>
      </c>
      <c r="J15" s="144"/>
      <c r="K15" s="144"/>
      <c r="L15" s="160">
        <f>W!A247</f>
        <v>185146</v>
      </c>
      <c r="M15" s="155"/>
      <c r="N15" s="144"/>
      <c r="O15" s="158" t="s">
        <v>224</v>
      </c>
      <c r="P15" s="144"/>
      <c r="Q15" s="144"/>
      <c r="R15" s="160">
        <f>W!A265</f>
        <v>0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37000</v>
      </c>
      <c r="G16" s="155"/>
      <c r="H16" s="144"/>
      <c r="I16" s="158" t="s">
        <v>199</v>
      </c>
      <c r="J16" s="144"/>
      <c r="K16" s="144"/>
      <c r="L16" s="160">
        <f>W!A248</f>
        <v>5774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16830</v>
      </c>
      <c r="G17" s="155"/>
      <c r="H17" s="144"/>
      <c r="I17" s="158" t="s">
        <v>198</v>
      </c>
      <c r="L17" s="160">
        <f>W!A249</f>
        <v>53250</v>
      </c>
      <c r="M17" s="155"/>
      <c r="N17" s="144"/>
      <c r="O17" s="158" t="s">
        <v>226</v>
      </c>
      <c r="P17" s="144"/>
      <c r="Q17" s="144"/>
      <c r="R17" s="160">
        <f>W!A267</f>
        <v>303686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9284</v>
      </c>
      <c r="G18" s="155"/>
      <c r="H18" s="144"/>
      <c r="I18" s="171" t="s">
        <v>200</v>
      </c>
      <c r="J18" s="144"/>
      <c r="K18" s="144"/>
      <c r="L18" s="166">
        <f>W!A250</f>
        <v>303686</v>
      </c>
      <c r="M18" s="155"/>
      <c r="N18" s="144"/>
      <c r="O18" s="158" t="s">
        <v>227</v>
      </c>
      <c r="P18" s="144"/>
      <c r="Q18" s="144"/>
      <c r="R18" s="160">
        <f>W!A268</f>
        <v>1463900</v>
      </c>
      <c r="S18" s="155"/>
      <c r="T18" s="144"/>
      <c r="U18" s="158" t="s">
        <v>249</v>
      </c>
      <c r="V18" s="144"/>
      <c r="W18" s="144"/>
      <c r="X18" s="166">
        <f>W!A227</f>
        <v>300000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1564131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-298313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6620</v>
      </c>
      <c r="G20" s="155"/>
      <c r="H20" s="144"/>
      <c r="I20" s="158" t="s">
        <v>202</v>
      </c>
      <c r="J20" s="144"/>
      <c r="K20" s="144"/>
      <c r="L20" s="160">
        <f>W!A252</f>
        <v>1152168</v>
      </c>
      <c r="M20" s="155"/>
      <c r="N20" s="144"/>
      <c r="O20" s="231" t="s">
        <v>230</v>
      </c>
      <c r="R20" s="168">
        <f>SUM(R15:R19)</f>
        <v>2217586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13162</v>
      </c>
      <c r="G21" s="155"/>
      <c r="H21" s="144"/>
      <c r="I21" s="158" t="s">
        <v>203</v>
      </c>
      <c r="J21" s="144"/>
      <c r="K21" s="144"/>
      <c r="L21" s="160">
        <f>W!A217</f>
        <v>1167825</v>
      </c>
      <c r="M21" s="155"/>
      <c r="N21" s="144"/>
      <c r="O21" s="158" t="s">
        <v>222</v>
      </c>
      <c r="P21" s="144"/>
      <c r="Q21" s="144"/>
      <c r="R21" s="160">
        <f>R12+R20</f>
        <v>5780139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22355</v>
      </c>
      <c r="G23" s="155"/>
      <c r="H23" s="144"/>
      <c r="I23" s="158" t="s">
        <v>205</v>
      </c>
      <c r="J23" s="144"/>
      <c r="K23" s="144"/>
      <c r="L23" s="165">
        <f>W!A254</f>
        <v>75501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1167825</v>
      </c>
      <c r="G24" s="155"/>
      <c r="H24" s="144"/>
      <c r="I24" s="231" t="s">
        <v>206</v>
      </c>
      <c r="L24" s="160">
        <f>L20-L21+L22-L23</f>
        <v>-91158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733937</v>
      </c>
      <c r="S25" s="155"/>
      <c r="T25" s="144"/>
      <c r="U25" s="158" t="s">
        <v>254</v>
      </c>
      <c r="V25" s="144"/>
      <c r="W25" s="144"/>
      <c r="X25" s="160">
        <f>W!A231</f>
        <v>40000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26742</v>
      </c>
      <c r="M26" s="155"/>
      <c r="N26" s="144"/>
      <c r="O26" s="158" t="s">
        <v>234</v>
      </c>
      <c r="P26" s="144"/>
      <c r="Q26" s="144"/>
      <c r="R26" s="166">
        <f>W!A273</f>
        <v>1291472</v>
      </c>
      <c r="S26" s="155"/>
      <c r="T26" s="144"/>
      <c r="U26" s="158" t="s">
        <v>255</v>
      </c>
      <c r="V26" s="144"/>
      <c r="W26" s="144"/>
      <c r="X26" s="166">
        <f>W!A232</f>
        <v>26742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-116213</v>
      </c>
      <c r="G27" s="155"/>
      <c r="H27" s="144"/>
      <c r="I27" s="231" t="s">
        <v>209</v>
      </c>
      <c r="J27" s="144"/>
      <c r="K27" s="144"/>
      <c r="L27" s="163">
        <f>L24+L25-L26</f>
        <v>-116213</v>
      </c>
      <c r="M27" s="155"/>
      <c r="N27" s="144"/>
      <c r="O27" s="171" t="s">
        <v>240</v>
      </c>
      <c r="P27" s="144"/>
      <c r="Q27" s="144"/>
      <c r="R27" s="160">
        <f>SUM(R24:R26)</f>
        <v>2025409</v>
      </c>
      <c r="S27" s="155"/>
      <c r="T27" s="144"/>
      <c r="U27" s="231" t="s">
        <v>256</v>
      </c>
      <c r="X27" s="163">
        <f>X22-X23-X24+X25-X26</f>
        <v>13258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-169057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40000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-285270</v>
      </c>
      <c r="G29" s="155"/>
      <c r="H29" s="144"/>
      <c r="I29" s="158" t="s">
        <v>211</v>
      </c>
      <c r="J29" s="144"/>
      <c r="K29" s="144"/>
      <c r="L29" s="160">
        <f>W!A256</f>
        <v>-116213</v>
      </c>
      <c r="M29" s="155"/>
      <c r="N29" s="144"/>
      <c r="S29" s="155"/>
      <c r="U29" s="158" t="s">
        <v>257</v>
      </c>
      <c r="V29" s="144"/>
      <c r="W29" s="144"/>
      <c r="X29" s="163">
        <f>W!A233</f>
        <v>-172510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-2.9053249999999999</v>
      </c>
      <c r="M30" s="155"/>
      <c r="N30" s="144"/>
      <c r="O30" s="158" t="s">
        <v>241</v>
      </c>
      <c r="P30" s="144"/>
      <c r="Q30" s="144"/>
      <c r="R30" s="160">
        <f>R21-R27-R28</f>
        <v>3714730</v>
      </c>
      <c r="S30" s="155"/>
      <c r="U30" s="231" t="s">
        <v>258</v>
      </c>
      <c r="V30" s="144"/>
      <c r="W30" s="144"/>
      <c r="X30" s="165">
        <f>W!A234</f>
        <v>-668962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-841472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6499</v>
      </c>
      <c r="G33" s="155"/>
      <c r="H33" s="144"/>
      <c r="I33" s="158" t="s">
        <v>215</v>
      </c>
      <c r="J33" s="144"/>
      <c r="K33" s="144"/>
      <c r="L33" s="160">
        <f>L29-L32</f>
        <v>-116213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7521</v>
      </c>
      <c r="G34" s="155"/>
      <c r="H34" s="144"/>
      <c r="I34" s="91" t="s">
        <v>216</v>
      </c>
      <c r="J34" s="144"/>
      <c r="K34" s="144"/>
      <c r="L34" s="166">
        <f>W!A260</f>
        <v>-169057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1044000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-285270</v>
      </c>
      <c r="M35" s="155"/>
      <c r="O35" s="158" t="s">
        <v>238</v>
      </c>
      <c r="P35" s="144"/>
      <c r="Q35" s="144"/>
      <c r="R35" s="166">
        <f>R36-R33-R34</f>
        <v>-285270</v>
      </c>
      <c r="S35" s="155"/>
      <c r="U35" s="158" t="s">
        <v>260</v>
      </c>
      <c r="V35" s="144"/>
      <c r="W35" s="144"/>
      <c r="X35" s="163">
        <f>W!A239</f>
        <v>736000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3714730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71</v>
      </c>
      <c r="G35" s="196">
        <f>W!A542/100</f>
        <v>93.42</v>
      </c>
      <c r="H35" s="196">
        <f>W!A562/100</f>
        <v>95.03</v>
      </c>
      <c r="I35" s="196">
        <f>W!A582/100</f>
        <v>90.98</v>
      </c>
      <c r="J35" s="196">
        <f>W!A602/100</f>
        <v>61.21</v>
      </c>
      <c r="K35" s="196">
        <f>W!A622/100</f>
        <v>83.67</v>
      </c>
      <c r="L35" s="196">
        <f>W!A642/100</f>
        <v>95.6</v>
      </c>
      <c r="M35" s="196">
        <f>W!A662/100</f>
        <v>96.05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2840000</v>
      </c>
      <c r="G36" s="196">
        <f>W!A543</f>
        <v>3736800</v>
      </c>
      <c r="H36" s="196">
        <f>W!A563</f>
        <v>3800250</v>
      </c>
      <c r="I36" s="196">
        <f>W!A583</f>
        <v>3639200</v>
      </c>
      <c r="J36" s="196">
        <f>W!A603</f>
        <v>2448400</v>
      </c>
      <c r="K36" s="196">
        <f>W!A623</f>
        <v>3348473</v>
      </c>
      <c r="L36" s="196">
        <f>W!A643</f>
        <v>3824000</v>
      </c>
      <c r="M36" s="196">
        <f>W!A663</f>
        <v>3842000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2840000</v>
      </c>
      <c r="G39" s="196">
        <f>W!A545</f>
        <v>3736800</v>
      </c>
      <c r="H39" s="196">
        <f>W!A565</f>
        <v>3801270</v>
      </c>
      <c r="I39" s="196">
        <f>W!A585</f>
        <v>3639200</v>
      </c>
      <c r="J39" s="196">
        <f>W!A605</f>
        <v>2448400</v>
      </c>
      <c r="K39" s="196">
        <f>W!A625</f>
        <v>3346430</v>
      </c>
      <c r="L39" s="196">
        <f>W!A645</f>
        <v>3824000</v>
      </c>
      <c r="M39" s="196">
        <f>W!A665</f>
        <v>3842000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292</v>
      </c>
      <c r="H43" s="196">
        <f>W!A566</f>
        <v>295</v>
      </c>
      <c r="I43" s="196">
        <f>W!A586</f>
        <v>292</v>
      </c>
      <c r="J43" s="196">
        <f>W!A606</f>
        <v>449</v>
      </c>
      <c r="K43" s="196">
        <f>W!A626</f>
        <v>370</v>
      </c>
      <c r="L43" s="196">
        <f>W!A646</f>
        <v>289</v>
      </c>
      <c r="M43" s="196">
        <f>W!A666</f>
        <v>295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294</v>
      </c>
      <c r="G44" s="196">
        <f>W!A547</f>
        <v>294</v>
      </c>
      <c r="H44" s="196">
        <f>W!A567</f>
        <v>300</v>
      </c>
      <c r="I44" s="196">
        <f>W!A587</f>
        <v>295</v>
      </c>
      <c r="J44" s="196">
        <f>W!A607</f>
        <v>414</v>
      </c>
      <c r="K44" s="196">
        <f>W!A627</f>
        <v>360</v>
      </c>
      <c r="L44" s="196">
        <f>W!A647</f>
        <v>292</v>
      </c>
      <c r="M44" s="196">
        <f>W!A667</f>
        <v>300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294</v>
      </c>
      <c r="G45" s="196">
        <f>W!A548</f>
        <v>292</v>
      </c>
      <c r="H45" s="196">
        <f>W!A568</f>
        <v>290</v>
      </c>
      <c r="I45" s="196">
        <f>W!A588</f>
        <v>298</v>
      </c>
      <c r="J45" s="196">
        <f>W!A608</f>
        <v>390</v>
      </c>
      <c r="K45" s="196">
        <f>W!A628</f>
        <v>350</v>
      </c>
      <c r="L45" s="196">
        <f>W!A648</f>
        <v>288</v>
      </c>
      <c r="M45" s="196">
        <f>W!A668</f>
        <v>295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484</v>
      </c>
      <c r="H46" s="196">
        <f>W!A569</f>
        <v>480</v>
      </c>
      <c r="I46" s="196">
        <f>W!A589</f>
        <v>490</v>
      </c>
      <c r="J46" s="196">
        <f>W!A609</f>
        <v>732</v>
      </c>
      <c r="K46" s="196">
        <f>W!A629</f>
        <v>600</v>
      </c>
      <c r="L46" s="196">
        <f>W!A649</f>
        <v>482</v>
      </c>
      <c r="M46" s="196">
        <f>W!A669</f>
        <v>480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494</v>
      </c>
      <c r="G47" s="196">
        <f>W!A550</f>
        <v>492</v>
      </c>
      <c r="H47" s="196">
        <f>W!A570</f>
        <v>501</v>
      </c>
      <c r="I47" s="196">
        <f>W!A590</f>
        <v>482</v>
      </c>
      <c r="J47" s="196">
        <f>W!A610</f>
        <v>695</v>
      </c>
      <c r="K47" s="196">
        <f>W!A630</f>
        <v>600</v>
      </c>
      <c r="L47" s="196">
        <f>W!A650</f>
        <v>488</v>
      </c>
      <c r="M47" s="196">
        <f>W!A670</f>
        <v>480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489</v>
      </c>
      <c r="G48" s="196">
        <f>W!A551</f>
        <v>487</v>
      </c>
      <c r="H48" s="196">
        <f>W!A571</f>
        <v>490</v>
      </c>
      <c r="I48" s="196">
        <f>W!A591</f>
        <v>480</v>
      </c>
      <c r="J48" s="196">
        <f>W!A611</f>
        <v>625</v>
      </c>
      <c r="K48" s="196">
        <f>W!A631</f>
        <v>550</v>
      </c>
      <c r="L48" s="196">
        <f>W!A651</f>
        <v>484</v>
      </c>
      <c r="M48" s="196">
        <f>W!A671</f>
        <v>480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760</v>
      </c>
      <c r="H49" s="196">
        <f>W!A572</f>
        <v>770</v>
      </c>
      <c r="I49" s="196">
        <f>W!A592</f>
        <v>772</v>
      </c>
      <c r="J49" s="196">
        <f>W!A612</f>
        <v>990</v>
      </c>
      <c r="K49" s="196">
        <f>W!A632</f>
        <v>950</v>
      </c>
      <c r="L49" s="196">
        <f>W!A652</f>
        <v>762</v>
      </c>
      <c r="M49" s="196">
        <f>W!A672</f>
        <v>805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777</v>
      </c>
      <c r="H50" s="196">
        <f>W!A573</f>
        <v>785</v>
      </c>
      <c r="I50" s="196">
        <f>W!A593</f>
        <v>783</v>
      </c>
      <c r="J50" s="196">
        <f>W!A613</f>
        <v>977</v>
      </c>
      <c r="K50" s="196">
        <f>W!A633</f>
        <v>978</v>
      </c>
      <c r="L50" s="196">
        <f>W!A653</f>
        <v>770</v>
      </c>
      <c r="M50" s="196">
        <f>W!A673</f>
        <v>815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770</v>
      </c>
      <c r="G51" s="196">
        <f>W!A554</f>
        <v>768</v>
      </c>
      <c r="H51" s="196">
        <f>W!A574</f>
        <v>775</v>
      </c>
      <c r="I51" s="196">
        <f>W!A594</f>
        <v>770</v>
      </c>
      <c r="J51" s="196">
        <f>W!A614</f>
        <v>889</v>
      </c>
      <c r="K51" s="196">
        <f>W!A634</f>
        <v>850</v>
      </c>
      <c r="L51" s="196">
        <f>W!A654</f>
        <v>760</v>
      </c>
      <c r="M51" s="196">
        <f>W!A674</f>
        <v>805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141</v>
      </c>
      <c r="G53" s="196">
        <f>W!A555</f>
        <v>133</v>
      </c>
      <c r="H53" s="196">
        <f>W!A575</f>
        <v>144</v>
      </c>
      <c r="I53" s="196">
        <f>W!A595</f>
        <v>132</v>
      </c>
      <c r="J53" s="196">
        <f>W!A615</f>
        <v>151</v>
      </c>
      <c r="K53" s="196">
        <f>W!A635</f>
        <v>136</v>
      </c>
      <c r="L53" s="196">
        <f>W!A655</f>
        <v>132</v>
      </c>
      <c r="M53" s="196">
        <f>W!A675</f>
        <v>131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1300</v>
      </c>
      <c r="J54" s="196">
        <f>W!A616</f>
        <v>1200</v>
      </c>
      <c r="K54" s="196">
        <f>W!A636</f>
        <v>1380</v>
      </c>
      <c r="L54" s="196">
        <f>W!A656</f>
        <v>1200</v>
      </c>
      <c r="M54" s="196">
        <f>W!A676</f>
        <v>1240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7</v>
      </c>
      <c r="G55" s="196">
        <f>W!A557</f>
        <v>9</v>
      </c>
      <c r="H55" s="196">
        <f>W!A577</f>
        <v>10</v>
      </c>
      <c r="I55" s="196">
        <f>W!A597</f>
        <v>10</v>
      </c>
      <c r="J55" s="196">
        <f>W!A617</f>
        <v>7</v>
      </c>
      <c r="K55" s="196">
        <f>W!A637</f>
        <v>9</v>
      </c>
      <c r="L55" s="196">
        <f>W!A657</f>
        <v>10</v>
      </c>
      <c r="M55" s="196">
        <f>W!A677</f>
        <v>8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2</v>
      </c>
      <c r="K61" s="14" t="s">
        <v>21</v>
      </c>
      <c r="L61" s="15">
        <f>W!$A62</f>
        <v>10</v>
      </c>
      <c r="M61" s="14" t="s">
        <v>26</v>
      </c>
      <c r="N61" s="226">
        <f>W!$A63</f>
        <v>15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3555241</v>
      </c>
      <c r="G67" s="196">
        <f>W!A722</f>
        <v>3270053</v>
      </c>
      <c r="H67" s="196">
        <f>W!A742</f>
        <v>3570241</v>
      </c>
      <c r="I67" s="196">
        <f>W!A762</f>
        <v>3562553</v>
      </c>
      <c r="J67" s="196">
        <f>W!A782</f>
        <v>3605241</v>
      </c>
      <c r="K67" s="196">
        <f>W!A802</f>
        <v>3270053</v>
      </c>
      <c r="L67" s="196">
        <f>W!A822</f>
        <v>3270053</v>
      </c>
      <c r="M67" s="196">
        <f>W!A842</f>
        <v>3270053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370213</v>
      </c>
      <c r="G68" s="196">
        <f>W!A723</f>
        <v>106637</v>
      </c>
      <c r="H68" s="196">
        <f>W!A743</f>
        <v>1680</v>
      </c>
      <c r="I68" s="196">
        <f>W!A763</f>
        <v>303686</v>
      </c>
      <c r="J68" s="196">
        <f>W!A783</f>
        <v>950519</v>
      </c>
      <c r="K68" s="196">
        <f>W!A803</f>
        <v>926545</v>
      </c>
      <c r="L68" s="196">
        <f>W!A823</f>
        <v>224307</v>
      </c>
      <c r="M68" s="196">
        <f>W!A843</f>
        <v>349261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1596440</v>
      </c>
      <c r="G69" s="196">
        <f>W!A724</f>
        <v>1619187</v>
      </c>
      <c r="H69" s="196">
        <f>W!A744</f>
        <v>1542863</v>
      </c>
      <c r="I69" s="196">
        <f>W!A764</f>
        <v>1463900</v>
      </c>
      <c r="J69" s="196">
        <f>W!A784</f>
        <v>840226</v>
      </c>
      <c r="K69" s="196">
        <f>W!A804</f>
        <v>1389074</v>
      </c>
      <c r="L69" s="196">
        <f>W!A824</f>
        <v>1506711</v>
      </c>
      <c r="M69" s="196">
        <f>W!A844</f>
        <v>1592920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454000</v>
      </c>
      <c r="I70" s="196">
        <f>W!A765</f>
        <v>450000</v>
      </c>
      <c r="J70" s="196">
        <f>W!A785</f>
        <v>451000</v>
      </c>
      <c r="K70" s="196">
        <f>W!A805</f>
        <v>452000</v>
      </c>
      <c r="L70" s="196">
        <f>W!A825</f>
        <v>450000</v>
      </c>
      <c r="M70" s="196">
        <f>W!A845</f>
        <v>450000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881084</v>
      </c>
      <c r="G74" s="196">
        <f>W!A729</f>
        <v>824499</v>
      </c>
      <c r="H74" s="196">
        <f>W!A749</f>
        <v>698706</v>
      </c>
      <c r="I74" s="196">
        <f>W!A769</f>
        <v>733937</v>
      </c>
      <c r="J74" s="196">
        <f>W!A789</f>
        <v>569036</v>
      </c>
      <c r="K74" s="196">
        <f>W!A809</f>
        <v>886883</v>
      </c>
      <c r="L74" s="196">
        <f>W!A829</f>
        <v>832744</v>
      </c>
      <c r="M74" s="196">
        <f>W!A849</f>
        <v>884047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1810344</v>
      </c>
      <c r="G75" s="196">
        <f>W!A730</f>
        <v>859167</v>
      </c>
      <c r="H75" s="196">
        <f>W!A750</f>
        <v>1029581</v>
      </c>
      <c r="I75" s="196">
        <f>W!A770</f>
        <v>1291472</v>
      </c>
      <c r="J75" s="196">
        <f>W!A790</f>
        <v>2223213</v>
      </c>
      <c r="K75" s="196">
        <f>W!A810</f>
        <v>1570006</v>
      </c>
      <c r="L75" s="196">
        <f>W!A830</f>
        <v>809341</v>
      </c>
      <c r="M75" s="196">
        <f>W!A850</f>
        <v>926145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40000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3999000</v>
      </c>
      <c r="I80" s="196">
        <f>W!A774</f>
        <v>4000000</v>
      </c>
      <c r="J80" s="196">
        <f>W!A794</f>
        <v>4000000</v>
      </c>
      <c r="K80" s="196">
        <f>W!A814</f>
        <v>4002000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-719534</v>
      </c>
      <c r="G82" s="196">
        <f>W!A736</f>
        <v>-237789</v>
      </c>
      <c r="H82" s="196">
        <f>W!A756</f>
        <v>-158503</v>
      </c>
      <c r="I82" s="196">
        <f>W!A776</f>
        <v>-285270</v>
      </c>
      <c r="J82" s="196">
        <f>W!A796</f>
        <v>-945263</v>
      </c>
      <c r="K82" s="196">
        <f>W!A816</f>
        <v>-421246</v>
      </c>
      <c r="L82" s="196">
        <f>W!A836</f>
        <v>-191014</v>
      </c>
      <c r="M82" s="196">
        <f>W!A856</f>
        <v>-147958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3280466</v>
      </c>
      <c r="G83" s="196">
        <f t="shared" si="0"/>
        <v>3762211</v>
      </c>
      <c r="H83" s="196">
        <f t="shared" si="0"/>
        <v>3840497</v>
      </c>
      <c r="I83" s="196">
        <f t="shared" si="0"/>
        <v>3714730</v>
      </c>
      <c r="J83" s="196">
        <f t="shared" si="0"/>
        <v>3054737</v>
      </c>
      <c r="K83" s="196">
        <f t="shared" si="0"/>
        <v>3580783</v>
      </c>
      <c r="L83" s="196">
        <f t="shared" si="0"/>
        <v>3808986</v>
      </c>
      <c r="M83" s="196">
        <f t="shared" si="0"/>
        <v>3852042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25</v>
      </c>
    </row>
    <row r="8" spans="1:1">
      <c r="A8">
        <v>28</v>
      </c>
    </row>
    <row r="9" spans="1:1">
      <c r="A9">
        <v>29</v>
      </c>
    </row>
    <row r="10" spans="1:1">
      <c r="A10">
        <v>0</v>
      </c>
    </row>
    <row r="11" spans="1:1">
      <c r="A11">
        <v>27</v>
      </c>
    </row>
    <row r="12" spans="1:1">
      <c r="A12">
        <v>20</v>
      </c>
    </row>
    <row r="13" spans="1:1">
      <c r="A13">
        <v>23</v>
      </c>
    </row>
    <row r="14" spans="1:1">
      <c r="A14">
        <v>23</v>
      </c>
    </row>
    <row r="15" spans="1:1">
      <c r="A15">
        <v>17</v>
      </c>
    </row>
    <row r="16" spans="1:1">
      <c r="A16">
        <v>18</v>
      </c>
    </row>
    <row r="17" spans="1:1">
      <c r="A17">
        <v>16</v>
      </c>
    </row>
    <row r="18" spans="1:1">
      <c r="A18">
        <v>11</v>
      </c>
    </row>
    <row r="19" spans="1:1">
      <c r="A19">
        <v>18</v>
      </c>
    </row>
    <row r="20" spans="1:1">
      <c r="A20">
        <v>0</v>
      </c>
    </row>
    <row r="21" spans="1:1">
      <c r="A21">
        <v>292</v>
      </c>
    </row>
    <row r="22" spans="1:1">
      <c r="A22">
        <v>295</v>
      </c>
    </row>
    <row r="23" spans="1:1">
      <c r="A23">
        <v>298</v>
      </c>
    </row>
    <row r="24" spans="1:1">
      <c r="A24">
        <v>490</v>
      </c>
    </row>
    <row r="25" spans="1:1">
      <c r="A25">
        <v>482</v>
      </c>
    </row>
    <row r="26" spans="1:1">
      <c r="A26">
        <v>480</v>
      </c>
    </row>
    <row r="27" spans="1:1">
      <c r="A27">
        <v>772</v>
      </c>
    </row>
    <row r="28" spans="1:1">
      <c r="A28">
        <v>783</v>
      </c>
    </row>
    <row r="29" spans="1:1">
      <c r="A29">
        <v>770</v>
      </c>
    </row>
    <row r="30" spans="1:1">
      <c r="A30">
        <v>0</v>
      </c>
    </row>
    <row r="31" spans="1:1">
      <c r="A31">
        <v>1567</v>
      </c>
    </row>
    <row r="32" spans="1:1">
      <c r="A32">
        <v>755</v>
      </c>
    </row>
    <row r="33" spans="1:1">
      <c r="A33">
        <v>1430</v>
      </c>
    </row>
    <row r="34" spans="1:1">
      <c r="A34">
        <v>734</v>
      </c>
    </row>
    <row r="35" spans="1:1">
      <c r="A35">
        <v>215</v>
      </c>
    </row>
    <row r="36" spans="1:1">
      <c r="A36">
        <v>507</v>
      </c>
    </row>
    <row r="37" spans="1:1">
      <c r="A37">
        <v>180</v>
      </c>
    </row>
    <row r="38" spans="1:1">
      <c r="A38">
        <v>25</v>
      </c>
    </row>
    <row r="39" spans="1:1">
      <c r="A39">
        <v>176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27</v>
      </c>
    </row>
    <row r="46" spans="1:1">
      <c r="A46">
        <v>25</v>
      </c>
    </row>
    <row r="47" spans="1:1">
      <c r="A47">
        <v>117</v>
      </c>
    </row>
    <row r="48" spans="1:1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8</v>
      </c>
    </row>
    <row r="58" spans="1:2">
      <c r="A58">
        <v>1</v>
      </c>
    </row>
    <row r="59" spans="1:2">
      <c r="A59">
        <v>2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10</v>
      </c>
    </row>
    <row r="63" spans="1:2">
      <c r="A63">
        <v>15</v>
      </c>
    </row>
    <row r="64" spans="1:2">
      <c r="A64">
        <v>5</v>
      </c>
    </row>
    <row r="65" spans="1:1">
      <c r="A65">
        <v>10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18</v>
      </c>
    </row>
    <row r="76" spans="1:1">
      <c r="A76">
        <v>2</v>
      </c>
    </row>
    <row r="77" spans="1:1">
      <c r="A77">
        <v>18</v>
      </c>
    </row>
    <row r="78" spans="1:1">
      <c r="A78">
        <v>19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40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3752</v>
      </c>
    </row>
    <row r="109" spans="1:1">
      <c r="A109">
        <v>1456</v>
      </c>
    </row>
    <row r="110" spans="1:1">
      <c r="A110">
        <v>381</v>
      </c>
    </row>
    <row r="111" spans="1:1">
      <c r="A111">
        <v>3876</v>
      </c>
    </row>
    <row r="112" spans="1:1">
      <c r="A112">
        <v>1504</v>
      </c>
    </row>
    <row r="113" spans="1:1">
      <c r="A113">
        <v>394</v>
      </c>
    </row>
    <row r="114" spans="1:1">
      <c r="A114">
        <v>124</v>
      </c>
    </row>
    <row r="115" spans="1:1">
      <c r="A115">
        <v>48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1567</v>
      </c>
    </row>
    <row r="122" spans="1:1">
      <c r="A122">
        <v>755</v>
      </c>
    </row>
    <row r="123" spans="1:1">
      <c r="A123">
        <v>1430</v>
      </c>
    </row>
    <row r="124" spans="1:1">
      <c r="A124">
        <v>734</v>
      </c>
    </row>
    <row r="125" spans="1:1">
      <c r="A125">
        <v>215</v>
      </c>
    </row>
    <row r="126" spans="1:1">
      <c r="A126">
        <v>507</v>
      </c>
    </row>
    <row r="127" spans="1:1">
      <c r="A127">
        <v>180</v>
      </c>
    </row>
    <row r="128" spans="1:1">
      <c r="A128">
        <v>25</v>
      </c>
    </row>
    <row r="129" spans="1:1">
      <c r="A129">
        <v>176</v>
      </c>
    </row>
    <row r="130" spans="1:1">
      <c r="A130">
        <v>999</v>
      </c>
    </row>
    <row r="131" spans="1:1">
      <c r="A131">
        <v>1862</v>
      </c>
    </row>
    <row r="132" spans="1:1">
      <c r="A132">
        <v>1001</v>
      </c>
    </row>
    <row r="133" spans="1:1">
      <c r="A133">
        <v>1542</v>
      </c>
    </row>
    <row r="134" spans="1:1">
      <c r="A134">
        <v>851</v>
      </c>
    </row>
    <row r="135" spans="1:1">
      <c r="A135">
        <v>500</v>
      </c>
    </row>
    <row r="136" spans="1:1">
      <c r="A136">
        <v>769</v>
      </c>
    </row>
    <row r="137" spans="1:1">
      <c r="A137">
        <v>367</v>
      </c>
    </row>
    <row r="138" spans="1:1">
      <c r="A138">
        <v>191</v>
      </c>
    </row>
    <row r="139" spans="1:1">
      <c r="A139">
        <v>337</v>
      </c>
    </row>
    <row r="140" spans="1:1">
      <c r="A140">
        <v>999</v>
      </c>
    </row>
    <row r="141" spans="1:1">
      <c r="A141">
        <v>1640</v>
      </c>
    </row>
    <row r="142" spans="1:1">
      <c r="A142">
        <v>872</v>
      </c>
    </row>
    <row r="143" spans="1:1">
      <c r="A143">
        <v>1430</v>
      </c>
    </row>
    <row r="144" spans="1:1">
      <c r="A144">
        <v>762</v>
      </c>
    </row>
    <row r="145" spans="1:1">
      <c r="A145">
        <v>385</v>
      </c>
    </row>
    <row r="146" spans="1:1">
      <c r="A146">
        <v>680</v>
      </c>
    </row>
    <row r="147" spans="1:1">
      <c r="A147">
        <v>340</v>
      </c>
    </row>
    <row r="148" spans="1:1">
      <c r="A148">
        <v>183</v>
      </c>
    </row>
    <row r="149" spans="1:1">
      <c r="A149">
        <v>328</v>
      </c>
    </row>
    <row r="150" spans="1:1">
      <c r="A150">
        <v>999</v>
      </c>
    </row>
    <row r="151" spans="1:1">
      <c r="A151">
        <v>111</v>
      </c>
    </row>
    <row r="152" spans="1:1">
      <c r="A152">
        <v>64</v>
      </c>
    </row>
    <row r="153" spans="1:1">
      <c r="A153">
        <v>0</v>
      </c>
    </row>
    <row r="154" spans="1:1">
      <c r="A154">
        <v>44</v>
      </c>
    </row>
    <row r="155" spans="1:1">
      <c r="A155">
        <v>57</v>
      </c>
    </row>
    <row r="156" spans="1:1">
      <c r="A156">
        <v>0</v>
      </c>
    </row>
    <row r="157" spans="1:1">
      <c r="A157">
        <v>13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154</v>
      </c>
    </row>
    <row r="172" spans="1:1">
      <c r="A172">
        <v>78</v>
      </c>
    </row>
    <row r="173" spans="1:1">
      <c r="A173">
        <v>40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44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67</v>
      </c>
    </row>
    <row r="199" spans="1:1">
      <c r="A199">
        <v>999</v>
      </c>
    </row>
    <row r="200" spans="1:1">
      <c r="A200">
        <v>999</v>
      </c>
    </row>
    <row r="201" spans="1:1">
      <c r="A201">
        <v>255000</v>
      </c>
    </row>
    <row r="202" spans="1:1">
      <c r="A202">
        <v>121510</v>
      </c>
    </row>
    <row r="203" spans="1:1">
      <c r="A203">
        <v>48152</v>
      </c>
    </row>
    <row r="204" spans="1:1">
      <c r="A204">
        <v>377793</v>
      </c>
    </row>
    <row r="205" spans="1:1">
      <c r="A205">
        <v>30179</v>
      </c>
    </row>
    <row r="206" spans="1:1">
      <c r="A206">
        <v>30940</v>
      </c>
    </row>
    <row r="207" spans="1:1">
      <c r="A207">
        <v>80000</v>
      </c>
    </row>
    <row r="208" spans="1:1">
      <c r="A208">
        <v>19000</v>
      </c>
    </row>
    <row r="209" spans="1:1">
      <c r="A209">
        <v>37000</v>
      </c>
    </row>
    <row r="210" spans="1:1">
      <c r="A210">
        <v>16830</v>
      </c>
    </row>
    <row r="211" spans="1:1">
      <c r="A211">
        <v>9284</v>
      </c>
    </row>
    <row r="212" spans="1:1">
      <c r="A212">
        <v>0</v>
      </c>
    </row>
    <row r="213" spans="1:1">
      <c r="A213">
        <v>6620</v>
      </c>
    </row>
    <row r="214" spans="1:1">
      <c r="A214">
        <v>13162</v>
      </c>
    </row>
    <row r="215" spans="1:1">
      <c r="A215">
        <v>100000</v>
      </c>
    </row>
    <row r="216" spans="1:1">
      <c r="A216">
        <v>22355</v>
      </c>
    </row>
    <row r="217" spans="1:1">
      <c r="A217">
        <v>1167825</v>
      </c>
    </row>
    <row r="218" spans="1:1">
      <c r="A218">
        <v>2924965</v>
      </c>
    </row>
    <row r="219" spans="1:1">
      <c r="A219">
        <v>6499</v>
      </c>
    </row>
    <row r="220" spans="1:1">
      <c r="A220">
        <v>7521</v>
      </c>
    </row>
    <row r="221" spans="1:1">
      <c r="A221">
        <v>2924965</v>
      </c>
    </row>
    <row r="222" spans="1:1">
      <c r="A222">
        <v>0</v>
      </c>
    </row>
    <row r="223" spans="1:1">
      <c r="A223">
        <v>2812420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40000</v>
      </c>
    </row>
    <row r="232" spans="1:1">
      <c r="A232">
        <v>26742</v>
      </c>
    </row>
    <row r="233" spans="1:1">
      <c r="A233">
        <v>-172510</v>
      </c>
    </row>
    <row r="234" spans="1:1">
      <c r="A234">
        <v>-668962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1044000</v>
      </c>
    </row>
    <row r="239" spans="1:1">
      <c r="A239">
        <v>736000</v>
      </c>
    </row>
    <row r="240" spans="1:1">
      <c r="A240">
        <v>-169057</v>
      </c>
    </row>
    <row r="241" spans="1:1">
      <c r="A241">
        <v>2716299</v>
      </c>
    </row>
    <row r="242" spans="1:1">
      <c r="A242">
        <v>422780</v>
      </c>
    </row>
    <row r="243" spans="1:1">
      <c r="A243">
        <v>0</v>
      </c>
    </row>
    <row r="244" spans="1:1">
      <c r="A244">
        <v>714267</v>
      </c>
    </row>
    <row r="245" spans="1:1">
      <c r="A245">
        <v>129673</v>
      </c>
    </row>
    <row r="246" spans="1:1">
      <c r="A246">
        <v>356927</v>
      </c>
    </row>
    <row r="247" spans="1:1">
      <c r="A247">
        <v>185146</v>
      </c>
    </row>
    <row r="248" spans="1:1">
      <c r="A248">
        <v>5774</v>
      </c>
    </row>
    <row r="249" spans="1:1">
      <c r="A249">
        <v>53250</v>
      </c>
    </row>
    <row r="250" spans="1:1">
      <c r="A250">
        <v>303686</v>
      </c>
    </row>
    <row r="251" spans="1:1">
      <c r="A251">
        <v>1564131</v>
      </c>
    </row>
    <row r="252" spans="1:1">
      <c r="A252">
        <v>1152168</v>
      </c>
    </row>
    <row r="253" spans="1:1">
      <c r="A253">
        <v>0</v>
      </c>
    </row>
    <row r="254" spans="1:1">
      <c r="A254">
        <v>75501</v>
      </c>
    </row>
    <row r="255" spans="1:1">
      <c r="A255">
        <v>0</v>
      </c>
    </row>
    <row r="256" spans="1:1">
      <c r="A256">
        <v>-116213</v>
      </c>
    </row>
    <row r="257" spans="1:1">
      <c r="A257">
        <v>-285270</v>
      </c>
    </row>
    <row r="258" spans="1:1">
      <c r="A258">
        <v>999</v>
      </c>
    </row>
    <row r="259" spans="1:1">
      <c r="A259">
        <v>999</v>
      </c>
    </row>
    <row r="260" spans="1:1">
      <c r="A260">
        <v>-169057</v>
      </c>
    </row>
    <row r="261" spans="1:1">
      <c r="A261">
        <v>100000</v>
      </c>
    </row>
    <row r="262" spans="1:1">
      <c r="A262">
        <v>518000</v>
      </c>
    </row>
    <row r="263" spans="1:1">
      <c r="A263">
        <v>2944553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303686</v>
      </c>
    </row>
    <row r="268" spans="1:1">
      <c r="A268">
        <v>1463900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733937</v>
      </c>
    </row>
    <row r="273" spans="1:1">
      <c r="A273">
        <v>1291472</v>
      </c>
    </row>
    <row r="274" spans="1:1">
      <c r="A274">
        <v>40000</v>
      </c>
    </row>
    <row r="275" spans="1:1">
      <c r="A275">
        <v>4000000</v>
      </c>
    </row>
    <row r="276" spans="1:1">
      <c r="A276">
        <v>0</v>
      </c>
    </row>
    <row r="277" spans="1:1">
      <c r="A277">
        <v>3714730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300</v>
      </c>
    </row>
    <row r="286" spans="1:1">
      <c r="A286">
        <v>440</v>
      </c>
    </row>
    <row r="287" spans="1:1">
      <c r="A287">
        <v>12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1</v>
      </c>
    </row>
    <row r="294" spans="1:2">
      <c r="A294">
        <v>12</v>
      </c>
    </row>
    <row r="295" spans="1:2">
      <c r="A295">
        <v>1339</v>
      </c>
    </row>
    <row r="296" spans="1:2">
      <c r="A296">
        <v>8</v>
      </c>
    </row>
    <row r="297" spans="1:2">
      <c r="A297">
        <v>500</v>
      </c>
    </row>
    <row r="298" spans="1:2">
      <c r="A298">
        <v>3</v>
      </c>
    </row>
    <row r="299" spans="1:2">
      <c r="A299">
        <v>300</v>
      </c>
    </row>
    <row r="300" spans="1:2">
      <c r="A300">
        <v>7</v>
      </c>
    </row>
    <row r="301" spans="1:2">
      <c r="A301">
        <v>11748</v>
      </c>
    </row>
    <row r="302" spans="1:2">
      <c r="A302">
        <v>161</v>
      </c>
      <c r="B302" s="205" t="s">
        <v>330</v>
      </c>
    </row>
    <row r="303" spans="1:2">
      <c r="A303">
        <v>7573</v>
      </c>
    </row>
    <row r="304" spans="1:2">
      <c r="A304" t="s">
        <v>331</v>
      </c>
    </row>
    <row r="305" spans="1:2">
      <c r="A305">
        <v>25344</v>
      </c>
    </row>
    <row r="306" spans="1:2">
      <c r="A306">
        <v>814</v>
      </c>
      <c r="B306" s="205" t="s">
        <v>330</v>
      </c>
    </row>
    <row r="307" spans="1:2">
      <c r="A307">
        <v>14242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2614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8066</v>
      </c>
    </row>
    <row r="316" spans="1:2">
      <c r="A316">
        <v>2548</v>
      </c>
    </row>
    <row r="317" spans="1:2">
      <c r="A317">
        <v>0</v>
      </c>
    </row>
    <row r="318" spans="1:2">
      <c r="A318">
        <v>18</v>
      </c>
    </row>
    <row r="319" spans="1:2">
      <c r="A319">
        <v>71977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97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7100</v>
      </c>
    </row>
    <row r="523" spans="1:1">
      <c r="A523">
        <v>2840000</v>
      </c>
    </row>
    <row r="524" spans="1:1">
      <c r="A524">
        <v>0</v>
      </c>
    </row>
    <row r="525" spans="1:1">
      <c r="A525">
        <v>2840000</v>
      </c>
    </row>
    <row r="526" spans="1:1">
      <c r="A526">
        <v>291</v>
      </c>
    </row>
    <row r="527" spans="1:1">
      <c r="A527">
        <v>294</v>
      </c>
    </row>
    <row r="528" spans="1:1">
      <c r="A528">
        <v>294</v>
      </c>
    </row>
    <row r="529" spans="1:1">
      <c r="A529">
        <v>486</v>
      </c>
    </row>
    <row r="530" spans="1:1">
      <c r="A530">
        <v>494</v>
      </c>
    </row>
    <row r="531" spans="1:1">
      <c r="A531">
        <v>489</v>
      </c>
    </row>
    <row r="532" spans="1:1">
      <c r="A532">
        <v>767</v>
      </c>
    </row>
    <row r="533" spans="1:1">
      <c r="A533">
        <v>785</v>
      </c>
    </row>
    <row r="534" spans="1:1">
      <c r="A534">
        <v>770</v>
      </c>
    </row>
    <row r="535" spans="1:1">
      <c r="A535">
        <v>141</v>
      </c>
    </row>
    <row r="536" spans="1:1">
      <c r="A536">
        <v>1200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9342</v>
      </c>
    </row>
    <row r="543" spans="1:1">
      <c r="A543">
        <v>3736800</v>
      </c>
    </row>
    <row r="544" spans="1:1">
      <c r="A544">
        <v>0</v>
      </c>
    </row>
    <row r="545" spans="1:2">
      <c r="A545">
        <v>3736800</v>
      </c>
    </row>
    <row r="546" spans="1:2">
      <c r="A546">
        <v>292</v>
      </c>
    </row>
    <row r="547" spans="1:2">
      <c r="A547">
        <v>294</v>
      </c>
    </row>
    <row r="548" spans="1:2">
      <c r="A548">
        <v>292</v>
      </c>
    </row>
    <row r="549" spans="1:2">
      <c r="A549">
        <v>484</v>
      </c>
    </row>
    <row r="550" spans="1:2">
      <c r="A550">
        <v>492</v>
      </c>
    </row>
    <row r="551" spans="1:2">
      <c r="A551">
        <v>487</v>
      </c>
    </row>
    <row r="552" spans="1:2">
      <c r="A552">
        <v>760</v>
      </c>
    </row>
    <row r="553" spans="1:2">
      <c r="A553">
        <v>777</v>
      </c>
      <c r="B553"/>
    </row>
    <row r="554" spans="1:2">
      <c r="A554">
        <v>768</v>
      </c>
      <c r="B554"/>
    </row>
    <row r="555" spans="1:2">
      <c r="A555">
        <v>133</v>
      </c>
      <c r="B555"/>
    </row>
    <row r="556" spans="1:2">
      <c r="A556">
        <v>1250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9503</v>
      </c>
    </row>
    <row r="563" spans="1:1">
      <c r="A563">
        <v>3800250</v>
      </c>
    </row>
    <row r="564" spans="1:1">
      <c r="A564">
        <v>0</v>
      </c>
    </row>
    <row r="565" spans="1:1">
      <c r="A565">
        <v>3801270</v>
      </c>
    </row>
    <row r="566" spans="1:1">
      <c r="A566">
        <v>295</v>
      </c>
    </row>
    <row r="567" spans="1:1">
      <c r="A567">
        <v>300</v>
      </c>
    </row>
    <row r="568" spans="1:1">
      <c r="A568">
        <v>290</v>
      </c>
    </row>
    <row r="569" spans="1:1">
      <c r="A569">
        <v>480</v>
      </c>
    </row>
    <row r="570" spans="1:1">
      <c r="A570">
        <v>501</v>
      </c>
    </row>
    <row r="571" spans="1:1">
      <c r="A571">
        <v>490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144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9098</v>
      </c>
    </row>
    <row r="583" spans="1:1">
      <c r="A583">
        <v>3639200</v>
      </c>
    </row>
    <row r="584" spans="1:1">
      <c r="A584">
        <v>0</v>
      </c>
    </row>
    <row r="585" spans="1:1">
      <c r="A585">
        <v>3639200</v>
      </c>
    </row>
    <row r="586" spans="1:1">
      <c r="A586">
        <v>292</v>
      </c>
    </row>
    <row r="587" spans="1:1">
      <c r="A587">
        <v>295</v>
      </c>
    </row>
    <row r="588" spans="1:1">
      <c r="A588">
        <v>298</v>
      </c>
    </row>
    <row r="589" spans="1:1">
      <c r="A589">
        <v>490</v>
      </c>
    </row>
    <row r="590" spans="1:1">
      <c r="A590">
        <v>482</v>
      </c>
    </row>
    <row r="591" spans="1:1">
      <c r="A591">
        <v>480</v>
      </c>
    </row>
    <row r="592" spans="1:1">
      <c r="A592">
        <v>772</v>
      </c>
    </row>
    <row r="593" spans="1:1">
      <c r="A593">
        <v>783</v>
      </c>
    </row>
    <row r="594" spans="1:1">
      <c r="A594">
        <v>770</v>
      </c>
    </row>
    <row r="595" spans="1:1">
      <c r="A595">
        <v>132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6121</v>
      </c>
    </row>
    <row r="603" spans="1:1">
      <c r="A603">
        <v>2448400</v>
      </c>
    </row>
    <row r="604" spans="1:1">
      <c r="A604">
        <v>0</v>
      </c>
    </row>
    <row r="605" spans="1:1">
      <c r="A605">
        <v>2448400</v>
      </c>
    </row>
    <row r="606" spans="1:1">
      <c r="A606">
        <v>449</v>
      </c>
    </row>
    <row r="607" spans="1:1">
      <c r="A607">
        <v>414</v>
      </c>
    </row>
    <row r="608" spans="1:1">
      <c r="A608">
        <v>390</v>
      </c>
    </row>
    <row r="609" spans="1:1">
      <c r="A609">
        <v>732</v>
      </c>
    </row>
    <row r="610" spans="1:1">
      <c r="A610">
        <v>695</v>
      </c>
    </row>
    <row r="611" spans="1:1">
      <c r="A611">
        <v>625</v>
      </c>
    </row>
    <row r="612" spans="1:1">
      <c r="A612">
        <v>990</v>
      </c>
    </row>
    <row r="613" spans="1:1">
      <c r="A613">
        <v>977</v>
      </c>
    </row>
    <row r="614" spans="1:1">
      <c r="A614">
        <v>889</v>
      </c>
    </row>
    <row r="615" spans="1:1">
      <c r="A615">
        <v>151</v>
      </c>
    </row>
    <row r="616" spans="1:1">
      <c r="A616">
        <v>1200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8367</v>
      </c>
    </row>
    <row r="623" spans="1:1">
      <c r="A623">
        <v>3348473</v>
      </c>
    </row>
    <row r="624" spans="1:1">
      <c r="A624">
        <v>0</v>
      </c>
    </row>
    <row r="625" spans="1:1">
      <c r="A625">
        <v>3346430</v>
      </c>
    </row>
    <row r="626" spans="1:1">
      <c r="A626">
        <v>370</v>
      </c>
    </row>
    <row r="627" spans="1:1">
      <c r="A627">
        <v>360</v>
      </c>
    </row>
    <row r="628" spans="1:1">
      <c r="A628">
        <v>350</v>
      </c>
    </row>
    <row r="629" spans="1:1">
      <c r="A629">
        <v>600</v>
      </c>
    </row>
    <row r="630" spans="1:1">
      <c r="A630">
        <v>600</v>
      </c>
    </row>
    <row r="631" spans="1:1">
      <c r="A631">
        <v>550</v>
      </c>
    </row>
    <row r="632" spans="1:1">
      <c r="A632">
        <v>950</v>
      </c>
    </row>
    <row r="633" spans="1:1">
      <c r="A633">
        <v>978</v>
      </c>
    </row>
    <row r="634" spans="1:1">
      <c r="A634">
        <v>850</v>
      </c>
    </row>
    <row r="635" spans="1:1">
      <c r="A635">
        <v>136</v>
      </c>
    </row>
    <row r="636" spans="1:1">
      <c r="A636">
        <v>1380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9560</v>
      </c>
    </row>
    <row r="643" spans="1:1">
      <c r="A643">
        <v>3824000</v>
      </c>
    </row>
    <row r="644" spans="1:1">
      <c r="A644">
        <v>0</v>
      </c>
    </row>
    <row r="645" spans="1:1">
      <c r="A645">
        <v>3824000</v>
      </c>
    </row>
    <row r="646" spans="1:1">
      <c r="A646">
        <v>289</v>
      </c>
    </row>
    <row r="647" spans="1:1">
      <c r="A647">
        <v>292</v>
      </c>
    </row>
    <row r="648" spans="1:1">
      <c r="A648">
        <v>288</v>
      </c>
    </row>
    <row r="649" spans="1:1">
      <c r="A649">
        <v>482</v>
      </c>
    </row>
    <row r="650" spans="1:1">
      <c r="A650">
        <v>488</v>
      </c>
    </row>
    <row r="651" spans="1:1">
      <c r="A651">
        <v>484</v>
      </c>
    </row>
    <row r="652" spans="1:1">
      <c r="A652">
        <v>762</v>
      </c>
    </row>
    <row r="653" spans="1:1">
      <c r="A653">
        <v>770</v>
      </c>
    </row>
    <row r="654" spans="1:1">
      <c r="A654">
        <v>760</v>
      </c>
    </row>
    <row r="655" spans="1:1">
      <c r="A655">
        <v>132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9605</v>
      </c>
    </row>
    <row r="663" spans="1:1">
      <c r="A663">
        <v>3842000</v>
      </c>
    </row>
    <row r="664" spans="1:1">
      <c r="A664">
        <v>0</v>
      </c>
    </row>
    <row r="665" spans="1:1">
      <c r="A665">
        <v>3842000</v>
      </c>
    </row>
    <row r="666" spans="1:1">
      <c r="A666">
        <v>295</v>
      </c>
    </row>
    <row r="667" spans="1:1">
      <c r="A667">
        <v>300</v>
      </c>
    </row>
    <row r="668" spans="1:1">
      <c r="A668">
        <v>295</v>
      </c>
    </row>
    <row r="669" spans="1:1">
      <c r="A669">
        <v>480</v>
      </c>
    </row>
    <row r="670" spans="1:1">
      <c r="A670">
        <v>480</v>
      </c>
    </row>
    <row r="671" spans="1:1">
      <c r="A671">
        <v>480</v>
      </c>
    </row>
    <row r="672" spans="1:1">
      <c r="A672">
        <v>805</v>
      </c>
    </row>
    <row r="673" spans="1:1">
      <c r="A673">
        <v>815</v>
      </c>
    </row>
    <row r="674" spans="1:1">
      <c r="A674">
        <v>805</v>
      </c>
    </row>
    <row r="675" spans="1:1">
      <c r="A675">
        <v>131</v>
      </c>
    </row>
    <row r="676" spans="1:1">
      <c r="A676">
        <v>1240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336</v>
      </c>
    </row>
    <row r="700" spans="1:1">
      <c r="A700" t="s">
        <v>337</v>
      </c>
    </row>
    <row r="701" spans="1:1">
      <c r="A701">
        <v>1</v>
      </c>
    </row>
    <row r="702" spans="1:1">
      <c r="A702">
        <v>3555241</v>
      </c>
    </row>
    <row r="703" spans="1:1">
      <c r="A703">
        <v>370213</v>
      </c>
    </row>
    <row r="704" spans="1:1">
      <c r="A704">
        <v>1596440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881084</v>
      </c>
    </row>
    <row r="710" spans="1:1">
      <c r="A710">
        <v>1810344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-719534</v>
      </c>
    </row>
    <row r="717" spans="1:1">
      <c r="A717">
        <v>3280466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106637</v>
      </c>
    </row>
    <row r="724" spans="1:1">
      <c r="A724">
        <v>1619187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824499</v>
      </c>
    </row>
    <row r="730" spans="1:1">
      <c r="A730">
        <v>859167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-237789</v>
      </c>
    </row>
    <row r="737" spans="1:1">
      <c r="A737">
        <v>3762211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3570241</v>
      </c>
    </row>
    <row r="743" spans="1:1">
      <c r="A743">
        <v>1680</v>
      </c>
    </row>
    <row r="744" spans="1:1">
      <c r="A744">
        <v>1542863</v>
      </c>
    </row>
    <row r="745" spans="1:1">
      <c r="A745">
        <v>454000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698706</v>
      </c>
    </row>
    <row r="750" spans="1:1">
      <c r="A750">
        <v>1029581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3999000</v>
      </c>
    </row>
    <row r="755" spans="1:1">
      <c r="A755">
        <v>0</v>
      </c>
    </row>
    <row r="756" spans="1:1">
      <c r="A756">
        <v>-158503</v>
      </c>
    </row>
    <row r="757" spans="1:1">
      <c r="A757">
        <v>3840497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3562553</v>
      </c>
    </row>
    <row r="763" spans="1:1">
      <c r="A763">
        <v>303686</v>
      </c>
    </row>
    <row r="764" spans="1:1">
      <c r="A764">
        <v>1463900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733937</v>
      </c>
    </row>
    <row r="770" spans="1:1">
      <c r="A770">
        <v>1291472</v>
      </c>
    </row>
    <row r="771" spans="1:1">
      <c r="A771">
        <v>999</v>
      </c>
    </row>
    <row r="772" spans="1:1">
      <c r="A772">
        <v>40000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-285270</v>
      </c>
    </row>
    <row r="777" spans="1:1">
      <c r="A777">
        <v>3714730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3605241</v>
      </c>
    </row>
    <row r="783" spans="1:1">
      <c r="A783">
        <v>950519</v>
      </c>
    </row>
    <row r="784" spans="1:1">
      <c r="A784">
        <v>840226</v>
      </c>
    </row>
    <row r="785" spans="1:1">
      <c r="A785">
        <v>451000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569036</v>
      </c>
    </row>
    <row r="790" spans="1:1">
      <c r="A790">
        <v>2223213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-945263</v>
      </c>
    </row>
    <row r="797" spans="1:1">
      <c r="A797">
        <v>3054737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926545</v>
      </c>
    </row>
    <row r="804" spans="1:1">
      <c r="A804">
        <v>1389074</v>
      </c>
    </row>
    <row r="805" spans="1:1">
      <c r="A805">
        <v>452000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886883</v>
      </c>
    </row>
    <row r="810" spans="1:1">
      <c r="A810">
        <v>1570006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4002000</v>
      </c>
    </row>
    <row r="815" spans="1:1">
      <c r="A815">
        <v>29</v>
      </c>
    </row>
    <row r="816" spans="1:1">
      <c r="A816">
        <v>-421246</v>
      </c>
    </row>
    <row r="817" spans="1:1">
      <c r="A817">
        <v>3580783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3270053</v>
      </c>
    </row>
    <row r="823" spans="1:1">
      <c r="A823">
        <v>224307</v>
      </c>
    </row>
    <row r="824" spans="1:1">
      <c r="A824">
        <v>1506711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832744</v>
      </c>
    </row>
    <row r="830" spans="1:1">
      <c r="A830">
        <v>809341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-191014</v>
      </c>
    </row>
    <row r="837" spans="1:1">
      <c r="A837">
        <v>3808986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3270053</v>
      </c>
    </row>
    <row r="843" spans="1:1">
      <c r="A843">
        <v>349261</v>
      </c>
    </row>
    <row r="844" spans="1:1">
      <c r="A844">
        <v>1592920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884047</v>
      </c>
    </row>
    <row r="850" spans="1:1">
      <c r="A850">
        <v>926145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-147958</v>
      </c>
    </row>
    <row r="857" spans="1:1">
      <c r="A857">
        <v>3852042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338</v>
      </c>
    </row>
    <row r="862" spans="1:1">
      <c r="A862" t="s">
        <v>339</v>
      </c>
    </row>
    <row r="863" spans="1:1">
      <c r="A863" t="s">
        <v>340</v>
      </c>
    </row>
    <row r="864" spans="1:1">
      <c r="A864" t="s">
        <v>341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2020-03-24T13:20:05Z</dcterms:modified>
</cp:coreProperties>
</file>