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3\"/>
    </mc:Choice>
  </mc:AlternateContent>
  <xr:revisionPtr revIDLastSave="0" documentId="8_{997B8607-6CE3-4137-8A24-4A52FD3C4CB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G16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X27" i="3" s="1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K83" i="4" s="1"/>
  <c r="L80" i="4"/>
  <c r="L83" i="4" s="1"/>
  <c r="M80" i="4"/>
  <c r="F81" i="4"/>
  <c r="G81" i="4"/>
  <c r="H81" i="4"/>
  <c r="I81" i="4"/>
  <c r="I83" i="4" s="1"/>
  <c r="J81" i="4"/>
  <c r="J83" i="4" s="1"/>
  <c r="K81" i="4"/>
  <c r="L81" i="4"/>
  <c r="M81" i="4"/>
  <c r="M83" i="4"/>
  <c r="F82" i="4"/>
  <c r="G82" i="4"/>
  <c r="G83" i="4" s="1"/>
  <c r="H82" i="4"/>
  <c r="H83" i="4" s="1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N11" i="2" s="1"/>
  <c r="O7" i="2"/>
  <c r="U7" i="2"/>
  <c r="W7" i="2"/>
  <c r="Y7" i="2"/>
  <c r="N8" i="2"/>
  <c r="O8" i="2"/>
  <c r="U8" i="2"/>
  <c r="W8" i="2"/>
  <c r="Y8" i="2"/>
  <c r="G10" i="2"/>
  <c r="G15" i="2" s="1"/>
  <c r="G11" i="2"/>
  <c r="N9" i="2"/>
  <c r="U9" i="2"/>
  <c r="V9" i="2"/>
  <c r="W9" i="2"/>
  <c r="X9" i="2"/>
  <c r="Y9" i="2"/>
  <c r="Z9" i="2"/>
  <c r="N10" i="2"/>
  <c r="O10" i="2"/>
  <c r="O11" i="2" s="1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N26" i="2"/>
  <c r="N28" i="2" s="1"/>
  <c r="O26" i="2"/>
  <c r="O29" i="2"/>
  <c r="G27" i="2"/>
  <c r="M27" i="2"/>
  <c r="N27" i="2"/>
  <c r="U27" i="2"/>
  <c r="W27" i="2"/>
  <c r="Y27" i="2"/>
  <c r="M30" i="2"/>
  <c r="N30" i="2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3" i="3"/>
  <c r="L35" i="3" s="1"/>
  <c r="M29" i="2"/>
  <c r="N43" i="2"/>
  <c r="R27" i="3"/>
  <c r="M28" i="2"/>
  <c r="G26" i="2"/>
  <c r="R20" i="3"/>
  <c r="F83" i="4"/>
  <c r="O28" i="2"/>
  <c r="G17" i="4"/>
  <c r="I16" i="4"/>
  <c r="H16" i="4"/>
  <c r="G9" i="2"/>
  <c r="H17" i="4"/>
  <c r="I17" i="4"/>
  <c r="N45" i="2" l="1"/>
  <c r="N29" i="2"/>
  <c r="L30" i="3"/>
</calcChain>
</file>

<file path=xl/connections.xml><?xml version="1.0" encoding="utf-8"?>
<connections xmlns="http://schemas.openxmlformats.org/spreadsheetml/2006/main">
  <connection id="1" name="W014192" type="6" refreshedVersion="4" background="1" saveData="1">
    <textPr prompt="0" codePage="850" sourceFile="C:\GMC\CM1R18C1\RUN_18C1\Wfiles\192\W01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<sst xmlns="http://schemas.openxmlformats.org/spreadsheetml/2006/main" count="596" uniqueCount="343">
  <si>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</si>
  <si>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</si>
  <si>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</si>
  <si>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</si>
  <si>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</si>
  <si>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</si>
  <si>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</si>
  <si>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</si>
  <si>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</si>
  <si>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</si>
  <si>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</si>
  <si>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</si>
  <si>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</si>
  <si>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</si>
  <si>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</si>
  <si>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</si>
  <si>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</si>
  <si>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</si>
  <si>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</si>
  <si>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</si>
  <si>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</si>
  <si>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</si>
  <si>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</si>
  <si>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</si>
  <si>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</si>
  <si>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</si>
  <si>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</si>
  <si>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</si>
  <si>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</si>
  <si>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</si>
  <si>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</si>
  <si>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</si>
  <si>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</si>
  <si>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</si>
  <si>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</si>
  <si>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</si>
  <si>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</si>
  <si>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</si>
  <si>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</si>
  <si>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</si>
  <si>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</si>
  <si>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</si>
  <si>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</si>
  <si>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</si>
  <si>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</si>
  <si>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</si>
  <si>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</si>
  <si>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</si>
  <si>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</si>
  <si>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</si>
  <si>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</si>
  <si>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</si>
  <si>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</si>
  <si>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</si>
  <si>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</si>
  <si>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</si>
  <si>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</si>
  <si>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</si>
  <si>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</si>
  <si>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</si>
  <si>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</si>
  <si>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</si>
  <si>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</si>
  <si>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</si>
  <si>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</si>
  <si>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</si>
  <si>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</si>
  <si>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</si>
  <si>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</si>
  <si>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</si>
  <si>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</si>
  <si>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</si>
  <si>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</si>
  <si>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</si>
  <si>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</si>
  <si>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</si>
  <si>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</si>
  <si>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</si>
  <si>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</si>
  <si>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</si>
  <si>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</si>
  <si>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</si>
  <si>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</si>
  <si>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</si>
  <si>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</si>
  <si>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</si>
  <si>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</si>
  <si>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</si>
  <si>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</si>
  <si>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</si>
  <si>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</si>
  <si>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</si>
  <si>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</si>
  <si>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</si>
  <si>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</si>
  <si>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</si>
  <si>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</si>
  <si>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</si>
  <si>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</si>
  <si>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</si>
  <si>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</si>
  <si>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</si>
  <si>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</si>
  <si>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</si>
  <si>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</si>
  <si>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</si>
  <si>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</si>
  <si>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</si>
  <si>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</si>
  <si>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</si>
  <si>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</si>
  <si>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</si>
  <si>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</si>
  <si>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</si>
  <si>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</si>
  <si>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</si>
  <si>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</si>
  <si>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</si>
  <si>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</si>
  <si>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</si>
  <si>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</si>
  <si>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</si>
  <si>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</si>
  <si>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</si>
  <si>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</si>
  <si>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</si>
  <si>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</si>
  <si>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</si>
  <si>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</si>
  <si>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</si>
  <si>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</si>
  <si>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</si>
  <si>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</si>
  <si>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</si>
  <si>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</si>
  <si>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</si>
  <si>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</si>
  <si>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</si>
  <si>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</si>
  <si>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</si>
  <si>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</si>
  <si>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</si>
  <si>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</si>
  <si>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</si>
  <si>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</si>
  <si>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</si>
  <si>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</si>
  <si>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</si>
  <si>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</si>
  <si>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</si>
  <si>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</si>
  <si>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</si>
  <si>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</si>
  <si>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</si>
  <si>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</si>
  <si>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</si>
  <si>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</si>
  <si>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</si>
  <si>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</si>
  <si>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</si>
  <si>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</si>
  <si>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</si>
  <si>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</si>
  <si>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</si>
  <si>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</si>
  <si>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</si>
  <si>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</si>
  <si>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</si>
  <si>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</si>
  <si>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</si>
  <si>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</si>
  <si>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</si>
  <si>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</si>
  <si>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</si>
  <si>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</si>
  <si>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</si>
  <si>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</si>
  <si>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</si>
  <si>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</si>
  <si>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</si>
  <si>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</si>
  <si>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</si>
  <si>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</si>
  <si>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</si>
  <si>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</si>
  <si>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</si>
  <si>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</si>
  <si>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</si>
  <si>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</si>
  <si>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</si>
  <si>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</si>
  <si>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</si>
  <si>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</si>
  <si>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</si>
  <si>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</si>
  <si>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</si>
  <si>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</si>
  <si>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</si>
  <si>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</si>
  <si>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</si>
  <si>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</si>
  <si>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</si>
  <si>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</si>
  <si>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</si>
  <si>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</si>
  <si>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</si>
  <si>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</si>
  <si>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</si>
  <si>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</si>
  <si>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</si>
  <si>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</si>
  <si>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</si>
  <si>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</si>
  <si>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</si>
  <si>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</si>
  <si>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</si>
  <si>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</si>
  <si>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</si>
  <si>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</si>
  <si>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</si>
  <si>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</si>
  <si>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</si>
  <si>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</si>
  <si>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</si>
  <si>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</si>
  <si>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</si>
  <si>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</si>
  <si>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</si>
  <si>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</si>
  <si>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</si>
  <si>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</si>
  <si>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</si>
  <si>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</si>
  <si>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</si>
  <si>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</si>
  <si>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</si>
  <si>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</si>
  <si>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</si>
  <si>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</si>
  <si>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</si>
  <si>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</si>
  <si>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</si>
  <si>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</si>
  <si>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</si>
  <si>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</si>
  <si>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</si>
  <si>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</si>
  <si>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</si>
  <si>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</si>
  <si>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</si>
  <si>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</si>
  <si>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</si>
  <si>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</si>
  <si>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</si>
  <si>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</si>
  <si>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</si>
  <si>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</si>
  <si>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</si>
  <si>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</si>
  <si>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</si>
  <si>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</si>
  <si>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</si>
  <si>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</si>
  <si>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</si>
  <si>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</si>
  <si>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</si>
  <si>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</si>
  <si>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</si>
  <si>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</si>
  <si>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</si>
  <si>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</si>
  <si>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</si>
  <si>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</si>
  <si>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</si>
  <si>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</si>
  <si>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</si>
  <si>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</si>
  <si>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</si>
  <si>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</si>
  <si>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</si>
  <si>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</si>
  <si>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</si>
  <si>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</si>
  <si>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</si>
  <si>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</si>
  <si>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</si>
  <si>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</si>
  <si>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</si>
  <si>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</si>
  <si>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</si>
  <si>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</si>
  <si>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</si>
  <si>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</si>
  <si>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</si>
  <si>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</si>
  <si>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</si>
  <si>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</si>
  <si>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</si>
  <si>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</si>
  <si>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</si>
  <si>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</si>
  <si>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</si>
  <si>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</si>
  <si>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</si>
  <si>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</si>
  <si>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</si>
  <si>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</si>
  <si>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</si>
  <si>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</si>
  <si>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</si>
  <si>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</si>
  <si>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</si>
  <si>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</si>
  <si>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</si>
  <si>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</si>
  <si>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</si>
  <si>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</si>
  <si>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</si>
  <si>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</si>
  <si>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</si>
  <si>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</si>
  <si>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</si>
  <si>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</si>
  <si>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</si>
  <si>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</si>
  <si>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</si>
  <si>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4.70</t>
  </si>
  <si>
    <t xml:space="preserve">   4.20</t>
  </si>
  <si>
    <t xml:space="preserve">   3.70</t>
  </si>
  <si>
    <t>!</t>
  </si>
  <si>
    <t>Minor</t>
  </si>
  <si>
    <t xml:space="preserve"> 86.9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</si>
  <si>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</si>
  <si>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</si>
  <si>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</si>
  <si>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</si>
  <si>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</si>
  <si>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</si>
  <si>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191205150222</t>
  </si>
  <si>
    <t>Arantxa Martinez Capitßn</t>
  </si>
  <si>
    <t>EL CUADRADO PERFECTO</t>
  </si>
  <si>
    <t>Castilla la Mancha</t>
  </si>
  <si>
    <t>Universidad de 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</si>
</sst>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Arantxa Martinez Capitßn</v>
      </c>
      <c r="V3" s="2" t="s">
        <v>25</v>
      </c>
      <c r="W3" s="3" t="str">
        <f>W!A6</f>
        <v xml:space="preserve">  18C1</v>
      </c>
    </row>
    <row r="4" spans="2:25">
      <c r="B4" t="str">
        <f>W!A862</f>
        <v>EL CUADRADO PERFECTO</v>
      </c>
    </row>
    <row r="5" spans="2:25" ht="17.399999999999999">
      <c r="B5" t="str">
        <f>W!A863</f>
        <v>Castilla la Mancha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Castilla-La Mancha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28</v>
      </c>
      <c r="F14" s="44">
        <f>W!A11</f>
        <v>35</v>
      </c>
      <c r="G14" s="45"/>
      <c r="H14" s="44">
        <f>W!A14</f>
        <v>32</v>
      </c>
      <c r="I14" s="46"/>
      <c r="J14" s="44">
        <f>W!A17</f>
        <v>20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25</v>
      </c>
      <c r="G15" s="51"/>
      <c r="H15" s="44">
        <f>W!A15</f>
        <v>20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30</v>
      </c>
      <c r="G16" s="58"/>
      <c r="H16" s="57">
        <f>W!A16</f>
        <v>25</v>
      </c>
      <c r="I16" s="38"/>
      <c r="J16" s="57">
        <f>W!A19</f>
        <v>25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359</v>
      </c>
      <c r="G19" s="54">
        <f>W!B21</f>
        <v>0</v>
      </c>
      <c r="H19" s="63">
        <f>W!A24</f>
        <v>543</v>
      </c>
      <c r="I19" s="48">
        <f>W!B24</f>
        <v>0</v>
      </c>
      <c r="J19" s="63">
        <f>W!A27</f>
        <v>832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9</v>
      </c>
      <c r="Q19" s="65"/>
      <c r="R19" s="28"/>
      <c r="S19" s="66" t="s">
        <v>50</v>
      </c>
      <c r="T19" s="67">
        <f>W!A58</f>
        <v>2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365</v>
      </c>
      <c r="G20" s="54">
        <f>W!B22</f>
        <v>0</v>
      </c>
      <c r="H20" s="44">
        <f>W!A25</f>
        <v>522</v>
      </c>
      <c r="I20" s="54">
        <f>W!B25</f>
        <v>0</v>
      </c>
      <c r="J20" s="44">
        <f>W!A28</f>
        <v>840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16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352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20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2300</v>
      </c>
      <c r="G24" s="48" t="str">
        <f>W!B31</f>
        <v>*</v>
      </c>
      <c r="H24" s="63">
        <f>W!A34</f>
        <v>1300</v>
      </c>
      <c r="I24" s="48" t="str">
        <f>W!B34</f>
        <v>*</v>
      </c>
      <c r="J24" s="63">
        <f>W!A37</f>
        <v>700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1400</v>
      </c>
      <c r="G25" s="54" t="str">
        <f>W!B32</f>
        <v>*</v>
      </c>
      <c r="H25" s="44">
        <f>W!A35</f>
        <v>1000</v>
      </c>
      <c r="I25" s="54" t="str">
        <f>W!B35</f>
        <v>*</v>
      </c>
      <c r="J25" s="44">
        <f>W!A38</f>
        <v>400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2100</v>
      </c>
      <c r="G26" s="59" t="str">
        <f>W!B33</f>
        <v>*</v>
      </c>
      <c r="H26" s="57">
        <f>W!A36</f>
        <v>1500</v>
      </c>
      <c r="I26" s="59" t="str">
        <f>W!B36</f>
        <v>*</v>
      </c>
      <c r="J26" s="41">
        <f>W!A39</f>
        <v>660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18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1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3995</v>
      </c>
      <c r="V6" s="115"/>
      <c r="W6" s="116">
        <f>W!A109</f>
        <v>2622</v>
      </c>
      <c r="X6" s="108"/>
      <c r="Y6" s="114">
        <f>W!A110</f>
        <v>1214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44</v>
      </c>
      <c r="O7" s="118">
        <f>W!A192</f>
        <v>67</v>
      </c>
      <c r="P7" s="102"/>
      <c r="R7" s="101"/>
      <c r="S7" s="19" t="s">
        <v>144</v>
      </c>
      <c r="T7" s="97"/>
      <c r="U7" s="114">
        <f>W!A111</f>
        <v>4133</v>
      </c>
      <c r="V7" s="115"/>
      <c r="W7" s="116">
        <f>W!A112</f>
        <v>2708</v>
      </c>
      <c r="X7" s="108"/>
      <c r="Y7" s="114">
        <f>W!A113</f>
        <v>1254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21</v>
      </c>
      <c r="P8" s="102"/>
      <c r="R8" s="101"/>
      <c r="S8" s="19" t="s">
        <v>145</v>
      </c>
      <c r="T8" s="97"/>
      <c r="U8" s="114">
        <f>W!A114</f>
        <v>130</v>
      </c>
      <c r="V8" s="115"/>
      <c r="W8" s="116">
        <f>W!A115</f>
        <v>86</v>
      </c>
      <c r="X8" s="108"/>
      <c r="Y8" s="114">
        <f>W!A116</f>
        <v>40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1</v>
      </c>
      <c r="O9" s="118"/>
      <c r="P9" s="102"/>
      <c r="R9" s="101"/>
      <c r="S9" s="19" t="s">
        <v>146</v>
      </c>
      <c r="T9" s="97"/>
      <c r="U9" s="114">
        <f>W!A117</f>
        <v>8</v>
      </c>
      <c r="V9" s="119" t="str">
        <f>W!B117</f>
        <v>!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21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45</v>
      </c>
      <c r="O12" s="122">
        <f>W!A198</f>
        <v>67</v>
      </c>
      <c r="P12" s="102"/>
      <c r="R12" s="101"/>
      <c r="S12" s="28" t="s">
        <v>148</v>
      </c>
      <c r="T12" s="97"/>
      <c r="U12" s="114">
        <f>W!A121</f>
        <v>1584</v>
      </c>
      <c r="V12" s="115"/>
      <c r="W12" s="114">
        <f>W!A124</f>
        <v>897</v>
      </c>
      <c r="X12" s="108"/>
      <c r="Y12" s="114">
        <f>W!A127</f>
        <v>482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450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964</v>
      </c>
      <c r="V13" s="115"/>
      <c r="W13" s="114">
        <f>W!A125</f>
        <v>690</v>
      </c>
      <c r="X13" s="108"/>
      <c r="Y13" s="114">
        <f>W!A128</f>
        <v>276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0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1447</v>
      </c>
      <c r="V14" s="115"/>
      <c r="W14" s="114">
        <f>W!A126</f>
        <v>1035</v>
      </c>
      <c r="X14" s="108"/>
      <c r="Y14" s="114">
        <f>W!A129</f>
        <v>456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52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25344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405</v>
      </c>
      <c r="P17" s="119">
        <f>W!B307</f>
        <v>0</v>
      </c>
      <c r="R17" s="101"/>
      <c r="S17" s="28" t="s">
        <v>155</v>
      </c>
      <c r="T17" s="97"/>
      <c r="U17" s="114">
        <f>W!A131</f>
        <v>1495</v>
      </c>
      <c r="V17" s="115"/>
      <c r="W17" s="114">
        <f>W!A134</f>
        <v>907</v>
      </c>
      <c r="X17" s="108"/>
      <c r="Y17" s="114">
        <f>W!A137</f>
        <v>430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1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23272</v>
      </c>
      <c r="P18" s="102"/>
      <c r="R18" s="101"/>
      <c r="S18" s="123" t="s">
        <v>156</v>
      </c>
      <c r="T18" s="97"/>
      <c r="U18" s="114">
        <f>W!A132</f>
        <v>669</v>
      </c>
      <c r="V18" s="115"/>
      <c r="W18" s="114">
        <f>W!A135</f>
        <v>529</v>
      </c>
      <c r="X18" s="108"/>
      <c r="Y18" s="114">
        <f>W!A138</f>
        <v>238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1399</v>
      </c>
      <c r="V19" s="115"/>
      <c r="W19" s="114">
        <f>W!A136</f>
        <v>837</v>
      </c>
      <c r="X19" s="108"/>
      <c r="Y19" s="114">
        <f>W!A139</f>
        <v>383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1543</v>
      </c>
      <c r="V22" s="115"/>
      <c r="W22" s="114">
        <f>W!A144</f>
        <v>897</v>
      </c>
      <c r="X22" s="108"/>
      <c r="Y22" s="114">
        <f>W!A147</f>
        <v>439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696</v>
      </c>
      <c r="V23" s="115"/>
      <c r="W23" s="114">
        <f>W!A145</f>
        <v>570</v>
      </c>
      <c r="X23" s="108"/>
      <c r="Y23" s="114">
        <f>W!A148</f>
        <v>241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213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1399</v>
      </c>
      <c r="V24" s="115"/>
      <c r="W24" s="114">
        <f>W!A146</f>
        <v>837</v>
      </c>
      <c r="X24" s="108"/>
      <c r="Y24" s="114">
        <f>W!A149</f>
        <v>383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11532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-37</v>
      </c>
      <c r="H26" s="102"/>
      <c r="I26" s="97"/>
      <c r="J26" s="101"/>
      <c r="K26" s="19" t="s">
        <v>128</v>
      </c>
      <c r="L26" s="19"/>
      <c r="M26" s="118">
        <f>W!A321</f>
        <v>6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86.9</v>
      </c>
      <c r="H27" s="102"/>
      <c r="I27" s="97"/>
      <c r="J27" s="101"/>
      <c r="K27" s="19" t="s">
        <v>124</v>
      </c>
      <c r="L27" s="19"/>
      <c r="M27" s="118">
        <f>W!A323</f>
        <v>1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19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3548</v>
      </c>
      <c r="H30" s="102"/>
      <c r="I30" s="97"/>
      <c r="J30" s="101"/>
      <c r="K30" s="19" t="s">
        <v>127</v>
      </c>
      <c r="L30" s="19"/>
      <c r="M30" s="122">
        <f>W!A325</f>
        <v>6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9000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41</v>
      </c>
      <c r="V31" s="115"/>
      <c r="W31" s="114">
        <f>W!A164</f>
        <v>0</v>
      </c>
      <c r="X31" s="108"/>
      <c r="Y31" s="114">
        <f>W!A167</f>
        <v>43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763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268</v>
      </c>
      <c r="V32" s="115"/>
      <c r="W32" s="114">
        <f>W!A165</f>
        <v>120</v>
      </c>
      <c r="X32" s="108"/>
      <c r="Y32" s="114">
        <f>W!A168</f>
        <v>35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48</v>
      </c>
      <c r="V33" s="115"/>
      <c r="W33" s="114">
        <f>W!A166</f>
        <v>198</v>
      </c>
      <c r="X33" s="108"/>
      <c r="Y33" s="114">
        <f>W!A169</f>
        <v>73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13311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0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150</v>
      </c>
      <c r="V36" s="119">
        <f>W!B171</f>
        <v>0</v>
      </c>
      <c r="W36" s="116">
        <f>W!A172</f>
        <v>67</v>
      </c>
      <c r="X36" s="119">
        <f>W!B172</f>
        <v>0</v>
      </c>
      <c r="Y36" s="116">
        <f>W!A173</f>
        <v>27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2000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7</v>
      </c>
      <c r="O37" s="122">
        <f>W!A300</f>
        <v>11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20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77726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48.081279999999992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99</v>
      </c>
      <c r="H45" s="102"/>
      <c r="I45" s="97"/>
      <c r="J45" s="101"/>
      <c r="K45" s="18" t="s">
        <v>135</v>
      </c>
      <c r="N45" s="141">
        <f>N43+N44</f>
        <v>57.923279999999991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310000</v>
      </c>
      <c r="G8" s="155"/>
      <c r="H8" s="144"/>
      <c r="I8" s="158" t="s">
        <v>192</v>
      </c>
      <c r="J8" s="144"/>
      <c r="K8" s="144"/>
      <c r="L8" s="160">
        <f>W!A241</f>
        <v>3422351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145518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3091260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55355</v>
      </c>
      <c r="G10" s="155"/>
      <c r="H10" s="144"/>
      <c r="I10" s="158" t="s">
        <v>193</v>
      </c>
      <c r="J10" s="144"/>
      <c r="K10" s="144"/>
      <c r="L10" s="160">
        <f>W!A242</f>
        <v>303686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423566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2655075</v>
      </c>
      <c r="S11" s="155"/>
      <c r="T11" s="144"/>
      <c r="U11" s="158" t="s">
        <v>261</v>
      </c>
      <c r="V11" s="144"/>
      <c r="W11" s="144"/>
      <c r="X11" s="160">
        <f>W!A223</f>
        <v>3237472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34223</v>
      </c>
      <c r="G12" s="155"/>
      <c r="H12" s="144"/>
      <c r="I12" s="158" t="s">
        <v>195</v>
      </c>
      <c r="J12" s="144"/>
      <c r="K12" s="144"/>
      <c r="L12" s="160">
        <f>W!A244</f>
        <v>787737</v>
      </c>
      <c r="M12" s="155"/>
      <c r="N12" s="144"/>
      <c r="O12" s="158" t="s">
        <v>221</v>
      </c>
      <c r="P12" s="144"/>
      <c r="Q12" s="144"/>
      <c r="R12" s="160">
        <f>SUM(R9:R11)</f>
        <v>3273075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25800</v>
      </c>
      <c r="G13" s="155"/>
      <c r="H13" s="144"/>
      <c r="I13" s="158" t="s">
        <v>197</v>
      </c>
      <c r="J13" s="144"/>
      <c r="K13" s="144"/>
      <c r="L13" s="160">
        <f>W!A245</f>
        <v>167116</v>
      </c>
      <c r="M13" s="155"/>
      <c r="N13" s="144"/>
      <c r="S13" s="155"/>
      <c r="T13" s="144"/>
      <c r="U13" s="231" t="s">
        <v>318</v>
      </c>
      <c r="X13" s="163">
        <f>X9+X10-X11-X12</f>
        <v>-146212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48000</v>
      </c>
      <c r="G14" s="155"/>
      <c r="H14" s="144"/>
      <c r="I14" s="158" t="s">
        <v>196</v>
      </c>
      <c r="J14" s="144"/>
      <c r="K14" s="144"/>
      <c r="L14" s="160">
        <f>W!A246</f>
        <v>621413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340808</v>
      </c>
      <c r="M15" s="155"/>
      <c r="N15" s="144"/>
      <c r="O15" s="158" t="s">
        <v>224</v>
      </c>
      <c r="P15" s="144"/>
      <c r="Q15" s="144"/>
      <c r="R15" s="160">
        <f>W!A265</f>
        <v>183987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54500</v>
      </c>
      <c r="G16" s="155"/>
      <c r="H16" s="144"/>
      <c r="I16" s="158" t="s">
        <v>199</v>
      </c>
      <c r="J16" s="144"/>
      <c r="K16" s="144"/>
      <c r="L16" s="160">
        <f>W!A248</f>
        <v>8095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21435</v>
      </c>
      <c r="G17" s="155"/>
      <c r="H17" s="144"/>
      <c r="I17" s="158" t="s">
        <v>198</v>
      </c>
      <c r="L17" s="160">
        <f>W!A249</f>
        <v>100850</v>
      </c>
      <c r="M17" s="155"/>
      <c r="N17" s="144"/>
      <c r="O17" s="158" t="s">
        <v>226</v>
      </c>
      <c r="P17" s="144"/>
      <c r="Q17" s="144"/>
      <c r="R17" s="160">
        <f>W!A267</f>
        <v>216376</v>
      </c>
      <c r="S17" s="155"/>
      <c r="T17" s="144"/>
      <c r="U17" s="158" t="s">
        <v>248</v>
      </c>
      <c r="X17" s="160">
        <f>W!A226</f>
        <v>221400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8914</v>
      </c>
      <c r="G18" s="155"/>
      <c r="H18" s="144"/>
      <c r="I18" s="171" t="s">
        <v>200</v>
      </c>
      <c r="J18" s="144"/>
      <c r="K18" s="144"/>
      <c r="L18" s="166">
        <f>W!A250</f>
        <v>400363</v>
      </c>
      <c r="M18" s="155"/>
      <c r="N18" s="144"/>
      <c r="O18" s="158" t="s">
        <v>227</v>
      </c>
      <c r="P18" s="144"/>
      <c r="Q18" s="144"/>
      <c r="R18" s="160">
        <f>W!A268</f>
        <v>1794991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1929342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223650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7005</v>
      </c>
      <c r="G20" s="155"/>
      <c r="H20" s="144"/>
      <c r="I20" s="158" t="s">
        <v>202</v>
      </c>
      <c r="J20" s="144"/>
      <c r="K20" s="144"/>
      <c r="L20" s="160">
        <f>W!A252</f>
        <v>1493009</v>
      </c>
      <c r="M20" s="155"/>
      <c r="N20" s="144"/>
      <c r="O20" s="231" t="s">
        <v>230</v>
      </c>
      <c r="R20" s="168">
        <f>SUM(R15:R19)</f>
        <v>2645354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13531</v>
      </c>
      <c r="G21" s="155"/>
      <c r="H21" s="144"/>
      <c r="I21" s="158" t="s">
        <v>203</v>
      </c>
      <c r="J21" s="144"/>
      <c r="K21" s="144"/>
      <c r="L21" s="160">
        <f>W!A217</f>
        <v>1348883</v>
      </c>
      <c r="M21" s="155"/>
      <c r="N21" s="144"/>
      <c r="O21" s="158" t="s">
        <v>222</v>
      </c>
      <c r="P21" s="144"/>
      <c r="Q21" s="144"/>
      <c r="R21" s="160">
        <f>R12+R20</f>
        <v>5918429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83036</v>
      </c>
      <c r="G23" s="155"/>
      <c r="H23" s="144"/>
      <c r="I23" s="158" t="s">
        <v>205</v>
      </c>
      <c r="J23" s="144"/>
      <c r="K23" s="144"/>
      <c r="L23" s="165">
        <f>W!A254</f>
        <v>68078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1348883</v>
      </c>
      <c r="G24" s="155"/>
      <c r="H24" s="144"/>
      <c r="I24" s="231" t="s">
        <v>206</v>
      </c>
      <c r="L24" s="160">
        <f>L20-L21+L22-L23</f>
        <v>76048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871367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38921</v>
      </c>
      <c r="M26" s="155"/>
      <c r="N26" s="144"/>
      <c r="O26" s="158" t="s">
        <v>234</v>
      </c>
      <c r="P26" s="144"/>
      <c r="Q26" s="144"/>
      <c r="R26" s="166">
        <f>W!A273</f>
        <v>1252955</v>
      </c>
      <c r="S26" s="155"/>
      <c r="T26" s="144"/>
      <c r="U26" s="158" t="s">
        <v>255</v>
      </c>
      <c r="V26" s="144"/>
      <c r="W26" s="144"/>
      <c r="X26" s="166">
        <f>W!A232</f>
        <v>38921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39377</v>
      </c>
      <c r="G27" s="155"/>
      <c r="H27" s="144"/>
      <c r="I27" s="231" t="s">
        <v>209</v>
      </c>
      <c r="J27" s="144"/>
      <c r="K27" s="144"/>
      <c r="L27" s="163">
        <f>L24+L25-L26</f>
        <v>39377</v>
      </c>
      <c r="M27" s="155"/>
      <c r="N27" s="144"/>
      <c r="O27" s="171" t="s">
        <v>240</v>
      </c>
      <c r="P27" s="144"/>
      <c r="Q27" s="144"/>
      <c r="R27" s="160">
        <f>SUM(R24:R26)</f>
        <v>2124322</v>
      </c>
      <c r="S27" s="155"/>
      <c r="T27" s="144"/>
      <c r="U27" s="231" t="s">
        <v>256</v>
      </c>
      <c r="X27" s="163">
        <f>X22-X23-X24+X25-X26</f>
        <v>-38921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-285270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40000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-245893</v>
      </c>
      <c r="G29" s="155"/>
      <c r="H29" s="144"/>
      <c r="I29" s="158" t="s">
        <v>211</v>
      </c>
      <c r="J29" s="144"/>
      <c r="K29" s="144"/>
      <c r="L29" s="160">
        <f>W!A256</f>
        <v>39377</v>
      </c>
      <c r="M29" s="155"/>
      <c r="N29" s="144"/>
      <c r="S29" s="155"/>
      <c r="U29" s="158" t="s">
        <v>257</v>
      </c>
      <c r="V29" s="144"/>
      <c r="W29" s="144"/>
      <c r="X29" s="163">
        <f>W!A233</f>
        <v>38517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0.98442499999999999</v>
      </c>
      <c r="M30" s="155"/>
      <c r="N30" s="144"/>
      <c r="O30" s="158" t="s">
        <v>241</v>
      </c>
      <c r="P30" s="144"/>
      <c r="Q30" s="144"/>
      <c r="R30" s="160">
        <f>R21-R27-R28</f>
        <v>3754107</v>
      </c>
      <c r="S30" s="155"/>
      <c r="U30" s="231" t="s">
        <v>258</v>
      </c>
      <c r="V30" s="144"/>
      <c r="W30" s="144"/>
      <c r="X30" s="165">
        <f>W!A234</f>
        <v>-841472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-802955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1152</v>
      </c>
      <c r="G33" s="155"/>
      <c r="H33" s="144"/>
      <c r="I33" s="158" t="s">
        <v>215</v>
      </c>
      <c r="J33" s="144"/>
      <c r="K33" s="144"/>
      <c r="L33" s="160">
        <f>L29-L32</f>
        <v>39377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7732</v>
      </c>
      <c r="G34" s="155"/>
      <c r="H34" s="144"/>
      <c r="I34" s="91" t="s">
        <v>216</v>
      </c>
      <c r="J34" s="144"/>
      <c r="K34" s="144"/>
      <c r="L34" s="166">
        <f>W!A260</f>
        <v>-285270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1253000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-245893</v>
      </c>
      <c r="M35" s="155"/>
      <c r="O35" s="158" t="s">
        <v>238</v>
      </c>
      <c r="P35" s="144"/>
      <c r="Q35" s="144"/>
      <c r="R35" s="166">
        <f>R36-R33-R34</f>
        <v>-245893</v>
      </c>
      <c r="S35" s="155"/>
      <c r="U35" s="158" t="s">
        <v>260</v>
      </c>
      <c r="V35" s="144"/>
      <c r="W35" s="144"/>
      <c r="X35" s="163">
        <f>W!A239</f>
        <v>544000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3754107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</v>
      </c>
      <c r="K1" s="14" t="s">
        <v>21</v>
      </c>
      <c r="L1" s="15">
        <f>W!$A4</f>
        <v>2019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2242</v>
      </c>
      <c r="H7" s="182">
        <f>W!A510</f>
        <v>2283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US is funding companies that can analyse large amounts of data.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Politicians in particular are keen to use an analytical approach for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online marketing strategies.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55.73</v>
      </c>
      <c r="G35" s="196">
        <f>W!A542/100</f>
        <v>90</v>
      </c>
      <c r="H35" s="196">
        <f>W!A562/100</f>
        <v>91.79</v>
      </c>
      <c r="I35" s="196">
        <f>W!A582/100</f>
        <v>91.83</v>
      </c>
      <c r="J35" s="196">
        <f>W!A602/100</f>
        <v>53.03</v>
      </c>
      <c r="K35" s="196">
        <f>W!A622/100</f>
        <v>76.739999999999995</v>
      </c>
      <c r="L35" s="196">
        <f>W!A642/100</f>
        <v>91.81</v>
      </c>
      <c r="M35" s="196">
        <f>W!A662/100</f>
        <v>93.55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2229200</v>
      </c>
      <c r="G36" s="196">
        <f>W!A543</f>
        <v>3600000</v>
      </c>
      <c r="H36" s="196">
        <f>W!A563</f>
        <v>3670682</v>
      </c>
      <c r="I36" s="196">
        <f>W!A583</f>
        <v>3673200</v>
      </c>
      <c r="J36" s="196">
        <f>W!A603</f>
        <v>2121200</v>
      </c>
      <c r="K36" s="196">
        <f>W!A623</f>
        <v>3071135</v>
      </c>
      <c r="L36" s="196">
        <f>W!A643</f>
        <v>3672400</v>
      </c>
      <c r="M36" s="196">
        <f>W!A663</f>
        <v>3742000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2229200</v>
      </c>
      <c r="G39" s="196">
        <f>W!A545</f>
        <v>3600000</v>
      </c>
      <c r="H39" s="196">
        <f>W!A565</f>
        <v>3671707</v>
      </c>
      <c r="I39" s="196">
        <f>W!A585</f>
        <v>3673200</v>
      </c>
      <c r="J39" s="196">
        <f>W!A605</f>
        <v>2121200</v>
      </c>
      <c r="K39" s="196">
        <f>W!A625</f>
        <v>3069082</v>
      </c>
      <c r="L39" s="196">
        <f>W!A645</f>
        <v>3672400</v>
      </c>
      <c r="M39" s="196">
        <f>W!A665</f>
        <v>3742000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294</v>
      </c>
      <c r="G43" s="196">
        <f>W!A546</f>
        <v>295</v>
      </c>
      <c r="H43" s="196">
        <f>W!A566</f>
        <v>295</v>
      </c>
      <c r="I43" s="196">
        <f>W!A586</f>
        <v>359</v>
      </c>
      <c r="J43" s="196">
        <f>W!A606</f>
        <v>449</v>
      </c>
      <c r="K43" s="196">
        <f>W!A626</f>
        <v>344</v>
      </c>
      <c r="L43" s="196">
        <f>W!A646</f>
        <v>290</v>
      </c>
      <c r="M43" s="196">
        <f>W!A666</f>
        <v>295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298</v>
      </c>
      <c r="G44" s="196">
        <f>W!A547</f>
        <v>293</v>
      </c>
      <c r="H44" s="196">
        <f>W!A567</f>
        <v>300</v>
      </c>
      <c r="I44" s="196">
        <f>W!A587</f>
        <v>365</v>
      </c>
      <c r="J44" s="196">
        <f>W!A607</f>
        <v>414</v>
      </c>
      <c r="K44" s="196">
        <f>W!A627</f>
        <v>334</v>
      </c>
      <c r="L44" s="196">
        <f>W!A647</f>
        <v>294</v>
      </c>
      <c r="M44" s="196">
        <f>W!A667</f>
        <v>300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295</v>
      </c>
      <c r="G45" s="196">
        <f>W!A548</f>
        <v>295</v>
      </c>
      <c r="H45" s="196">
        <f>W!A568</f>
        <v>290</v>
      </c>
      <c r="I45" s="196">
        <f>W!A588</f>
        <v>352</v>
      </c>
      <c r="J45" s="196">
        <f>W!A608</f>
        <v>390</v>
      </c>
      <c r="K45" s="196">
        <f>W!A628</f>
        <v>325</v>
      </c>
      <c r="L45" s="196">
        <f>W!A648</f>
        <v>290</v>
      </c>
      <c r="M45" s="196">
        <f>W!A668</f>
        <v>295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480</v>
      </c>
      <c r="G46" s="196">
        <f>W!A549</f>
        <v>482</v>
      </c>
      <c r="H46" s="196">
        <f>W!A569</f>
        <v>480</v>
      </c>
      <c r="I46" s="196">
        <f>W!A589</f>
        <v>543</v>
      </c>
      <c r="J46" s="196">
        <f>W!A609</f>
        <v>732</v>
      </c>
      <c r="K46" s="196">
        <f>W!A629</f>
        <v>558</v>
      </c>
      <c r="L46" s="196">
        <f>W!A649</f>
        <v>483</v>
      </c>
      <c r="M46" s="196">
        <f>W!A669</f>
        <v>485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480</v>
      </c>
      <c r="G47" s="196">
        <f>W!A550</f>
        <v>493</v>
      </c>
      <c r="H47" s="196">
        <f>W!A570</f>
        <v>501</v>
      </c>
      <c r="I47" s="196">
        <f>W!A590</f>
        <v>522</v>
      </c>
      <c r="J47" s="196">
        <f>W!A610</f>
        <v>695</v>
      </c>
      <c r="K47" s="196">
        <f>W!A630</f>
        <v>558</v>
      </c>
      <c r="L47" s="196">
        <f>W!A650</f>
        <v>491</v>
      </c>
      <c r="M47" s="196">
        <f>W!A670</f>
        <v>485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489</v>
      </c>
      <c r="G48" s="196">
        <f>W!A551</f>
        <v>489</v>
      </c>
      <c r="H48" s="196">
        <f>W!A571</f>
        <v>490</v>
      </c>
      <c r="I48" s="196">
        <f>W!A591</f>
        <v>520</v>
      </c>
      <c r="J48" s="196">
        <f>W!A611</f>
        <v>625</v>
      </c>
      <c r="K48" s="196">
        <f>W!A631</f>
        <v>511</v>
      </c>
      <c r="L48" s="196">
        <f>W!A651</f>
        <v>484</v>
      </c>
      <c r="M48" s="196">
        <f>W!A671</f>
        <v>485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767</v>
      </c>
      <c r="H49" s="196">
        <f>W!A572</f>
        <v>770</v>
      </c>
      <c r="I49" s="196">
        <f>W!A592</f>
        <v>832</v>
      </c>
      <c r="J49" s="196">
        <f>W!A612</f>
        <v>990</v>
      </c>
      <c r="K49" s="196">
        <f>W!A632</f>
        <v>883</v>
      </c>
      <c r="L49" s="196">
        <f>W!A652</f>
        <v>765</v>
      </c>
      <c r="M49" s="196">
        <f>W!A672</f>
        <v>805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780</v>
      </c>
      <c r="H50" s="196">
        <f>W!A573</f>
        <v>785</v>
      </c>
      <c r="I50" s="196">
        <f>W!A593</f>
        <v>840</v>
      </c>
      <c r="J50" s="196">
        <f>W!A613</f>
        <v>977</v>
      </c>
      <c r="K50" s="196">
        <f>W!A633</f>
        <v>909</v>
      </c>
      <c r="L50" s="196">
        <f>W!A653</f>
        <v>782</v>
      </c>
      <c r="M50" s="196">
        <f>W!A673</f>
        <v>815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770</v>
      </c>
      <c r="G51" s="196">
        <f>W!A554</f>
        <v>769</v>
      </c>
      <c r="H51" s="196">
        <f>W!A574</f>
        <v>775</v>
      </c>
      <c r="I51" s="196">
        <f>W!A594</f>
        <v>829</v>
      </c>
      <c r="J51" s="196">
        <f>W!A614</f>
        <v>889</v>
      </c>
      <c r="K51" s="196">
        <f>W!A634</f>
        <v>790</v>
      </c>
      <c r="L51" s="196">
        <f>W!A654</f>
        <v>764</v>
      </c>
      <c r="M51" s="196">
        <f>W!A674</f>
        <v>805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143</v>
      </c>
      <c r="G53" s="196">
        <f>W!A555</f>
        <v>136</v>
      </c>
      <c r="H53" s="196">
        <f>W!A575</f>
        <v>144</v>
      </c>
      <c r="I53" s="196">
        <f>W!A595</f>
        <v>132</v>
      </c>
      <c r="J53" s="196">
        <f>W!A615</f>
        <v>151</v>
      </c>
      <c r="K53" s="196">
        <f>W!A635</f>
        <v>138</v>
      </c>
      <c r="L53" s="196">
        <f>W!A655</f>
        <v>135</v>
      </c>
      <c r="M53" s="196">
        <f>W!A675</f>
        <v>131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1250</v>
      </c>
      <c r="G54" s="196">
        <f>W!A556</f>
        <v>1250</v>
      </c>
      <c r="H54" s="196">
        <f>W!A576</f>
        <v>1200</v>
      </c>
      <c r="I54" s="196">
        <f>W!A596</f>
        <v>1300</v>
      </c>
      <c r="J54" s="196">
        <f>W!A616</f>
        <v>1200</v>
      </c>
      <c r="K54" s="196">
        <f>W!A636</f>
        <v>1380</v>
      </c>
      <c r="L54" s="196">
        <f>W!A656</f>
        <v>1200</v>
      </c>
      <c r="M54" s="196">
        <f>W!A676</f>
        <v>1255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9</v>
      </c>
      <c r="H55" s="196">
        <f>W!A577</f>
        <v>10</v>
      </c>
      <c r="I55" s="196">
        <f>W!A597</f>
        <v>11</v>
      </c>
      <c r="J55" s="196">
        <f>W!A617</f>
        <v>7</v>
      </c>
      <c r="K55" s="196">
        <f>W!A637</f>
        <v>9</v>
      </c>
      <c r="L55" s="196">
        <f>W!A657</f>
        <v>10</v>
      </c>
      <c r="M55" s="196">
        <f>W!A677</f>
        <v>10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15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3481810</v>
      </c>
      <c r="G67" s="196">
        <f>W!A722</f>
        <v>3203752</v>
      </c>
      <c r="H67" s="196">
        <f>W!A742</f>
        <v>3496810</v>
      </c>
      <c r="I67" s="196">
        <f>W!A762</f>
        <v>3273075</v>
      </c>
      <c r="J67" s="196">
        <f>W!A782</f>
        <v>3531810</v>
      </c>
      <c r="K67" s="196">
        <f>W!A802</f>
        <v>3203752</v>
      </c>
      <c r="L67" s="196">
        <f>W!A822</f>
        <v>3208752</v>
      </c>
      <c r="M67" s="196">
        <f>W!A842</f>
        <v>3203752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570151</v>
      </c>
      <c r="G68" s="196">
        <f>W!A723</f>
        <v>0</v>
      </c>
      <c r="H68" s="196">
        <f>W!A743</f>
        <v>0</v>
      </c>
      <c r="I68" s="196">
        <f>W!A763</f>
        <v>400363</v>
      </c>
      <c r="J68" s="196">
        <f>W!A783</f>
        <v>1002155</v>
      </c>
      <c r="K68" s="196">
        <f>W!A803</f>
        <v>612868</v>
      </c>
      <c r="L68" s="196">
        <f>W!A823</f>
        <v>176454</v>
      </c>
      <c r="M68" s="196">
        <f>W!A843</f>
        <v>162282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1552415</v>
      </c>
      <c r="G69" s="196">
        <f>W!A724</f>
        <v>1745845</v>
      </c>
      <c r="H69" s="196">
        <f>W!A744</f>
        <v>1544848</v>
      </c>
      <c r="I69" s="196">
        <f>W!A764</f>
        <v>1794991</v>
      </c>
      <c r="J69" s="196">
        <f>W!A784</f>
        <v>847313</v>
      </c>
      <c r="K69" s="196">
        <f>W!A804</f>
        <v>1257335</v>
      </c>
      <c r="L69" s="196">
        <f>W!A824</f>
        <v>1560433</v>
      </c>
      <c r="M69" s="196">
        <f>W!A844</f>
        <v>1587308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454000</v>
      </c>
      <c r="I70" s="196">
        <f>W!A765</f>
        <v>450000</v>
      </c>
      <c r="J70" s="196">
        <f>W!A785</f>
        <v>451000</v>
      </c>
      <c r="K70" s="196">
        <f>W!A805</f>
        <v>452000</v>
      </c>
      <c r="L70" s="196">
        <f>W!A825</f>
        <v>450000</v>
      </c>
      <c r="M70" s="196">
        <f>W!A845</f>
        <v>450000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898437</v>
      </c>
      <c r="G74" s="196">
        <f>W!A729</f>
        <v>739891</v>
      </c>
      <c r="H74" s="196">
        <f>W!A749</f>
        <v>822173</v>
      </c>
      <c r="I74" s="196">
        <f>W!A769</f>
        <v>871367</v>
      </c>
      <c r="J74" s="196">
        <f>W!A789</f>
        <v>691524</v>
      </c>
      <c r="K74" s="196">
        <f>W!A809</f>
        <v>492685</v>
      </c>
      <c r="L74" s="196">
        <f>W!A829</f>
        <v>787230</v>
      </c>
      <c r="M74" s="196">
        <f>W!A849</f>
        <v>755824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2046861</v>
      </c>
      <c r="G75" s="196">
        <f>W!A730</f>
        <v>948108</v>
      </c>
      <c r="H75" s="196">
        <f>W!A750</f>
        <v>893496</v>
      </c>
      <c r="I75" s="196">
        <f>W!A770</f>
        <v>1252955</v>
      </c>
      <c r="J75" s="196">
        <f>W!A790</f>
        <v>2467853</v>
      </c>
      <c r="K75" s="196">
        <f>W!A810</f>
        <v>1478227</v>
      </c>
      <c r="L75" s="196">
        <f>W!A830</f>
        <v>899871</v>
      </c>
      <c r="M75" s="196">
        <f>W!A850</f>
        <v>843355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370000</v>
      </c>
      <c r="G77" s="196">
        <f>W!A732</f>
        <v>0</v>
      </c>
      <c r="H77" s="196">
        <f>W!A752</f>
        <v>0</v>
      </c>
      <c r="I77" s="196">
        <f>W!A772</f>
        <v>40000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3999000</v>
      </c>
      <c r="I80" s="196">
        <f>W!A774</f>
        <v>4000000</v>
      </c>
      <c r="J80" s="196">
        <f>W!A794</f>
        <v>4000000</v>
      </c>
      <c r="K80" s="196">
        <f>W!A814</f>
        <v>4002000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-1260922</v>
      </c>
      <c r="G82" s="196">
        <f>W!A736</f>
        <v>-288402</v>
      </c>
      <c r="H82" s="196">
        <f>W!A756</f>
        <v>-219011</v>
      </c>
      <c r="I82" s="196">
        <f>W!A776</f>
        <v>-245893</v>
      </c>
      <c r="J82" s="196">
        <f>W!A796</f>
        <v>-1327099</v>
      </c>
      <c r="K82" s="196">
        <f>W!A816</f>
        <v>-446986</v>
      </c>
      <c r="L82" s="196">
        <f>W!A836</f>
        <v>-291462</v>
      </c>
      <c r="M82" s="196">
        <f>W!A856</f>
        <v>-195837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2739078</v>
      </c>
      <c r="G83" s="196">
        <f t="shared" si="0"/>
        <v>3711598</v>
      </c>
      <c r="H83" s="196">
        <f t="shared" si="0"/>
        <v>3779989</v>
      </c>
      <c r="I83" s="196">
        <f t="shared" si="0"/>
        <v>3754107</v>
      </c>
      <c r="J83" s="196">
        <f t="shared" si="0"/>
        <v>2672901</v>
      </c>
      <c r="K83" s="196">
        <f t="shared" si="0"/>
        <v>3555043</v>
      </c>
      <c r="L83" s="196">
        <f t="shared" si="0"/>
        <v>3708538</v>
      </c>
      <c r="M83" s="196">
        <f t="shared" si="0"/>
        <v>3804163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324</v>
      </c>
    </row>
    <row r="7" spans="1:1">
      <c r="A7">
        <v>28</v>
      </c>
    </row>
    <row r="8" spans="1:1">
      <c r="A8">
        <v>25</v>
      </c>
    </row>
    <row r="9" spans="1:1">
      <c r="A9">
        <v>30</v>
      </c>
    </row>
    <row r="10" spans="1:1">
      <c r="A10">
        <v>0</v>
      </c>
    </row>
    <row r="11" spans="1:1">
      <c r="A11">
        <v>35</v>
      </c>
    </row>
    <row r="12" spans="1:1">
      <c r="A12">
        <v>25</v>
      </c>
    </row>
    <row r="13" spans="1:1">
      <c r="A13">
        <v>30</v>
      </c>
    </row>
    <row r="14" spans="1:1">
      <c r="A14">
        <v>32</v>
      </c>
    </row>
    <row r="15" spans="1:1">
      <c r="A15">
        <v>20</v>
      </c>
    </row>
    <row r="16" spans="1:1">
      <c r="A16">
        <v>25</v>
      </c>
    </row>
    <row r="17" spans="1:2">
      <c r="A17">
        <v>20</v>
      </c>
    </row>
    <row r="18" spans="1:2">
      <c r="A18">
        <v>15</v>
      </c>
    </row>
    <row r="19" spans="1:2">
      <c r="A19">
        <v>25</v>
      </c>
    </row>
    <row r="20" spans="1:2">
      <c r="A20">
        <v>0</v>
      </c>
    </row>
    <row r="21" spans="1:2">
      <c r="A21">
        <v>359</v>
      </c>
    </row>
    <row r="22" spans="1:2">
      <c r="A22">
        <v>365</v>
      </c>
    </row>
    <row r="23" spans="1:2">
      <c r="A23">
        <v>352</v>
      </c>
    </row>
    <row r="24" spans="1:2">
      <c r="A24">
        <v>543</v>
      </c>
    </row>
    <row r="25" spans="1:2">
      <c r="A25">
        <v>522</v>
      </c>
    </row>
    <row r="26" spans="1:2">
      <c r="A26">
        <v>520</v>
      </c>
    </row>
    <row r="27" spans="1:2">
      <c r="A27">
        <v>832</v>
      </c>
    </row>
    <row r="28" spans="1:2">
      <c r="A28">
        <v>840</v>
      </c>
    </row>
    <row r="29" spans="1:2">
      <c r="A29">
        <v>829</v>
      </c>
    </row>
    <row r="30" spans="1:2">
      <c r="A30">
        <v>0</v>
      </c>
    </row>
    <row r="31" spans="1:2">
      <c r="A31">
        <v>2300</v>
      </c>
      <c r="B31" s="205" t="s">
        <v>325</v>
      </c>
    </row>
    <row r="32" spans="1:2">
      <c r="A32">
        <v>1400</v>
      </c>
      <c r="B32" s="205" t="s">
        <v>325</v>
      </c>
    </row>
    <row r="33" spans="1:2">
      <c r="A33">
        <v>2100</v>
      </c>
      <c r="B33" s="205" t="s">
        <v>325</v>
      </c>
    </row>
    <row r="34" spans="1:2">
      <c r="A34">
        <v>1300</v>
      </c>
      <c r="B34" s="205" t="s">
        <v>325</v>
      </c>
    </row>
    <row r="35" spans="1:2">
      <c r="A35">
        <v>1000</v>
      </c>
      <c r="B35" s="205" t="s">
        <v>325</v>
      </c>
    </row>
    <row r="36" spans="1:2">
      <c r="A36">
        <v>1500</v>
      </c>
      <c r="B36" s="205" t="s">
        <v>325</v>
      </c>
    </row>
    <row r="37" spans="1:2">
      <c r="A37">
        <v>700</v>
      </c>
      <c r="B37" s="205" t="s">
        <v>325</v>
      </c>
    </row>
    <row r="38" spans="1:2">
      <c r="A38">
        <v>400</v>
      </c>
      <c r="B38" s="205" t="s">
        <v>325</v>
      </c>
    </row>
    <row r="39" spans="1:2">
      <c r="A39">
        <v>660</v>
      </c>
      <c r="B39" s="205" t="s">
        <v>325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18</v>
      </c>
    </row>
    <row r="45" spans="1:2">
      <c r="A45">
        <v>15</v>
      </c>
    </row>
    <row r="46" spans="1:2">
      <c r="A46">
        <v>15</v>
      </c>
    </row>
    <row r="47" spans="1:2">
      <c r="A47">
        <v>117</v>
      </c>
    </row>
    <row r="48" spans="1:2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9</v>
      </c>
    </row>
    <row r="58" spans="1:2">
      <c r="A58">
        <v>2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10</v>
      </c>
    </row>
    <row r="63" spans="1:2">
      <c r="A63">
        <v>15</v>
      </c>
    </row>
    <row r="64" spans="1:2">
      <c r="A64">
        <v>5</v>
      </c>
    </row>
    <row r="65" spans="1:1">
      <c r="A65">
        <v>10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1</v>
      </c>
    </row>
    <row r="75" spans="1:1">
      <c r="A75">
        <v>16</v>
      </c>
    </row>
    <row r="76" spans="1:1">
      <c r="A76">
        <v>2</v>
      </c>
    </row>
    <row r="77" spans="1:1">
      <c r="A77">
        <v>20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133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3995</v>
      </c>
    </row>
    <row r="109" spans="1:1">
      <c r="A109">
        <v>2622</v>
      </c>
    </row>
    <row r="110" spans="1:1">
      <c r="A110">
        <v>1214</v>
      </c>
    </row>
    <row r="111" spans="1:1">
      <c r="A111">
        <v>4133</v>
      </c>
    </row>
    <row r="112" spans="1:1">
      <c r="A112">
        <v>2708</v>
      </c>
    </row>
    <row r="113" spans="1:2">
      <c r="A113">
        <v>1254</v>
      </c>
    </row>
    <row r="114" spans="1:2">
      <c r="A114">
        <v>130</v>
      </c>
    </row>
    <row r="115" spans="1:2">
      <c r="A115">
        <v>86</v>
      </c>
    </row>
    <row r="116" spans="1:2">
      <c r="A116">
        <v>40</v>
      </c>
    </row>
    <row r="117" spans="1:2">
      <c r="A117">
        <v>8</v>
      </c>
      <c r="B117" s="205" t="s">
        <v>329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1584</v>
      </c>
    </row>
    <row r="122" spans="1:2">
      <c r="A122">
        <v>964</v>
      </c>
    </row>
    <row r="123" spans="1:2">
      <c r="A123">
        <v>1447</v>
      </c>
    </row>
    <row r="124" spans="1:2">
      <c r="A124">
        <v>897</v>
      </c>
    </row>
    <row r="125" spans="1:2">
      <c r="A125">
        <v>690</v>
      </c>
    </row>
    <row r="126" spans="1:2">
      <c r="A126">
        <v>1035</v>
      </c>
    </row>
    <row r="127" spans="1:2">
      <c r="A127">
        <v>482</v>
      </c>
    </row>
    <row r="128" spans="1:2">
      <c r="A128">
        <v>276</v>
      </c>
    </row>
    <row r="129" spans="1:1">
      <c r="A129">
        <v>456</v>
      </c>
    </row>
    <row r="130" spans="1:1">
      <c r="A130">
        <v>999</v>
      </c>
    </row>
    <row r="131" spans="1:1">
      <c r="A131">
        <v>1495</v>
      </c>
    </row>
    <row r="132" spans="1:1">
      <c r="A132">
        <v>669</v>
      </c>
    </row>
    <row r="133" spans="1:1">
      <c r="A133">
        <v>1399</v>
      </c>
    </row>
    <row r="134" spans="1:1">
      <c r="A134">
        <v>907</v>
      </c>
    </row>
    <row r="135" spans="1:1">
      <c r="A135">
        <v>529</v>
      </c>
    </row>
    <row r="136" spans="1:1">
      <c r="A136">
        <v>837</v>
      </c>
    </row>
    <row r="137" spans="1:1">
      <c r="A137">
        <v>430</v>
      </c>
    </row>
    <row r="138" spans="1:1">
      <c r="A138">
        <v>238</v>
      </c>
    </row>
    <row r="139" spans="1:1">
      <c r="A139">
        <v>383</v>
      </c>
    </row>
    <row r="140" spans="1:1">
      <c r="A140">
        <v>999</v>
      </c>
    </row>
    <row r="141" spans="1:1">
      <c r="A141">
        <v>1543</v>
      </c>
    </row>
    <row r="142" spans="1:1">
      <c r="A142">
        <v>696</v>
      </c>
    </row>
    <row r="143" spans="1:1">
      <c r="A143">
        <v>1399</v>
      </c>
    </row>
    <row r="144" spans="1:1">
      <c r="A144">
        <v>897</v>
      </c>
    </row>
    <row r="145" spans="1:1">
      <c r="A145">
        <v>570</v>
      </c>
    </row>
    <row r="146" spans="1:1">
      <c r="A146">
        <v>837</v>
      </c>
    </row>
    <row r="147" spans="1:1">
      <c r="A147">
        <v>439</v>
      </c>
    </row>
    <row r="148" spans="1:1">
      <c r="A148">
        <v>241</v>
      </c>
    </row>
    <row r="149" spans="1:1">
      <c r="A149">
        <v>383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19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41</v>
      </c>
    </row>
    <row r="162" spans="1:1">
      <c r="A162">
        <v>268</v>
      </c>
    </row>
    <row r="163" spans="1:1">
      <c r="A163">
        <v>48</v>
      </c>
    </row>
    <row r="164" spans="1:1">
      <c r="A164">
        <v>0</v>
      </c>
    </row>
    <row r="165" spans="1:1">
      <c r="A165">
        <v>120</v>
      </c>
    </row>
    <row r="166" spans="1:1">
      <c r="A166">
        <v>198</v>
      </c>
    </row>
    <row r="167" spans="1:1">
      <c r="A167">
        <v>43</v>
      </c>
    </row>
    <row r="168" spans="1:1">
      <c r="A168">
        <v>35</v>
      </c>
    </row>
    <row r="169" spans="1:1">
      <c r="A169">
        <v>73</v>
      </c>
    </row>
    <row r="170" spans="1:1">
      <c r="A170">
        <v>999</v>
      </c>
    </row>
    <row r="171" spans="1:1">
      <c r="A171">
        <v>150</v>
      </c>
    </row>
    <row r="172" spans="1:1">
      <c r="A172">
        <v>67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44</v>
      </c>
    </row>
    <row r="192" spans="1:1">
      <c r="A192">
        <v>67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67</v>
      </c>
    </row>
    <row r="199" spans="1:1">
      <c r="A199">
        <v>999</v>
      </c>
    </row>
    <row r="200" spans="1:1">
      <c r="A200">
        <v>999</v>
      </c>
    </row>
    <row r="201" spans="1:1">
      <c r="A201">
        <v>310000</v>
      </c>
    </row>
    <row r="202" spans="1:1">
      <c r="A202">
        <v>145518</v>
      </c>
    </row>
    <row r="203" spans="1:1">
      <c r="A203">
        <v>55355</v>
      </c>
    </row>
    <row r="204" spans="1:1">
      <c r="A204">
        <v>423566</v>
      </c>
    </row>
    <row r="205" spans="1:1">
      <c r="A205">
        <v>34223</v>
      </c>
    </row>
    <row r="206" spans="1:1">
      <c r="A206">
        <v>25800</v>
      </c>
    </row>
    <row r="207" spans="1:1">
      <c r="A207">
        <v>48000</v>
      </c>
    </row>
    <row r="208" spans="1:1">
      <c r="A208">
        <v>18000</v>
      </c>
    </row>
    <row r="209" spans="1:1">
      <c r="A209">
        <v>54500</v>
      </c>
    </row>
    <row r="210" spans="1:1">
      <c r="A210">
        <v>21435</v>
      </c>
    </row>
    <row r="211" spans="1:1">
      <c r="A211">
        <v>8914</v>
      </c>
    </row>
    <row r="212" spans="1:1">
      <c r="A212">
        <v>0</v>
      </c>
    </row>
    <row r="213" spans="1:1">
      <c r="A213">
        <v>7005</v>
      </c>
    </row>
    <row r="214" spans="1:1">
      <c r="A214">
        <v>13531</v>
      </c>
    </row>
    <row r="215" spans="1:1">
      <c r="A215">
        <v>100000</v>
      </c>
    </row>
    <row r="216" spans="1:1">
      <c r="A216">
        <v>83036</v>
      </c>
    </row>
    <row r="217" spans="1:1">
      <c r="A217">
        <v>1348883</v>
      </c>
    </row>
    <row r="218" spans="1:1">
      <c r="A218">
        <v>3091260</v>
      </c>
    </row>
    <row r="219" spans="1:1">
      <c r="A219">
        <v>1152</v>
      </c>
    </row>
    <row r="220" spans="1:1">
      <c r="A220">
        <v>7732</v>
      </c>
    </row>
    <row r="221" spans="1:1">
      <c r="A221">
        <v>3091260</v>
      </c>
    </row>
    <row r="222" spans="1:1">
      <c r="A222">
        <v>0</v>
      </c>
    </row>
    <row r="223" spans="1:1">
      <c r="A223">
        <v>3237472</v>
      </c>
    </row>
    <row r="224" spans="1:1">
      <c r="A224">
        <v>0</v>
      </c>
    </row>
    <row r="225" spans="1:1">
      <c r="A225">
        <v>2250</v>
      </c>
    </row>
    <row r="226" spans="1:1">
      <c r="A226">
        <v>221400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38921</v>
      </c>
    </row>
    <row r="233" spans="1:1">
      <c r="A233">
        <v>38517</v>
      </c>
    </row>
    <row r="234" spans="1:1">
      <c r="A234">
        <v>-841472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1253000</v>
      </c>
    </row>
    <row r="239" spans="1:1">
      <c r="A239">
        <v>544000</v>
      </c>
    </row>
    <row r="240" spans="1:1">
      <c r="A240">
        <v>-285270</v>
      </c>
    </row>
    <row r="241" spans="1:1">
      <c r="A241">
        <v>3422351</v>
      </c>
    </row>
    <row r="242" spans="1:1">
      <c r="A242">
        <v>303686</v>
      </c>
    </row>
    <row r="243" spans="1:1">
      <c r="A243">
        <v>0</v>
      </c>
    </row>
    <row r="244" spans="1:1">
      <c r="A244">
        <v>787737</v>
      </c>
    </row>
    <row r="245" spans="1:1">
      <c r="A245">
        <v>167116</v>
      </c>
    </row>
    <row r="246" spans="1:1">
      <c r="A246">
        <v>621413</v>
      </c>
    </row>
    <row r="247" spans="1:1">
      <c r="A247">
        <v>340808</v>
      </c>
    </row>
    <row r="248" spans="1:1">
      <c r="A248">
        <v>8095</v>
      </c>
    </row>
    <row r="249" spans="1:1">
      <c r="A249">
        <v>100850</v>
      </c>
    </row>
    <row r="250" spans="1:1">
      <c r="A250">
        <v>400363</v>
      </c>
    </row>
    <row r="251" spans="1:1">
      <c r="A251">
        <v>1929342</v>
      </c>
    </row>
    <row r="252" spans="1:1">
      <c r="A252">
        <v>1493009</v>
      </c>
    </row>
    <row r="253" spans="1:1">
      <c r="A253">
        <v>0</v>
      </c>
    </row>
    <row r="254" spans="1:1">
      <c r="A254">
        <v>68078</v>
      </c>
    </row>
    <row r="255" spans="1:1">
      <c r="A255">
        <v>0</v>
      </c>
    </row>
    <row r="256" spans="1:1">
      <c r="A256">
        <v>39377</v>
      </c>
    </row>
    <row r="257" spans="1:1">
      <c r="A257">
        <v>-245893</v>
      </c>
    </row>
    <row r="258" spans="1:1">
      <c r="A258">
        <v>999</v>
      </c>
    </row>
    <row r="259" spans="1:1">
      <c r="A259">
        <v>999</v>
      </c>
    </row>
    <row r="260" spans="1:1">
      <c r="A260">
        <v>-285270</v>
      </c>
    </row>
    <row r="261" spans="1:1">
      <c r="A261">
        <v>100000</v>
      </c>
    </row>
    <row r="262" spans="1:1">
      <c r="A262">
        <v>518000</v>
      </c>
    </row>
    <row r="263" spans="1:1">
      <c r="A263">
        <v>2655075</v>
      </c>
    </row>
    <row r="264" spans="1:1">
      <c r="A264">
        <v>0</v>
      </c>
    </row>
    <row r="265" spans="1:1">
      <c r="A265">
        <v>183987</v>
      </c>
    </row>
    <row r="266" spans="1:1">
      <c r="A266">
        <v>0</v>
      </c>
    </row>
    <row r="267" spans="1:1">
      <c r="A267">
        <v>216376</v>
      </c>
    </row>
    <row r="268" spans="1:1">
      <c r="A268">
        <v>1794991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871367</v>
      </c>
    </row>
    <row r="273" spans="1:1">
      <c r="A273">
        <v>1252955</v>
      </c>
    </row>
    <row r="274" spans="1:1">
      <c r="A274">
        <v>40000</v>
      </c>
    </row>
    <row r="275" spans="1:1">
      <c r="A275">
        <v>4000000</v>
      </c>
    </row>
    <row r="276" spans="1:1">
      <c r="A276">
        <v>0</v>
      </c>
    </row>
    <row r="277" spans="1:1">
      <c r="A277">
        <v>3754107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450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1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11748</v>
      </c>
    </row>
    <row r="302" spans="1:1">
      <c r="A302">
        <v>213</v>
      </c>
    </row>
    <row r="303" spans="1:1">
      <c r="A303">
        <v>11532</v>
      </c>
    </row>
    <row r="304" spans="1:1">
      <c r="A304" t="s">
        <v>331</v>
      </c>
    </row>
    <row r="305" spans="1:1">
      <c r="A305">
        <v>25344</v>
      </c>
    </row>
    <row r="306" spans="1:1">
      <c r="A306">
        <v>405</v>
      </c>
    </row>
    <row r="307" spans="1:1">
      <c r="A307">
        <v>23272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3548</v>
      </c>
    </row>
    <row r="312" spans="1:1">
      <c r="A312">
        <v>0</v>
      </c>
    </row>
    <row r="313" spans="1:1">
      <c r="A313">
        <v>763</v>
      </c>
    </row>
    <row r="314" spans="1:1">
      <c r="A314">
        <v>0</v>
      </c>
    </row>
    <row r="315" spans="1:1">
      <c r="A315">
        <v>13311</v>
      </c>
    </row>
    <row r="316" spans="1:1">
      <c r="A316">
        <v>0</v>
      </c>
    </row>
    <row r="317" spans="1:1">
      <c r="A317">
        <v>2000</v>
      </c>
    </row>
    <row r="318" spans="1:1">
      <c r="A318">
        <v>20</v>
      </c>
    </row>
    <row r="319" spans="1:1">
      <c r="A319">
        <v>77726</v>
      </c>
    </row>
    <row r="320" spans="1:1">
      <c r="A320">
        <v>999</v>
      </c>
    </row>
    <row r="321" spans="1:1">
      <c r="A321">
        <v>6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5</v>
      </c>
    </row>
    <row r="327" spans="1:1">
      <c r="A327">
        <v>18</v>
      </c>
    </row>
    <row r="328" spans="1:1">
      <c r="A328">
        <v>20</v>
      </c>
    </row>
    <row r="329" spans="1:1">
      <c r="A329">
        <v>99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5573</v>
      </c>
    </row>
    <row r="523" spans="1:1">
      <c r="A523">
        <v>2229200</v>
      </c>
    </row>
    <row r="524" spans="1:1">
      <c r="A524">
        <v>0</v>
      </c>
    </row>
    <row r="525" spans="1:1">
      <c r="A525">
        <v>2229200</v>
      </c>
    </row>
    <row r="526" spans="1:1">
      <c r="A526">
        <v>294</v>
      </c>
    </row>
    <row r="527" spans="1:1">
      <c r="A527">
        <v>298</v>
      </c>
    </row>
    <row r="528" spans="1:1">
      <c r="A528">
        <v>295</v>
      </c>
    </row>
    <row r="529" spans="1:1">
      <c r="A529">
        <v>480</v>
      </c>
    </row>
    <row r="530" spans="1:1">
      <c r="A530">
        <v>480</v>
      </c>
    </row>
    <row r="531" spans="1:1">
      <c r="A531">
        <v>489</v>
      </c>
    </row>
    <row r="532" spans="1:1">
      <c r="A532">
        <v>767</v>
      </c>
    </row>
    <row r="533" spans="1:1">
      <c r="A533">
        <v>785</v>
      </c>
    </row>
    <row r="534" spans="1:1">
      <c r="A534">
        <v>770</v>
      </c>
    </row>
    <row r="535" spans="1:1">
      <c r="A535">
        <v>143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9000</v>
      </c>
    </row>
    <row r="543" spans="1:1">
      <c r="A543">
        <v>3600000</v>
      </c>
    </row>
    <row r="544" spans="1:1">
      <c r="A544">
        <v>0</v>
      </c>
    </row>
    <row r="545" spans="1:2">
      <c r="A545">
        <v>3600000</v>
      </c>
    </row>
    <row r="546" spans="1:2">
      <c r="A546">
        <v>295</v>
      </c>
    </row>
    <row r="547" spans="1:2">
      <c r="A547">
        <v>293</v>
      </c>
    </row>
    <row r="548" spans="1:2">
      <c r="A548">
        <v>295</v>
      </c>
    </row>
    <row r="549" spans="1:2">
      <c r="A549">
        <v>482</v>
      </c>
    </row>
    <row r="550" spans="1:2">
      <c r="A550">
        <v>493</v>
      </c>
    </row>
    <row r="551" spans="1:2">
      <c r="A551">
        <v>489</v>
      </c>
    </row>
    <row r="552" spans="1:2">
      <c r="A552">
        <v>767</v>
      </c>
    </row>
    <row r="553" spans="1:2">
      <c r="A553">
        <v>780</v>
      </c>
      <c r="B553"/>
    </row>
    <row r="554" spans="1:2">
      <c r="A554">
        <v>769</v>
      </c>
      <c r="B554"/>
    </row>
    <row r="555" spans="1:2">
      <c r="A555">
        <v>136</v>
      </c>
      <c r="B555"/>
    </row>
    <row r="556" spans="1:2">
      <c r="A556">
        <v>1250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9179</v>
      </c>
    </row>
    <row r="563" spans="1:1">
      <c r="A563">
        <v>3670682</v>
      </c>
    </row>
    <row r="564" spans="1:1">
      <c r="A564">
        <v>0</v>
      </c>
    </row>
    <row r="565" spans="1:1">
      <c r="A565">
        <v>3671707</v>
      </c>
    </row>
    <row r="566" spans="1:1">
      <c r="A566">
        <v>295</v>
      </c>
    </row>
    <row r="567" spans="1:1">
      <c r="A567">
        <v>300</v>
      </c>
    </row>
    <row r="568" spans="1:1">
      <c r="A568">
        <v>290</v>
      </c>
    </row>
    <row r="569" spans="1:1">
      <c r="A569">
        <v>480</v>
      </c>
    </row>
    <row r="570" spans="1:1">
      <c r="A570">
        <v>501</v>
      </c>
    </row>
    <row r="571" spans="1:1">
      <c r="A571">
        <v>490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144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9183</v>
      </c>
    </row>
    <row r="583" spans="1:1">
      <c r="A583">
        <v>3673200</v>
      </c>
    </row>
    <row r="584" spans="1:1">
      <c r="A584">
        <v>0</v>
      </c>
    </row>
    <row r="585" spans="1:1">
      <c r="A585">
        <v>3673200</v>
      </c>
    </row>
    <row r="586" spans="1:1">
      <c r="A586">
        <v>359</v>
      </c>
    </row>
    <row r="587" spans="1:1">
      <c r="A587">
        <v>365</v>
      </c>
    </row>
    <row r="588" spans="1:1">
      <c r="A588">
        <v>352</v>
      </c>
    </row>
    <row r="589" spans="1:1">
      <c r="A589">
        <v>543</v>
      </c>
    </row>
    <row r="590" spans="1:1">
      <c r="A590">
        <v>522</v>
      </c>
    </row>
    <row r="591" spans="1:1">
      <c r="A591">
        <v>520</v>
      </c>
    </row>
    <row r="592" spans="1:1">
      <c r="A592">
        <v>832</v>
      </c>
    </row>
    <row r="593" spans="1:1">
      <c r="A593">
        <v>840</v>
      </c>
    </row>
    <row r="594" spans="1:1">
      <c r="A594">
        <v>829</v>
      </c>
    </row>
    <row r="595" spans="1:1">
      <c r="A595">
        <v>132</v>
      </c>
    </row>
    <row r="596" spans="1:1">
      <c r="A596">
        <v>1300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5303</v>
      </c>
    </row>
    <row r="603" spans="1:1">
      <c r="A603">
        <v>2121200</v>
      </c>
    </row>
    <row r="604" spans="1:1">
      <c r="A604">
        <v>0</v>
      </c>
    </row>
    <row r="605" spans="1:1">
      <c r="A605">
        <v>2121200</v>
      </c>
    </row>
    <row r="606" spans="1:1">
      <c r="A606">
        <v>449</v>
      </c>
    </row>
    <row r="607" spans="1:1">
      <c r="A607">
        <v>414</v>
      </c>
    </row>
    <row r="608" spans="1:1">
      <c r="A608">
        <v>390</v>
      </c>
    </row>
    <row r="609" spans="1:1">
      <c r="A609">
        <v>732</v>
      </c>
    </row>
    <row r="610" spans="1:1">
      <c r="A610">
        <v>695</v>
      </c>
    </row>
    <row r="611" spans="1:1">
      <c r="A611">
        <v>625</v>
      </c>
    </row>
    <row r="612" spans="1:1">
      <c r="A612">
        <v>990</v>
      </c>
    </row>
    <row r="613" spans="1:1">
      <c r="A613">
        <v>977</v>
      </c>
    </row>
    <row r="614" spans="1:1">
      <c r="A614">
        <v>889</v>
      </c>
    </row>
    <row r="615" spans="1:1">
      <c r="A615">
        <v>151</v>
      </c>
    </row>
    <row r="616" spans="1:1">
      <c r="A616">
        <v>1200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7674</v>
      </c>
    </row>
    <row r="623" spans="1:1">
      <c r="A623">
        <v>3071135</v>
      </c>
    </row>
    <row r="624" spans="1:1">
      <c r="A624">
        <v>0</v>
      </c>
    </row>
    <row r="625" spans="1:1">
      <c r="A625">
        <v>3069082</v>
      </c>
    </row>
    <row r="626" spans="1:1">
      <c r="A626">
        <v>344</v>
      </c>
    </row>
    <row r="627" spans="1:1">
      <c r="A627">
        <v>334</v>
      </c>
    </row>
    <row r="628" spans="1:1">
      <c r="A628">
        <v>325</v>
      </c>
    </row>
    <row r="629" spans="1:1">
      <c r="A629">
        <v>558</v>
      </c>
    </row>
    <row r="630" spans="1:1">
      <c r="A630">
        <v>558</v>
      </c>
    </row>
    <row r="631" spans="1:1">
      <c r="A631">
        <v>511</v>
      </c>
    </row>
    <row r="632" spans="1:1">
      <c r="A632">
        <v>883</v>
      </c>
    </row>
    <row r="633" spans="1:1">
      <c r="A633">
        <v>909</v>
      </c>
    </row>
    <row r="634" spans="1:1">
      <c r="A634">
        <v>790</v>
      </c>
    </row>
    <row r="635" spans="1:1">
      <c r="A635">
        <v>138</v>
      </c>
    </row>
    <row r="636" spans="1:1">
      <c r="A636">
        <v>1380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9181</v>
      </c>
    </row>
    <row r="643" spans="1:1">
      <c r="A643">
        <v>3672400</v>
      </c>
    </row>
    <row r="644" spans="1:1">
      <c r="A644">
        <v>0</v>
      </c>
    </row>
    <row r="645" spans="1:1">
      <c r="A645">
        <v>3672400</v>
      </c>
    </row>
    <row r="646" spans="1:1">
      <c r="A646">
        <v>290</v>
      </c>
    </row>
    <row r="647" spans="1:1">
      <c r="A647">
        <v>294</v>
      </c>
    </row>
    <row r="648" spans="1:1">
      <c r="A648">
        <v>290</v>
      </c>
    </row>
    <row r="649" spans="1:1">
      <c r="A649">
        <v>483</v>
      </c>
    </row>
    <row r="650" spans="1:1">
      <c r="A650">
        <v>491</v>
      </c>
    </row>
    <row r="651" spans="1:1">
      <c r="A651">
        <v>484</v>
      </c>
    </row>
    <row r="652" spans="1:1">
      <c r="A652">
        <v>765</v>
      </c>
    </row>
    <row r="653" spans="1:1">
      <c r="A653">
        <v>782</v>
      </c>
    </row>
    <row r="654" spans="1:1">
      <c r="A654">
        <v>764</v>
      </c>
    </row>
    <row r="655" spans="1:1">
      <c r="A655">
        <v>135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9355</v>
      </c>
    </row>
    <row r="663" spans="1:1">
      <c r="A663">
        <v>3742000</v>
      </c>
    </row>
    <row r="664" spans="1:1">
      <c r="A664">
        <v>0</v>
      </c>
    </row>
    <row r="665" spans="1:1">
      <c r="A665">
        <v>3742000</v>
      </c>
    </row>
    <row r="666" spans="1:1">
      <c r="A666">
        <v>295</v>
      </c>
    </row>
    <row r="667" spans="1:1">
      <c r="A667">
        <v>300</v>
      </c>
    </row>
    <row r="668" spans="1:1">
      <c r="A668">
        <v>295</v>
      </c>
    </row>
    <row r="669" spans="1:1">
      <c r="A669">
        <v>485</v>
      </c>
    </row>
    <row r="670" spans="1:1">
      <c r="A670">
        <v>485</v>
      </c>
    </row>
    <row r="671" spans="1:1">
      <c r="A671">
        <v>485</v>
      </c>
    </row>
    <row r="672" spans="1:1">
      <c r="A672">
        <v>805</v>
      </c>
    </row>
    <row r="673" spans="1:1">
      <c r="A673">
        <v>815</v>
      </c>
    </row>
    <row r="674" spans="1:1">
      <c r="A674">
        <v>805</v>
      </c>
    </row>
    <row r="675" spans="1:1">
      <c r="A675">
        <v>131</v>
      </c>
    </row>
    <row r="676" spans="1:1">
      <c r="A676">
        <v>1255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3481810</v>
      </c>
    </row>
    <row r="703" spans="1:1">
      <c r="A703">
        <v>570151</v>
      </c>
    </row>
    <row r="704" spans="1:1">
      <c r="A704">
        <v>1552415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898437</v>
      </c>
    </row>
    <row r="710" spans="1:1">
      <c r="A710">
        <v>2046861</v>
      </c>
    </row>
    <row r="711" spans="1:1">
      <c r="A711">
        <v>999</v>
      </c>
    </row>
    <row r="712" spans="1:1">
      <c r="A712">
        <v>370000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-1260922</v>
      </c>
    </row>
    <row r="717" spans="1:1">
      <c r="A717">
        <v>2739078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3203752</v>
      </c>
    </row>
    <row r="723" spans="1:1">
      <c r="A723">
        <v>0</v>
      </c>
    </row>
    <row r="724" spans="1:1">
      <c r="A724">
        <v>1745845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739891</v>
      </c>
    </row>
    <row r="730" spans="1:1">
      <c r="A730">
        <v>948108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-288402</v>
      </c>
    </row>
    <row r="737" spans="1:1">
      <c r="A737">
        <v>3711598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3496810</v>
      </c>
    </row>
    <row r="743" spans="1:1">
      <c r="A743">
        <v>0</v>
      </c>
    </row>
    <row r="744" spans="1:1">
      <c r="A744">
        <v>1544848</v>
      </c>
    </row>
    <row r="745" spans="1:1">
      <c r="A745">
        <v>454000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822173</v>
      </c>
    </row>
    <row r="750" spans="1:1">
      <c r="A750">
        <v>893496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3999000</v>
      </c>
    </row>
    <row r="755" spans="1:1">
      <c r="A755">
        <v>0</v>
      </c>
    </row>
    <row r="756" spans="1:1">
      <c r="A756">
        <v>-219011</v>
      </c>
    </row>
    <row r="757" spans="1:1">
      <c r="A757">
        <v>3779989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3273075</v>
      </c>
    </row>
    <row r="763" spans="1:1">
      <c r="A763">
        <v>400363</v>
      </c>
    </row>
    <row r="764" spans="1:1">
      <c r="A764">
        <v>1794991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871367</v>
      </c>
    </row>
    <row r="770" spans="1:1">
      <c r="A770">
        <v>1252955</v>
      </c>
    </row>
    <row r="771" spans="1:1">
      <c r="A771">
        <v>999</v>
      </c>
    </row>
    <row r="772" spans="1:1">
      <c r="A772">
        <v>40000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-245893</v>
      </c>
    </row>
    <row r="777" spans="1:1">
      <c r="A777">
        <v>3754107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3531810</v>
      </c>
    </row>
    <row r="783" spans="1:1">
      <c r="A783">
        <v>1002155</v>
      </c>
    </row>
    <row r="784" spans="1:1">
      <c r="A784">
        <v>847313</v>
      </c>
    </row>
    <row r="785" spans="1:1">
      <c r="A785">
        <v>451000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691524</v>
      </c>
    </row>
    <row r="790" spans="1:1">
      <c r="A790">
        <v>2467853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-1327099</v>
      </c>
    </row>
    <row r="797" spans="1:1">
      <c r="A797">
        <v>2672901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612868</v>
      </c>
    </row>
    <row r="804" spans="1:1">
      <c r="A804">
        <v>1257335</v>
      </c>
    </row>
    <row r="805" spans="1:1">
      <c r="A805">
        <v>452000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492685</v>
      </c>
    </row>
    <row r="810" spans="1:1">
      <c r="A810">
        <v>1478227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4002000</v>
      </c>
    </row>
    <row r="815" spans="1:1">
      <c r="A815">
        <v>29</v>
      </c>
    </row>
    <row r="816" spans="1:1">
      <c r="A816">
        <v>-446986</v>
      </c>
    </row>
    <row r="817" spans="1:1">
      <c r="A817">
        <v>3555043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3208752</v>
      </c>
    </row>
    <row r="823" spans="1:1">
      <c r="A823">
        <v>176454</v>
      </c>
    </row>
    <row r="824" spans="1:1">
      <c r="A824">
        <v>1560433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787230</v>
      </c>
    </row>
    <row r="830" spans="1:1">
      <c r="A830">
        <v>899871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-291462</v>
      </c>
    </row>
    <row r="837" spans="1:1">
      <c r="A837">
        <v>3708538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3203752</v>
      </c>
    </row>
    <row r="843" spans="1:1">
      <c r="A843">
        <v>162282</v>
      </c>
    </row>
    <row r="844" spans="1:1">
      <c r="A844">
        <v>1587308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755824</v>
      </c>
    </row>
    <row r="850" spans="1:1">
      <c r="A850">
        <v>843355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-195837</v>
      </c>
    </row>
    <row r="857" spans="1:1">
      <c r="A857">
        <v>3804163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339</v>
      </c>
    </row>
    <row r="862" spans="1:1">
      <c r="A862" t="s">
        <v>340</v>
      </c>
    </row>
    <row r="863" spans="1:1">
      <c r="A863" t="s">
        <v>341</v>
      </c>
    </row>
    <row r="864" spans="1:1">
      <c r="A864" t="s">
        <v>342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2020-03-24T13:19:57Z</dcterms:modified>
</cp:coreProperties>
</file>