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5\"/>
    </mc:Choice>
  </mc:AlternateContent>
  <xr:revisionPtr revIDLastSave="0" documentId="8_{279CD77A-FFAE-47B7-B26C-99360C696E8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J80" i="4"/>
  <c r="K80" i="4"/>
  <c r="L80" i="4"/>
  <c r="L83" i="4"/>
  <c r="M80" i="4"/>
  <c r="M83" i="4" s="1"/>
  <c r="F81" i="4"/>
  <c r="F83" i="4" s="1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M29" i="2"/>
  <c r="N28" i="2"/>
  <c r="N29" i="2"/>
  <c r="N43" i="2"/>
  <c r="R35" i="3"/>
  <c r="R27" i="3"/>
  <c r="M28" i="2"/>
  <c r="G26" i="2"/>
  <c r="I17" i="4"/>
  <c r="L24" i="3"/>
  <c r="L27" i="3"/>
  <c r="F27" i="3"/>
  <c r="K83" i="4"/>
  <c r="G83" i="4"/>
  <c r="X27" i="3"/>
  <c r="R12" i="3"/>
  <c r="J83" i="4"/>
  <c r="H17" i="4"/>
  <c r="N44" i="2"/>
  <c r="N45" i="2" s="1"/>
  <c r="N11" i="2"/>
  <c r="I83" i="4"/>
  <c r="G17" i="4"/>
  <c r="O28" i="2"/>
  <c r="H16" i="4"/>
  <c r="I16" i="4"/>
  <c r="L33" i="3" l="1"/>
  <c r="L35" i="3" s="1"/>
</calcChain>
</file>

<file path=xl/connections.xml><?xml version="1.0" encoding="utf-8"?>
<connections xmlns="http://schemas.openxmlformats.org/spreadsheetml/2006/main">
  <connection id="1" name="W032191" type="6" refreshedVersion="4" background="1" saveData="1">
    <textPr prompt="0" codePage="850" sourceFile="C:\GMC\GE1R18C1\RUN_18C1\Wfiles\191\W032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<sst xmlns="http://schemas.openxmlformats.org/spreadsheetml/2006/main" count="604" uniqueCount="346">
  <si>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</si>
  <si>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</si>
  <si>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</si>
  <si>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</si>
  <si>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</si>
  <si>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</si>
  <si>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</si>
  <si>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</si>
  <si>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</si>
  <si>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</si>
  <si>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</si>
  <si>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</si>
  <si>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</si>
  <si>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</si>
  <si>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</si>
  <si>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</si>
  <si>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</si>
  <si>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</si>
  <si>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</si>
  <si>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</si>
  <si>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</si>
  <si>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</si>
  <si>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</si>
  <si>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</si>
  <si>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</si>
  <si>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</si>
  <si>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</si>
  <si>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</si>
  <si>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</si>
  <si>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</si>
  <si>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</si>
  <si>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</si>
  <si>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</si>
  <si>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</si>
  <si>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</si>
  <si>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</si>
  <si>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</si>
  <si>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</si>
  <si>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</si>
  <si>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</si>
  <si>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</si>
  <si>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</si>
  <si>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</si>
  <si>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</si>
  <si>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</si>
  <si>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</si>
  <si>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</si>
  <si>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</si>
  <si>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</si>
  <si>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</si>
  <si>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</si>
  <si>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</si>
  <si>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</si>
  <si>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</si>
  <si>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</si>
  <si>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</si>
  <si>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</si>
  <si>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</si>
  <si>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</si>
  <si>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</si>
  <si>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</si>
  <si>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</si>
  <si>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</si>
  <si>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</si>
  <si>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</si>
  <si>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</si>
  <si>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</si>
  <si>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</si>
  <si>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</si>
  <si>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</si>
  <si>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</si>
  <si>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</si>
  <si>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</si>
  <si>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</si>
  <si>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</si>
  <si>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</si>
  <si>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</si>
  <si>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</si>
  <si>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</si>
  <si>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</si>
  <si>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</si>
  <si>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</si>
  <si>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</si>
  <si>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</si>
  <si>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</si>
  <si>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</si>
  <si>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</si>
  <si>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</si>
  <si>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</si>
  <si>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</si>
  <si>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</si>
  <si>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</si>
  <si>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</si>
  <si>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</si>
  <si>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</si>
  <si>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</si>
  <si>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</si>
  <si>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</si>
  <si>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</si>
  <si>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</si>
  <si>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</si>
  <si>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</si>
  <si>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</si>
  <si>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</si>
  <si>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</si>
  <si>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</si>
  <si>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</si>
  <si>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</si>
  <si>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</si>
  <si>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</si>
  <si>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</si>
  <si>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</si>
  <si>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</si>
  <si>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</si>
  <si>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</si>
  <si>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</si>
  <si>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</si>
  <si>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</si>
  <si>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</si>
  <si>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</si>
  <si>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</si>
  <si>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</si>
  <si>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</si>
  <si>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</si>
  <si>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</si>
  <si>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</si>
  <si>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</si>
  <si>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</si>
  <si>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</si>
  <si>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</si>
  <si>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</si>
  <si>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</si>
  <si>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</si>
  <si>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</si>
  <si>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</si>
  <si>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</si>
  <si>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</si>
  <si>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</si>
  <si>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</si>
  <si>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</si>
  <si>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</si>
  <si>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</si>
  <si>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</si>
  <si>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</si>
  <si>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</si>
  <si>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</si>
  <si>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</si>
  <si>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</si>
  <si>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</si>
  <si>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</si>
  <si>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</si>
  <si>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</si>
  <si>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</si>
  <si>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</si>
  <si>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</si>
  <si>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</si>
  <si>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</si>
  <si>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</si>
  <si>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</si>
  <si>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</si>
  <si>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</si>
  <si>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</si>
  <si>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</si>
  <si>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</si>
  <si>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</si>
  <si>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</si>
  <si>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</si>
  <si>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</si>
  <si>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</si>
  <si>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</si>
  <si>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</si>
  <si>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</si>
  <si>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</si>
  <si>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</si>
  <si>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</si>
  <si>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</si>
  <si>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</si>
  <si>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</si>
  <si>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</si>
  <si>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</si>
  <si>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</si>
  <si>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</si>
  <si>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</si>
  <si>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</si>
  <si>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</si>
  <si>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</si>
  <si>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</si>
  <si>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</si>
  <si>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</si>
  <si>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</si>
  <si>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</si>
  <si>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</si>
  <si>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</si>
  <si>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</si>
  <si>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</si>
  <si>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</si>
  <si>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</si>
  <si>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</si>
  <si>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</si>
  <si>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</si>
  <si>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</si>
  <si>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</si>
  <si>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</si>
  <si>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</si>
  <si>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</si>
  <si>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</si>
  <si>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</si>
  <si>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</si>
  <si>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</si>
  <si>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</si>
  <si>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</si>
  <si>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</si>
  <si>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</si>
  <si>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</si>
  <si>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</si>
  <si>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</si>
  <si>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</si>
  <si>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</si>
  <si>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</si>
  <si>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</si>
  <si>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</si>
  <si>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</si>
  <si>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</si>
  <si>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</si>
  <si>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</si>
  <si>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</si>
  <si>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</si>
  <si>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</si>
  <si>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</si>
  <si>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</si>
  <si>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</si>
  <si>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</si>
  <si>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</si>
  <si>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</si>
  <si>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</si>
  <si>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</si>
  <si>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</si>
  <si>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</si>
  <si>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</si>
  <si>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</si>
  <si>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</si>
  <si>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</si>
  <si>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</si>
  <si>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</si>
  <si>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</si>
  <si>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</si>
  <si>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</si>
  <si>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</si>
  <si>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</si>
  <si>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</si>
  <si>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</si>
  <si>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</si>
  <si>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</si>
  <si>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</si>
  <si>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</si>
  <si>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</si>
  <si>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</si>
  <si>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</si>
  <si>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</si>
  <si>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</si>
  <si>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</si>
  <si>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</si>
  <si>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</si>
  <si>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</si>
  <si>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</si>
  <si>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</si>
  <si>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</si>
  <si>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</si>
  <si>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</si>
  <si>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</si>
  <si>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</si>
  <si>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</si>
  <si>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</si>
  <si>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</si>
  <si>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</si>
  <si>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</si>
  <si>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</si>
  <si>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</si>
  <si>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</si>
  <si>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</si>
  <si>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</si>
  <si>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</si>
  <si>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</si>
  <si>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</si>
  <si>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</si>
  <si>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</si>
  <si>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</si>
  <si>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</si>
  <si>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</si>
  <si>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</si>
  <si>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</si>
  <si>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</si>
  <si>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</si>
  <si>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</si>
  <si>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</si>
  <si>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</si>
  <si>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</si>
  <si>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</si>
  <si>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</si>
  <si>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</si>
  <si>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</si>
  <si>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</si>
  <si>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</si>
  <si>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</si>
  <si>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</si>
  <si>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</si>
  <si>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</si>
  <si>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</si>
  <si>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</si>
  <si>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</si>
  <si>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</si>
  <si>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</si>
  <si>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</si>
  <si>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</si>
  <si>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</si>
  <si>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</si>
  <si>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</si>
  <si>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</si>
  <si>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</si>
  <si>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</si>
  <si>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</si>
  <si>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</si>
  <si>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</si>
  <si>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</si>
  <si>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</si>
  <si>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</si>
  <si>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4.61</t>
  </si>
  <si>
    <t xml:space="preserve">   4.14</t>
  </si>
  <si>
    <t xml:space="preserve">   3.58</t>
  </si>
  <si>
    <t>Minor</t>
  </si>
  <si>
    <t>!</t>
  </si>
  <si>
    <t xml:space="preserve"> 87.7</t>
  </si>
  <si>
    <t>Not requested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</si>
  <si>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</si>
  <si>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</si>
  <si>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</si>
  <si>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</si>
  <si>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</si>
  <si>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</si>
  <si>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</si>
  <si>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</si>
  <si>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191128141841</t>
  </si>
  <si>
    <t>Miguel ┴lvarez Guinarte</t>
  </si>
  <si>
    <t>OviedoBullish</t>
  </si>
  <si>
    <t>Principado de Asturias</t>
  </si>
  <si>
    <t>Universidad de Oviedo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</si>
</sst>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Miguel ┴lvarez Guinarte</v>
      </c>
      <c r="V3" s="2" t="s">
        <v>25</v>
      </c>
      <c r="W3" s="3" t="str">
        <f>W!A6</f>
        <v xml:space="preserve">  18C1</v>
      </c>
    </row>
    <row r="4" spans="2:25">
      <c r="B4" t="str">
        <f>W!A862</f>
        <v>OviedoBullish</v>
      </c>
    </row>
    <row r="5" spans="2:25" ht="17.399999999999999">
      <c r="B5" t="str">
        <f>W!A863</f>
        <v>Principado de Asturias</v>
      </c>
      <c r="H5" s="4" t="s">
        <v>23</v>
      </c>
      <c r="J5" s="5"/>
      <c r="K5" s="5"/>
      <c r="L5" s="223">
        <f>W!$A1</f>
        <v>3</v>
      </c>
      <c r="M5" s="4" t="s">
        <v>24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 t="str">
        <f>W!A864</f>
        <v>Universidad de Oviedo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32</v>
      </c>
      <c r="F14" s="44">
        <f>W!A11</f>
        <v>22</v>
      </c>
      <c r="G14" s="45"/>
      <c r="H14" s="44">
        <f>W!A14</f>
        <v>20</v>
      </c>
      <c r="I14" s="46"/>
      <c r="J14" s="44">
        <f>W!A17</f>
        <v>18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29</v>
      </c>
      <c r="F15" s="44">
        <f>W!A12</f>
        <v>17</v>
      </c>
      <c r="G15" s="51"/>
      <c r="H15" s="44">
        <f>W!A15</f>
        <v>14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47</v>
      </c>
      <c r="F16" s="57">
        <f>W!A13</f>
        <v>27</v>
      </c>
      <c r="G16" s="58"/>
      <c r="H16" s="57">
        <f>W!A16</f>
        <v>23</v>
      </c>
      <c r="I16" s="38"/>
      <c r="J16" s="57">
        <f>W!A19</f>
        <v>23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300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11</v>
      </c>
      <c r="Q19" s="65"/>
      <c r="R19" s="28"/>
      <c r="S19" s="66" t="s">
        <v>50</v>
      </c>
      <c r="T19" s="67">
        <f>W!A58</f>
        <v>3</v>
      </c>
      <c r="U19" s="65"/>
      <c r="V19" s="68" t="s">
        <v>49</v>
      </c>
      <c r="W19" s="64">
        <f>W!A59</f>
        <v>10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820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19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16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2250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530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1215</v>
      </c>
      <c r="G25" s="54" t="str">
        <f>W!B32</f>
        <v>*</v>
      </c>
      <c r="H25" s="44">
        <f>W!A35</f>
        <v>630</v>
      </c>
      <c r="I25" s="54" t="str">
        <f>W!B35</f>
        <v>*</v>
      </c>
      <c r="J25" s="44">
        <f>W!A38</f>
        <v>330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2060</v>
      </c>
      <c r="G26" s="59" t="str">
        <f>W!B33</f>
        <v>*</v>
      </c>
      <c r="H26" s="57">
        <f>W!A36</f>
        <v>680</v>
      </c>
      <c r="I26" s="59" t="str">
        <f>W!B36</f>
        <v>*</v>
      </c>
      <c r="J26" s="41">
        <f>W!A39</f>
        <v>400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102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300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10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50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3</v>
      </c>
      <c r="F1" s="224" t="s">
        <v>71</v>
      </c>
      <c r="H1" s="15">
        <f>W!A2</f>
        <v>2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4895</v>
      </c>
      <c r="V6" s="115"/>
      <c r="W6" s="116">
        <f>W!A109</f>
        <v>2135</v>
      </c>
      <c r="X6" s="108"/>
      <c r="Y6" s="114">
        <f>W!A110</f>
        <v>1116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76</v>
      </c>
      <c r="P7" s="102"/>
      <c r="R7" s="101"/>
      <c r="S7" s="19" t="s">
        <v>144</v>
      </c>
      <c r="T7" s="97"/>
      <c r="U7" s="114">
        <f>W!A111</f>
        <v>5057</v>
      </c>
      <c r="V7" s="115"/>
      <c r="W7" s="116">
        <f>W!A112</f>
        <v>2205</v>
      </c>
      <c r="X7" s="108"/>
      <c r="Y7" s="114">
        <f>W!A113</f>
        <v>1159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12</v>
      </c>
      <c r="P8" s="102"/>
      <c r="R8" s="101"/>
      <c r="S8" s="19" t="s">
        <v>145</v>
      </c>
      <c r="T8" s="97"/>
      <c r="U8" s="114">
        <f>W!A114</f>
        <v>162</v>
      </c>
      <c r="V8" s="115"/>
      <c r="W8" s="116">
        <f>W!A115</f>
        <v>70</v>
      </c>
      <c r="X8" s="108"/>
      <c r="Y8" s="114">
        <f>W!A116</f>
        <v>43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551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1049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262.25</v>
      </c>
      <c r="H11" s="102"/>
      <c r="I11" s="97"/>
      <c r="J11" s="101"/>
      <c r="K11" s="19" t="s">
        <v>114</v>
      </c>
      <c r="L11" s="97"/>
      <c r="M11" s="97"/>
      <c r="N11" s="118">
        <f>N7+N8+N9-N10-N12</f>
        <v>1</v>
      </c>
      <c r="O11" s="118">
        <f>O7+O8+O9-O10-O12</f>
        <v>33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41</v>
      </c>
      <c r="O12" s="122">
        <f>W!A198</f>
        <v>55</v>
      </c>
      <c r="P12" s="102"/>
      <c r="R12" s="101"/>
      <c r="S12" s="28" t="s">
        <v>148</v>
      </c>
      <c r="T12" s="97"/>
      <c r="U12" s="114">
        <f>W!A121</f>
        <v>1993</v>
      </c>
      <c r="V12" s="115"/>
      <c r="W12" s="114">
        <f>W!A124</f>
        <v>974</v>
      </c>
      <c r="X12" s="108"/>
      <c r="Y12" s="114">
        <f>W!A127</f>
        <v>469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410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1076</v>
      </c>
      <c r="V13" s="115"/>
      <c r="W13" s="114">
        <f>W!A125</f>
        <v>558</v>
      </c>
      <c r="X13" s="108"/>
      <c r="Y13" s="114">
        <f>W!A128</f>
        <v>292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25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1826</v>
      </c>
      <c r="V14" s="115"/>
      <c r="W14" s="114">
        <f>W!A126</f>
        <v>603</v>
      </c>
      <c r="X14" s="108"/>
      <c r="Y14" s="114">
        <f>W!A129</f>
        <v>355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76.75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685</v>
      </c>
      <c r="P17" s="119">
        <f>W!B307</f>
        <v>0</v>
      </c>
      <c r="R17" s="101"/>
      <c r="S17" s="28" t="s">
        <v>155</v>
      </c>
      <c r="T17" s="97"/>
      <c r="U17" s="114">
        <f>W!A131</f>
        <v>1710</v>
      </c>
      <c r="V17" s="115"/>
      <c r="W17" s="114">
        <f>W!A134</f>
        <v>829</v>
      </c>
      <c r="X17" s="108"/>
      <c r="Y17" s="114">
        <f>W!A137</f>
        <v>366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21918</v>
      </c>
      <c r="P18" s="102"/>
      <c r="R18" s="101"/>
      <c r="S18" s="123" t="s">
        <v>156</v>
      </c>
      <c r="T18" s="97"/>
      <c r="U18" s="114">
        <f>W!A132</f>
        <v>950</v>
      </c>
      <c r="V18" s="115"/>
      <c r="W18" s="114">
        <f>W!A135</f>
        <v>493</v>
      </c>
      <c r="X18" s="108"/>
      <c r="Y18" s="114">
        <f>W!A138</f>
        <v>222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1563</v>
      </c>
      <c r="V19" s="115"/>
      <c r="W19" s="114">
        <f>W!A136</f>
        <v>760</v>
      </c>
      <c r="X19" s="108"/>
      <c r="Y19" s="114">
        <f>W!A139</f>
        <v>343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1806</v>
      </c>
      <c r="V22" s="115"/>
      <c r="W22" s="114">
        <f>W!A144</f>
        <v>885</v>
      </c>
      <c r="X22" s="108"/>
      <c r="Y22" s="114">
        <f>W!A147</f>
        <v>386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1031</v>
      </c>
      <c r="V23" s="115"/>
      <c r="W23" s="114">
        <f>W!A145</f>
        <v>545</v>
      </c>
      <c r="X23" s="108"/>
      <c r="Y23" s="114">
        <f>W!A148</f>
        <v>246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215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1563</v>
      </c>
      <c r="V24" s="115"/>
      <c r="W24" s="114">
        <f>W!A146</f>
        <v>603</v>
      </c>
      <c r="X24" s="108"/>
      <c r="Y24" s="114">
        <f>W!A149</f>
        <v>343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11547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-6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87.7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3705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14345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187</v>
      </c>
      <c r="V31" s="115"/>
      <c r="W31" s="114">
        <f>W!A164</f>
        <v>89</v>
      </c>
      <c r="X31" s="108"/>
      <c r="Y31" s="114">
        <f>W!A167</f>
        <v>83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45</v>
      </c>
      <c r="V32" s="115"/>
      <c r="W32" s="114">
        <f>W!A165</f>
        <v>13</v>
      </c>
      <c r="X32" s="108"/>
      <c r="Y32" s="114">
        <f>W!A168</f>
        <v>46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263</v>
      </c>
      <c r="V33" s="115"/>
      <c r="W33" s="114">
        <f>W!A166</f>
        <v>0</v>
      </c>
      <c r="X33" s="108"/>
      <c r="Y33" s="114">
        <f>W!A169</f>
        <v>12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12944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5106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148</v>
      </c>
      <c r="V36" s="119">
        <f>W!B171</f>
        <v>0</v>
      </c>
      <c r="W36" s="116">
        <f>W!A172</f>
        <v>69</v>
      </c>
      <c r="X36" s="119">
        <f>W!B172</f>
        <v>0</v>
      </c>
      <c r="Y36" s="116">
        <f>W!A173</f>
        <v>32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3000</v>
      </c>
      <c r="H37" s="102"/>
      <c r="I37" s="97"/>
      <c r="J37" s="101"/>
      <c r="K37" s="19" t="s">
        <v>131</v>
      </c>
      <c r="L37" s="97"/>
      <c r="M37" s="122">
        <f>W!A296</f>
        <v>12</v>
      </c>
      <c r="N37" s="122">
        <f>W!A298</f>
        <v>7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10000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17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86235</v>
      </c>
      <c r="H43" s="102"/>
      <c r="I43" s="97"/>
      <c r="J43" s="101"/>
      <c r="K43" s="18" t="s">
        <v>133</v>
      </c>
      <c r="N43" s="141">
        <f>0.00019*50*G10</f>
        <v>9.9655000000000005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47.423999999999992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121</v>
      </c>
      <c r="H45" s="102"/>
      <c r="I45" s="97"/>
      <c r="J45" s="101"/>
      <c r="K45" s="18" t="s">
        <v>135</v>
      </c>
      <c r="N45" s="141">
        <f>N43+N44</f>
        <v>57.389499999999991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3</v>
      </c>
      <c r="F1" s="224" t="s">
        <v>71</v>
      </c>
      <c r="G1" s="95"/>
      <c r="I1" s="15">
        <f>W!A2</f>
        <v>2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287000</v>
      </c>
      <c r="G8" s="155"/>
      <c r="H8" s="144"/>
      <c r="I8" s="158" t="s">
        <v>192</v>
      </c>
      <c r="J8" s="144"/>
      <c r="K8" s="144"/>
      <c r="L8" s="160">
        <f>W!A241</f>
        <v>3166135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95376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3018661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48446</v>
      </c>
      <c r="G10" s="155"/>
      <c r="H10" s="144"/>
      <c r="I10" s="158" t="s">
        <v>193</v>
      </c>
      <c r="J10" s="144"/>
      <c r="K10" s="144"/>
      <c r="L10" s="160">
        <f>W!A242</f>
        <v>199824</v>
      </c>
      <c r="M10" s="155"/>
      <c r="N10" s="144"/>
      <c r="O10" s="158" t="s">
        <v>218</v>
      </c>
      <c r="P10" s="144"/>
      <c r="Q10" s="163"/>
      <c r="R10" s="163">
        <f>W!A262</f>
        <v>524500</v>
      </c>
      <c r="S10" s="155"/>
      <c r="T10" s="144"/>
      <c r="U10" s="158" t="s">
        <v>204</v>
      </c>
      <c r="V10" s="144"/>
      <c r="W10" s="144"/>
      <c r="X10" s="160">
        <f>W!A222</f>
        <v>891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348285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2652053</v>
      </c>
      <c r="S11" s="155"/>
      <c r="T11" s="144"/>
      <c r="U11" s="158" t="s">
        <v>261</v>
      </c>
      <c r="V11" s="144"/>
      <c r="W11" s="144"/>
      <c r="X11" s="160">
        <f>W!A223</f>
        <v>3664353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31661</v>
      </c>
      <c r="G12" s="155"/>
      <c r="H12" s="144"/>
      <c r="I12" s="158" t="s">
        <v>195</v>
      </c>
      <c r="J12" s="144"/>
      <c r="K12" s="144"/>
      <c r="L12" s="160">
        <f>W!A244</f>
        <v>1854279</v>
      </c>
      <c r="M12" s="155"/>
      <c r="N12" s="144"/>
      <c r="O12" s="158" t="s">
        <v>221</v>
      </c>
      <c r="P12" s="144"/>
      <c r="Q12" s="144"/>
      <c r="R12" s="160">
        <f>SUM(R9:R11)</f>
        <v>3276553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27230</v>
      </c>
      <c r="G13" s="155"/>
      <c r="H13" s="144"/>
      <c r="I13" s="158" t="s">
        <v>197</v>
      </c>
      <c r="J13" s="144"/>
      <c r="K13" s="144"/>
      <c r="L13" s="160">
        <f>W!A245</f>
        <v>165071</v>
      </c>
      <c r="M13" s="155"/>
      <c r="N13" s="144"/>
      <c r="S13" s="155"/>
      <c r="T13" s="144"/>
      <c r="U13" s="231" t="s">
        <v>318</v>
      </c>
      <c r="X13" s="163">
        <f>X9+X10-X11-X12</f>
        <v>-644801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60000</v>
      </c>
      <c r="G14" s="155"/>
      <c r="H14" s="144"/>
      <c r="I14" s="158" t="s">
        <v>196</v>
      </c>
      <c r="J14" s="144"/>
      <c r="K14" s="144"/>
      <c r="L14" s="160">
        <f>W!A246</f>
        <v>575475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293428</v>
      </c>
      <c r="M15" s="155"/>
      <c r="N15" s="144"/>
      <c r="O15" s="158" t="s">
        <v>224</v>
      </c>
      <c r="P15" s="144"/>
      <c r="Q15" s="144"/>
      <c r="R15" s="160">
        <f>W!A265</f>
        <v>152556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37000</v>
      </c>
      <c r="G16" s="155"/>
      <c r="H16" s="144"/>
      <c r="I16" s="158" t="s">
        <v>199</v>
      </c>
      <c r="J16" s="144"/>
      <c r="K16" s="144"/>
      <c r="L16" s="160">
        <f>W!A248</f>
        <v>8421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18815</v>
      </c>
      <c r="G17" s="155"/>
      <c r="H17" s="144"/>
      <c r="I17" s="158" t="s">
        <v>198</v>
      </c>
      <c r="L17" s="160">
        <f>W!A249</f>
        <v>102150</v>
      </c>
      <c r="M17" s="155"/>
      <c r="N17" s="144"/>
      <c r="O17" s="158" t="s">
        <v>226</v>
      </c>
      <c r="P17" s="144"/>
      <c r="Q17" s="144"/>
      <c r="R17" s="160">
        <f>W!A267</f>
        <v>991087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8775</v>
      </c>
      <c r="G18" s="155"/>
      <c r="H18" s="144"/>
      <c r="I18" s="171" t="s">
        <v>200</v>
      </c>
      <c r="J18" s="144"/>
      <c r="K18" s="144"/>
      <c r="L18" s="166">
        <f>W!A250</f>
        <v>1143643</v>
      </c>
      <c r="M18" s="155"/>
      <c r="N18" s="144"/>
      <c r="O18" s="158" t="s">
        <v>227</v>
      </c>
      <c r="P18" s="144"/>
      <c r="Q18" s="144"/>
      <c r="R18" s="160">
        <f>W!A268</f>
        <v>1788181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7500</v>
      </c>
      <c r="G19" s="155"/>
      <c r="H19" s="144"/>
      <c r="I19" s="158" t="s">
        <v>201</v>
      </c>
      <c r="J19" s="144"/>
      <c r="K19" s="144"/>
      <c r="L19" s="167">
        <f>W!A251</f>
        <v>2055005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7408</v>
      </c>
      <c r="G20" s="155"/>
      <c r="H20" s="144"/>
      <c r="I20" s="158" t="s">
        <v>202</v>
      </c>
      <c r="J20" s="144"/>
      <c r="K20" s="144"/>
      <c r="L20" s="160">
        <f>W!A252</f>
        <v>1111130</v>
      </c>
      <c r="M20" s="155"/>
      <c r="N20" s="144"/>
      <c r="O20" s="231" t="s">
        <v>230</v>
      </c>
      <c r="R20" s="168">
        <f>SUM(R15:R19)</f>
        <v>3381824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21266</v>
      </c>
      <c r="G21" s="155"/>
      <c r="H21" s="144"/>
      <c r="I21" s="158" t="s">
        <v>203</v>
      </c>
      <c r="J21" s="144"/>
      <c r="K21" s="144"/>
      <c r="L21" s="160">
        <f>W!A217</f>
        <v>1141037</v>
      </c>
      <c r="M21" s="155"/>
      <c r="N21" s="144"/>
      <c r="O21" s="158" t="s">
        <v>222</v>
      </c>
      <c r="P21" s="144"/>
      <c r="Q21" s="144"/>
      <c r="R21" s="160">
        <f>R12+R20</f>
        <v>6658377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102000</v>
      </c>
      <c r="G22" s="155"/>
      <c r="H22" s="144"/>
      <c r="I22" s="158" t="s">
        <v>204</v>
      </c>
      <c r="J22" s="144"/>
      <c r="K22" s="144"/>
      <c r="L22" s="160">
        <f>W!A222</f>
        <v>891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23275</v>
      </c>
      <c r="G23" s="155"/>
      <c r="H23" s="144"/>
      <c r="I23" s="158" t="s">
        <v>205</v>
      </c>
      <c r="J23" s="144"/>
      <c r="K23" s="144"/>
      <c r="L23" s="165">
        <f>W!A254</f>
        <v>68001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1141037</v>
      </c>
      <c r="G24" s="155"/>
      <c r="H24" s="144"/>
      <c r="I24" s="231" t="s">
        <v>206</v>
      </c>
      <c r="L24" s="160">
        <f>L20-L21+L22-L23</f>
        <v>-97017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1388109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28731</v>
      </c>
      <c r="M26" s="155"/>
      <c r="N26" s="144"/>
      <c r="O26" s="158" t="s">
        <v>234</v>
      </c>
      <c r="P26" s="144"/>
      <c r="Q26" s="144"/>
      <c r="R26" s="166">
        <f>W!A273</f>
        <v>1583538</v>
      </c>
      <c r="S26" s="155"/>
      <c r="T26" s="144"/>
      <c r="U26" s="158" t="s">
        <v>255</v>
      </c>
      <c r="V26" s="144"/>
      <c r="W26" s="144"/>
      <c r="X26" s="166">
        <f>W!A232</f>
        <v>28731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-124061</v>
      </c>
      <c r="G27" s="155"/>
      <c r="H27" s="144"/>
      <c r="I27" s="231" t="s">
        <v>209</v>
      </c>
      <c r="J27" s="144"/>
      <c r="K27" s="144"/>
      <c r="L27" s="163">
        <f>L24+L25-L26</f>
        <v>-124061</v>
      </c>
      <c r="M27" s="155"/>
      <c r="N27" s="144"/>
      <c r="O27" s="171" t="s">
        <v>240</v>
      </c>
      <c r="P27" s="144"/>
      <c r="Q27" s="144"/>
      <c r="R27" s="160">
        <f>SUM(R24:R26)</f>
        <v>2971647</v>
      </c>
      <c r="S27" s="155"/>
      <c r="T27" s="144"/>
      <c r="U27" s="231" t="s">
        <v>256</v>
      </c>
      <c r="X27" s="163">
        <f>X22-X23-X24+X25-X26</f>
        <v>-28731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-189209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-313270</v>
      </c>
      <c r="G29" s="155"/>
      <c r="H29" s="144"/>
      <c r="I29" s="158" t="s">
        <v>211</v>
      </c>
      <c r="J29" s="144"/>
      <c r="K29" s="144"/>
      <c r="L29" s="160">
        <f>W!A256</f>
        <v>-124061</v>
      </c>
      <c r="M29" s="155"/>
      <c r="N29" s="144"/>
      <c r="S29" s="155"/>
      <c r="U29" s="158" t="s">
        <v>257</v>
      </c>
      <c r="V29" s="144"/>
      <c r="W29" s="144"/>
      <c r="X29" s="163">
        <f>W!A233</f>
        <v>-671845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-3.1015250000000001</v>
      </c>
      <c r="M30" s="155"/>
      <c r="N30" s="144"/>
      <c r="O30" s="158" t="s">
        <v>241</v>
      </c>
      <c r="P30" s="144"/>
      <c r="Q30" s="144"/>
      <c r="R30" s="160">
        <f>R21-R27-R28</f>
        <v>3686730</v>
      </c>
      <c r="S30" s="155"/>
      <c r="U30" s="231" t="s">
        <v>258</v>
      </c>
      <c r="V30" s="144"/>
      <c r="W30" s="144"/>
      <c r="X30" s="165">
        <f>W!A234</f>
        <v>-461693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-1133538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4435</v>
      </c>
      <c r="G33" s="155"/>
      <c r="H33" s="144"/>
      <c r="I33" s="158" t="s">
        <v>215</v>
      </c>
      <c r="J33" s="144"/>
      <c r="K33" s="144"/>
      <c r="L33" s="160">
        <f>L29-L32</f>
        <v>-124061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3544</v>
      </c>
      <c r="G34" s="155"/>
      <c r="H34" s="144"/>
      <c r="I34" s="91" t="s">
        <v>216</v>
      </c>
      <c r="J34" s="144"/>
      <c r="K34" s="144"/>
      <c r="L34" s="166">
        <f>W!A260</f>
        <v>-189209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1105000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-313270</v>
      </c>
      <c r="M35" s="155"/>
      <c r="O35" s="158" t="s">
        <v>238</v>
      </c>
      <c r="P35" s="144"/>
      <c r="Q35" s="144"/>
      <c r="R35" s="166">
        <f>R36-R33-R34</f>
        <v>-313270</v>
      </c>
      <c r="S35" s="155"/>
      <c r="U35" s="158" t="s">
        <v>260</v>
      </c>
      <c r="V35" s="144"/>
      <c r="W35" s="144"/>
      <c r="X35" s="163">
        <f>W!A239</f>
        <v>630000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3686730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3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88.01</v>
      </c>
      <c r="G35" s="196">
        <f>W!A542/100</f>
        <v>86.73</v>
      </c>
      <c r="H35" s="196">
        <f>W!A562/100</f>
        <v>96.16</v>
      </c>
      <c r="I35" s="196">
        <f>W!A582/100</f>
        <v>74.92</v>
      </c>
      <c r="J35" s="196">
        <f>W!A602/100</f>
        <v>88.61</v>
      </c>
      <c r="K35" s="196">
        <f>W!A622/100</f>
        <v>75.400000000000006</v>
      </c>
      <c r="L35" s="196">
        <f>W!A642/100</f>
        <v>0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3520400</v>
      </c>
      <c r="G36" s="196">
        <f>W!A543</f>
        <v>3469200</v>
      </c>
      <c r="H36" s="196">
        <f>W!A563</f>
        <v>3846400</v>
      </c>
      <c r="I36" s="196">
        <f>W!A583</f>
        <v>2996800</v>
      </c>
      <c r="J36" s="196">
        <f>W!A603</f>
        <v>3544400</v>
      </c>
      <c r="K36" s="196">
        <f>W!A623</f>
        <v>3016000</v>
      </c>
      <c r="L36" s="196">
        <f>W!A643</f>
        <v>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3520400</v>
      </c>
      <c r="G39" s="196">
        <f>W!A545</f>
        <v>3469200</v>
      </c>
      <c r="H39" s="196">
        <f>W!A565</f>
        <v>3846400</v>
      </c>
      <c r="I39" s="196">
        <f>W!A585</f>
        <v>2996800</v>
      </c>
      <c r="J39" s="196">
        <f>W!A605</f>
        <v>3544400</v>
      </c>
      <c r="K39" s="196">
        <f>W!A625</f>
        <v>3016000</v>
      </c>
      <c r="L39" s="196">
        <f>W!A645</f>
        <v>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300</v>
      </c>
      <c r="G43" s="196">
        <f>W!A546</f>
        <v>300</v>
      </c>
      <c r="H43" s="196">
        <f>W!A566</f>
        <v>291</v>
      </c>
      <c r="I43" s="196">
        <f>W!A586</f>
        <v>329</v>
      </c>
      <c r="J43" s="196">
        <f>W!A606</f>
        <v>291</v>
      </c>
      <c r="K43" s="196">
        <f>W!A626</f>
        <v>291</v>
      </c>
      <c r="L43" s="196">
        <f>W!A646</f>
        <v>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310</v>
      </c>
      <c r="H44" s="196">
        <f>W!A567</f>
        <v>296</v>
      </c>
      <c r="I44" s="196">
        <f>W!A587</f>
        <v>299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300</v>
      </c>
      <c r="G45" s="196">
        <f>W!A548</f>
        <v>300</v>
      </c>
      <c r="H45" s="196">
        <f>W!A568</f>
        <v>296</v>
      </c>
      <c r="I45" s="196">
        <f>W!A588</f>
        <v>329</v>
      </c>
      <c r="J45" s="196">
        <f>W!A608</f>
        <v>296</v>
      </c>
      <c r="K45" s="196">
        <f>W!A628</f>
        <v>296</v>
      </c>
      <c r="L45" s="196">
        <f>W!A648</f>
        <v>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500</v>
      </c>
      <c r="G46" s="196">
        <f>W!A549</f>
        <v>505</v>
      </c>
      <c r="H46" s="196">
        <f>W!A569</f>
        <v>486</v>
      </c>
      <c r="I46" s="196">
        <f>W!A589</f>
        <v>519</v>
      </c>
      <c r="J46" s="196">
        <f>W!A609</f>
        <v>486</v>
      </c>
      <c r="K46" s="196">
        <f>W!A629</f>
        <v>486</v>
      </c>
      <c r="L46" s="196">
        <f>W!A649</f>
        <v>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500</v>
      </c>
      <c r="G47" s="196">
        <f>W!A550</f>
        <v>510</v>
      </c>
      <c r="H47" s="196">
        <f>W!A570</f>
        <v>496</v>
      </c>
      <c r="I47" s="196">
        <f>W!A590</f>
        <v>499</v>
      </c>
      <c r="J47" s="196">
        <f>W!A610</f>
        <v>496</v>
      </c>
      <c r="K47" s="196">
        <f>W!A630</f>
        <v>496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500</v>
      </c>
      <c r="G48" s="196">
        <f>W!A551</f>
        <v>500</v>
      </c>
      <c r="H48" s="196">
        <f>W!A571</f>
        <v>491</v>
      </c>
      <c r="I48" s="196">
        <f>W!A591</f>
        <v>529</v>
      </c>
      <c r="J48" s="196">
        <f>W!A611</f>
        <v>491</v>
      </c>
      <c r="K48" s="196">
        <f>W!A631</f>
        <v>491</v>
      </c>
      <c r="L48" s="196">
        <f>W!A651</f>
        <v>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780</v>
      </c>
      <c r="G49" s="196">
        <f>W!A552</f>
        <v>810</v>
      </c>
      <c r="H49" s="196">
        <f>W!A572</f>
        <v>767</v>
      </c>
      <c r="I49" s="196">
        <f>W!A592</f>
        <v>759</v>
      </c>
      <c r="J49" s="196">
        <f>W!A612</f>
        <v>767</v>
      </c>
      <c r="K49" s="196">
        <f>W!A632</f>
        <v>700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800</v>
      </c>
      <c r="G50" s="196">
        <f>W!A553</f>
        <v>820</v>
      </c>
      <c r="H50" s="196">
        <f>W!A573</f>
        <v>785</v>
      </c>
      <c r="I50" s="196">
        <f>W!A593</f>
        <v>779</v>
      </c>
      <c r="J50" s="196">
        <f>W!A613</f>
        <v>785</v>
      </c>
      <c r="K50" s="196">
        <f>W!A633</f>
        <v>720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800</v>
      </c>
      <c r="G51" s="196">
        <f>W!A554</f>
        <v>810</v>
      </c>
      <c r="H51" s="196">
        <f>W!A574</f>
        <v>772</v>
      </c>
      <c r="I51" s="196">
        <f>W!A594</f>
        <v>759</v>
      </c>
      <c r="J51" s="196">
        <f>W!A614</f>
        <v>772</v>
      </c>
      <c r="K51" s="196">
        <f>W!A634</f>
        <v>774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129</v>
      </c>
      <c r="G53" s="196">
        <f>W!A555</f>
        <v>130</v>
      </c>
      <c r="H53" s="196">
        <f>W!A575</f>
        <v>130</v>
      </c>
      <c r="I53" s="196">
        <f>W!A595</f>
        <v>190</v>
      </c>
      <c r="J53" s="196">
        <f>W!A615</f>
        <v>132</v>
      </c>
      <c r="K53" s="196">
        <f>W!A635</f>
        <v>177</v>
      </c>
      <c r="L53" s="196">
        <f>W!A655</f>
        <v>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1201</v>
      </c>
      <c r="H54" s="196">
        <f>W!A576</f>
        <v>1200</v>
      </c>
      <c r="I54" s="196">
        <f>W!A596</f>
        <v>1379</v>
      </c>
      <c r="J54" s="196">
        <f>W!A616</f>
        <v>1200</v>
      </c>
      <c r="K54" s="196">
        <f>W!A636</f>
        <v>1200</v>
      </c>
      <c r="L54" s="196">
        <f>W!A656</f>
        <v>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12</v>
      </c>
      <c r="J55" s="196">
        <f>W!A617</f>
        <v>10</v>
      </c>
      <c r="K55" s="196">
        <f>W!A637</f>
        <v>11</v>
      </c>
      <c r="L55" s="196">
        <f>W!A657</f>
        <v>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10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 t="str">
        <f>W!A821</f>
        <v xml:space="preserve"> 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3570553</v>
      </c>
      <c r="G67" s="196">
        <f>W!A722</f>
        <v>3276553</v>
      </c>
      <c r="H67" s="196">
        <f>W!A742</f>
        <v>3270053</v>
      </c>
      <c r="I67" s="196">
        <f>W!A762</f>
        <v>3555241</v>
      </c>
      <c r="J67" s="196">
        <f>W!A782</f>
        <v>3270053</v>
      </c>
      <c r="K67" s="196">
        <f>W!A802</f>
        <v>3270053</v>
      </c>
      <c r="L67" s="196" t="str">
        <f>W!A822</f>
        <v xml:space="preserve"> 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179383</v>
      </c>
      <c r="G68" s="196">
        <f>W!A723</f>
        <v>1143643</v>
      </c>
      <c r="H68" s="196">
        <f>W!A743</f>
        <v>51376</v>
      </c>
      <c r="I68" s="196">
        <f>W!A763</f>
        <v>318613</v>
      </c>
      <c r="J68" s="196">
        <f>W!A783</f>
        <v>955095</v>
      </c>
      <c r="K68" s="196">
        <f>W!A803</f>
        <v>96159</v>
      </c>
      <c r="L68" s="196" t="str">
        <f>W!A823</f>
        <v xml:space="preserve"> 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1467756</v>
      </c>
      <c r="G69" s="196">
        <f>W!A724</f>
        <v>1788181</v>
      </c>
      <c r="H69" s="196">
        <f>W!A744</f>
        <v>1514228</v>
      </c>
      <c r="I69" s="196">
        <f>W!A764</f>
        <v>1782779</v>
      </c>
      <c r="J69" s="196">
        <f>W!A784</f>
        <v>1509066</v>
      </c>
      <c r="K69" s="196">
        <f>W!A804</f>
        <v>1524284</v>
      </c>
      <c r="L69" s="196" t="str">
        <f>W!A824</f>
        <v xml:space="preserve"> 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 t="str">
        <f>W!A825</f>
        <v xml:space="preserve"> 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 t="str">
        <f>W!A828</f>
        <v xml:space="preserve"> 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791912</v>
      </c>
      <c r="G74" s="196">
        <f>W!A729</f>
        <v>1388109</v>
      </c>
      <c r="H74" s="196">
        <f>W!A749</f>
        <v>785681</v>
      </c>
      <c r="I74" s="196">
        <f>W!A769</f>
        <v>935837</v>
      </c>
      <c r="J74" s="196">
        <f>W!A789</f>
        <v>1199063</v>
      </c>
      <c r="K74" s="196">
        <f>W!A809</f>
        <v>718756</v>
      </c>
      <c r="L74" s="196" t="str">
        <f>W!A829</f>
        <v xml:space="preserve"> 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558135</v>
      </c>
      <c r="G75" s="196">
        <f>W!A730</f>
        <v>1583538</v>
      </c>
      <c r="H75" s="196">
        <f>W!A750</f>
        <v>643911</v>
      </c>
      <c r="I75" s="196">
        <f>W!A770</f>
        <v>1707712</v>
      </c>
      <c r="J75" s="196">
        <f>W!A790</f>
        <v>1195021</v>
      </c>
      <c r="K75" s="196">
        <f>W!A810</f>
        <v>1379545</v>
      </c>
      <c r="L75" s="196" t="str">
        <f>W!A830</f>
        <v xml:space="preserve"> 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 t="str">
        <f>W!A832</f>
        <v xml:space="preserve"> 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 t="str">
        <f>W!A834</f>
        <v xml:space="preserve"> 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 t="str">
        <f>W!A835</f>
        <v xml:space="preserve"> 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-132355</v>
      </c>
      <c r="G82" s="196">
        <f>W!A736</f>
        <v>-313270</v>
      </c>
      <c r="H82" s="196">
        <f>W!A756</f>
        <v>-143935</v>
      </c>
      <c r="I82" s="196">
        <f>W!A776</f>
        <v>-536916</v>
      </c>
      <c r="J82" s="196">
        <f>W!A796</f>
        <v>-209870</v>
      </c>
      <c r="K82" s="196">
        <f>W!A816</f>
        <v>-757805</v>
      </c>
      <c r="L82" s="196" t="str">
        <f>W!A836</f>
        <v xml:space="preserve"> 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3867645</v>
      </c>
      <c r="G83" s="196">
        <f t="shared" si="0"/>
        <v>3686730</v>
      </c>
      <c r="H83" s="196">
        <f t="shared" si="0"/>
        <v>3856065</v>
      </c>
      <c r="I83" s="196">
        <f t="shared" si="0"/>
        <v>3463084</v>
      </c>
      <c r="J83" s="196">
        <f t="shared" si="0"/>
        <v>3790130</v>
      </c>
      <c r="K83" s="196">
        <f t="shared" si="0"/>
        <v>3242195</v>
      </c>
      <c r="L83" s="196">
        <f t="shared" si="0"/>
        <v>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249000</v>
      </c>
      <c r="G104" s="217">
        <f>W!A429</f>
        <v>287000</v>
      </c>
      <c r="H104" s="217">
        <f>W!A436</f>
        <v>241000</v>
      </c>
      <c r="I104" s="217">
        <f>W!A443</f>
        <v>298000</v>
      </c>
      <c r="J104" s="217">
        <f>W!A450</f>
        <v>231000</v>
      </c>
      <c r="K104" s="217">
        <f>W!A457</f>
        <v>254000</v>
      </c>
      <c r="L104" s="217">
        <f>W!A464</f>
        <v>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80000</v>
      </c>
      <c r="G105" s="217">
        <f>W!A430</f>
        <v>60000</v>
      </c>
      <c r="H105" s="217">
        <f>W!A437</f>
        <v>80000</v>
      </c>
      <c r="I105" s="217">
        <f>W!A444</f>
        <v>60000</v>
      </c>
      <c r="J105" s="217">
        <f>W!A451</f>
        <v>40000</v>
      </c>
      <c r="K105" s="217">
        <f>W!A458</f>
        <v>82000</v>
      </c>
      <c r="L105" s="217">
        <f>W!A465</f>
        <v>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>*****</v>
      </c>
      <c r="H107" s="197" t="str">
        <f>W!A438</f>
        <v xml:space="preserve">  ***</v>
      </c>
      <c r="I107" s="197" t="str">
        <f>W!A445</f>
        <v>*****</v>
      </c>
      <c r="J107" s="197" t="str">
        <f>W!A452</f>
        <v xml:space="preserve"> ****</v>
      </c>
      <c r="K107" s="197" t="str">
        <f>W!A459</f>
        <v xml:space="preserve">  ***</v>
      </c>
      <c r="L107" s="197">
        <f>W!A466</f>
        <v>0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****</v>
      </c>
      <c r="H108" s="197" t="str">
        <f>W!A439</f>
        <v xml:space="preserve">   **</v>
      </c>
      <c r="I108" s="197" t="str">
        <f>W!A446</f>
        <v xml:space="preserve"> ****</v>
      </c>
      <c r="J108" s="197" t="str">
        <f>W!A453</f>
        <v xml:space="preserve"> ****</v>
      </c>
      <c r="K108" s="197" t="str">
        <f>W!A460</f>
        <v xml:space="preserve">   **</v>
      </c>
      <c r="L108" s="197">
        <f>W!A467</f>
        <v>0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****</v>
      </c>
      <c r="H109" s="197" t="str">
        <f>W!A440</f>
        <v xml:space="preserve">   **</v>
      </c>
      <c r="I109" s="197" t="str">
        <f>W!A447</f>
        <v xml:space="preserve"> ****</v>
      </c>
      <c r="J109" s="197" t="str">
        <f>W!A454</f>
        <v xml:space="preserve">   **</v>
      </c>
      <c r="K109" s="197" t="str">
        <f>W!A461</f>
        <v xml:space="preserve">   **</v>
      </c>
      <c r="L109" s="197">
        <f>W!A468</f>
        <v>0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>
        <f>W!A469</f>
        <v>0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6640625" style="205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32</v>
      </c>
    </row>
    <row r="8" spans="1:1">
      <c r="A8">
        <v>29</v>
      </c>
    </row>
    <row r="9" spans="1:1">
      <c r="A9">
        <v>47</v>
      </c>
    </row>
    <row r="10" spans="1:1">
      <c r="A10">
        <v>0</v>
      </c>
    </row>
    <row r="11" spans="1:1">
      <c r="A11">
        <v>22</v>
      </c>
    </row>
    <row r="12" spans="1:1">
      <c r="A12">
        <v>17</v>
      </c>
    </row>
    <row r="13" spans="1:1">
      <c r="A13">
        <v>27</v>
      </c>
    </row>
    <row r="14" spans="1:1">
      <c r="A14">
        <v>20</v>
      </c>
    </row>
    <row r="15" spans="1:1">
      <c r="A15">
        <v>14</v>
      </c>
    </row>
    <row r="16" spans="1:1">
      <c r="A16">
        <v>23</v>
      </c>
    </row>
    <row r="17" spans="1:2">
      <c r="A17">
        <v>18</v>
      </c>
    </row>
    <row r="18" spans="1:2">
      <c r="A18">
        <v>15</v>
      </c>
    </row>
    <row r="19" spans="1:2">
      <c r="A19">
        <v>23</v>
      </c>
    </row>
    <row r="20" spans="1:2">
      <c r="A20">
        <v>0</v>
      </c>
    </row>
    <row r="21" spans="1:2">
      <c r="A21">
        <v>300</v>
      </c>
    </row>
    <row r="22" spans="1:2">
      <c r="A22">
        <v>310</v>
      </c>
    </row>
    <row r="23" spans="1:2">
      <c r="A23">
        <v>300</v>
      </c>
    </row>
    <row r="24" spans="1:2">
      <c r="A24">
        <v>505</v>
      </c>
    </row>
    <row r="25" spans="1:2">
      <c r="A25">
        <v>510</v>
      </c>
    </row>
    <row r="26" spans="1:2">
      <c r="A26">
        <v>500</v>
      </c>
    </row>
    <row r="27" spans="1:2">
      <c r="A27">
        <v>810</v>
      </c>
    </row>
    <row r="28" spans="1:2">
      <c r="A28">
        <v>820</v>
      </c>
    </row>
    <row r="29" spans="1:2">
      <c r="A29">
        <v>810</v>
      </c>
    </row>
    <row r="30" spans="1:2">
      <c r="A30">
        <v>0</v>
      </c>
    </row>
    <row r="31" spans="1:2">
      <c r="A31">
        <v>2250</v>
      </c>
      <c r="B31" s="205" t="s">
        <v>325</v>
      </c>
    </row>
    <row r="32" spans="1:2">
      <c r="A32">
        <v>1215</v>
      </c>
      <c r="B32" s="205" t="s">
        <v>325</v>
      </c>
    </row>
    <row r="33" spans="1:2">
      <c r="A33">
        <v>2060</v>
      </c>
      <c r="B33" s="205" t="s">
        <v>325</v>
      </c>
    </row>
    <row r="34" spans="1:2">
      <c r="A34">
        <v>1100</v>
      </c>
      <c r="B34" s="205" t="s">
        <v>325</v>
      </c>
    </row>
    <row r="35" spans="1:2">
      <c r="A35">
        <v>630</v>
      </c>
      <c r="B35" s="205" t="s">
        <v>325</v>
      </c>
    </row>
    <row r="36" spans="1:2">
      <c r="A36">
        <v>680</v>
      </c>
      <c r="B36" s="205" t="s">
        <v>325</v>
      </c>
    </row>
    <row r="37" spans="1:2">
      <c r="A37">
        <v>530</v>
      </c>
      <c r="B37" s="205" t="s">
        <v>325</v>
      </c>
    </row>
    <row r="38" spans="1:2">
      <c r="A38">
        <v>330</v>
      </c>
      <c r="B38" s="205" t="s">
        <v>325</v>
      </c>
    </row>
    <row r="39" spans="1:2">
      <c r="A39">
        <v>400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175</v>
      </c>
    </row>
    <row r="49" spans="1:1">
      <c r="A49">
        <v>300</v>
      </c>
    </row>
    <row r="50" spans="1:1">
      <c r="A50">
        <v>0</v>
      </c>
    </row>
    <row r="51" spans="1:1">
      <c r="A51">
        <v>10</v>
      </c>
    </row>
    <row r="52" spans="1:1">
      <c r="A52">
        <v>25</v>
      </c>
    </row>
    <row r="53" spans="1:1">
      <c r="A53">
        <v>50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11</v>
      </c>
    </row>
    <row r="58" spans="1:1">
      <c r="A58">
        <v>3</v>
      </c>
    </row>
    <row r="59" spans="1:1">
      <c r="A59">
        <v>10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11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19</v>
      </c>
    </row>
    <row r="76" spans="1:1">
      <c r="A76">
        <v>2</v>
      </c>
    </row>
    <row r="77" spans="1:1">
      <c r="A77">
        <v>16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1201</v>
      </c>
    </row>
    <row r="84" spans="1:1">
      <c r="A84">
        <v>0</v>
      </c>
    </row>
    <row r="85" spans="1:1">
      <c r="A85">
        <v>102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130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4895</v>
      </c>
    </row>
    <row r="109" spans="1:1">
      <c r="A109">
        <v>2135</v>
      </c>
    </row>
    <row r="110" spans="1:1">
      <c r="A110">
        <v>1116</v>
      </c>
    </row>
    <row r="111" spans="1:1">
      <c r="A111">
        <v>5057</v>
      </c>
    </row>
    <row r="112" spans="1:1">
      <c r="A112">
        <v>2205</v>
      </c>
    </row>
    <row r="113" spans="1:1">
      <c r="A113">
        <v>1159</v>
      </c>
    </row>
    <row r="114" spans="1:1">
      <c r="A114">
        <v>162</v>
      </c>
    </row>
    <row r="115" spans="1:1">
      <c r="A115">
        <v>70</v>
      </c>
    </row>
    <row r="116" spans="1:1">
      <c r="A116">
        <v>43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1993</v>
      </c>
    </row>
    <row r="122" spans="1:1">
      <c r="A122">
        <v>1076</v>
      </c>
    </row>
    <row r="123" spans="1:1">
      <c r="A123">
        <v>1826</v>
      </c>
    </row>
    <row r="124" spans="1:1">
      <c r="A124">
        <v>974</v>
      </c>
    </row>
    <row r="125" spans="1:1">
      <c r="A125">
        <v>558</v>
      </c>
    </row>
    <row r="126" spans="1:1">
      <c r="A126">
        <v>603</v>
      </c>
    </row>
    <row r="127" spans="1:1">
      <c r="A127">
        <v>469</v>
      </c>
    </row>
    <row r="128" spans="1:1">
      <c r="A128">
        <v>292</v>
      </c>
    </row>
    <row r="129" spans="1:1">
      <c r="A129">
        <v>355</v>
      </c>
    </row>
    <row r="130" spans="1:1">
      <c r="A130">
        <v>999</v>
      </c>
    </row>
    <row r="131" spans="1:1">
      <c r="A131">
        <v>1710</v>
      </c>
    </row>
    <row r="132" spans="1:1">
      <c r="A132">
        <v>950</v>
      </c>
    </row>
    <row r="133" spans="1:1">
      <c r="A133">
        <v>1563</v>
      </c>
    </row>
    <row r="134" spans="1:1">
      <c r="A134">
        <v>829</v>
      </c>
    </row>
    <row r="135" spans="1:1">
      <c r="A135">
        <v>493</v>
      </c>
    </row>
    <row r="136" spans="1:1">
      <c r="A136">
        <v>760</v>
      </c>
    </row>
    <row r="137" spans="1:1">
      <c r="A137">
        <v>366</v>
      </c>
    </row>
    <row r="138" spans="1:1">
      <c r="A138">
        <v>222</v>
      </c>
    </row>
    <row r="139" spans="1:1">
      <c r="A139">
        <v>343</v>
      </c>
    </row>
    <row r="140" spans="1:1">
      <c r="A140">
        <v>999</v>
      </c>
    </row>
    <row r="141" spans="1:1">
      <c r="A141">
        <v>1806</v>
      </c>
    </row>
    <row r="142" spans="1:1">
      <c r="A142">
        <v>1031</v>
      </c>
    </row>
    <row r="143" spans="1:1">
      <c r="A143">
        <v>1563</v>
      </c>
    </row>
    <row r="144" spans="1:1">
      <c r="A144">
        <v>885</v>
      </c>
    </row>
    <row r="145" spans="1:1">
      <c r="A145">
        <v>545</v>
      </c>
    </row>
    <row r="146" spans="1:1">
      <c r="A146">
        <v>603</v>
      </c>
    </row>
    <row r="147" spans="1:1">
      <c r="A147">
        <v>386</v>
      </c>
    </row>
    <row r="148" spans="1:1">
      <c r="A148">
        <v>246</v>
      </c>
    </row>
    <row r="149" spans="1:1">
      <c r="A149">
        <v>343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187</v>
      </c>
    </row>
    <row r="162" spans="1:1">
      <c r="A162">
        <v>45</v>
      </c>
    </row>
    <row r="163" spans="1:1">
      <c r="A163">
        <v>263</v>
      </c>
    </row>
    <row r="164" spans="1:1">
      <c r="A164">
        <v>89</v>
      </c>
    </row>
    <row r="165" spans="1:1">
      <c r="A165">
        <v>13</v>
      </c>
    </row>
    <row r="166" spans="1:1">
      <c r="A166">
        <v>0</v>
      </c>
    </row>
    <row r="167" spans="1:1">
      <c r="A167">
        <v>83</v>
      </c>
    </row>
    <row r="168" spans="1:1">
      <c r="A168">
        <v>46</v>
      </c>
    </row>
    <row r="169" spans="1:1">
      <c r="A169">
        <v>12</v>
      </c>
    </row>
    <row r="170" spans="1:1">
      <c r="A170">
        <v>999</v>
      </c>
    </row>
    <row r="171" spans="1:1">
      <c r="A171">
        <v>148</v>
      </c>
    </row>
    <row r="172" spans="1:1">
      <c r="A172">
        <v>69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55</v>
      </c>
    </row>
    <row r="199" spans="1:1">
      <c r="A199">
        <v>999</v>
      </c>
    </row>
    <row r="200" spans="1:1">
      <c r="A200">
        <v>999</v>
      </c>
    </row>
    <row r="201" spans="1:1">
      <c r="A201">
        <v>287000</v>
      </c>
    </row>
    <row r="202" spans="1:1">
      <c r="A202">
        <v>95376</v>
      </c>
    </row>
    <row r="203" spans="1:1">
      <c r="A203">
        <v>48446</v>
      </c>
    </row>
    <row r="204" spans="1:1">
      <c r="A204">
        <v>348285</v>
      </c>
    </row>
    <row r="205" spans="1:1">
      <c r="A205">
        <v>31661</v>
      </c>
    </row>
    <row r="206" spans="1:1">
      <c r="A206">
        <v>27230</v>
      </c>
    </row>
    <row r="207" spans="1:1">
      <c r="A207">
        <v>60000</v>
      </c>
    </row>
    <row r="208" spans="1:1">
      <c r="A208">
        <v>17000</v>
      </c>
    </row>
    <row r="209" spans="1:1">
      <c r="A209">
        <v>37000</v>
      </c>
    </row>
    <row r="210" spans="1:1">
      <c r="A210">
        <v>18815</v>
      </c>
    </row>
    <row r="211" spans="1:1">
      <c r="A211">
        <v>8775</v>
      </c>
    </row>
    <row r="212" spans="1:1">
      <c r="A212">
        <v>7500</v>
      </c>
    </row>
    <row r="213" spans="1:1">
      <c r="A213">
        <v>7408</v>
      </c>
    </row>
    <row r="214" spans="1:1">
      <c r="A214">
        <v>21266</v>
      </c>
    </row>
    <row r="215" spans="1:1">
      <c r="A215">
        <v>102000</v>
      </c>
    </row>
    <row r="216" spans="1:1">
      <c r="A216">
        <v>23275</v>
      </c>
    </row>
    <row r="217" spans="1:1">
      <c r="A217">
        <v>1141037</v>
      </c>
    </row>
    <row r="218" spans="1:1">
      <c r="A218">
        <v>3018661</v>
      </c>
    </row>
    <row r="219" spans="1:1">
      <c r="A219">
        <v>4435</v>
      </c>
    </row>
    <row r="220" spans="1:1">
      <c r="A220">
        <v>3544</v>
      </c>
    </row>
    <row r="221" spans="1:1">
      <c r="A221">
        <v>3018661</v>
      </c>
    </row>
    <row r="222" spans="1:1">
      <c r="A222">
        <v>891</v>
      </c>
    </row>
    <row r="223" spans="1:1">
      <c r="A223">
        <v>3664353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28731</v>
      </c>
    </row>
    <row r="233" spans="1:1">
      <c r="A233">
        <v>-671845</v>
      </c>
    </row>
    <row r="234" spans="1:1">
      <c r="A234">
        <v>-461693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1105000</v>
      </c>
    </row>
    <row r="239" spans="1:1">
      <c r="A239">
        <v>630000</v>
      </c>
    </row>
    <row r="240" spans="1:1">
      <c r="A240">
        <v>-189209</v>
      </c>
    </row>
    <row r="241" spans="1:1">
      <c r="A241">
        <v>3166135</v>
      </c>
    </row>
    <row r="242" spans="1:1">
      <c r="A242">
        <v>199824</v>
      </c>
    </row>
    <row r="243" spans="1:1">
      <c r="A243">
        <v>0</v>
      </c>
    </row>
    <row r="244" spans="1:1">
      <c r="A244">
        <v>1854279</v>
      </c>
    </row>
    <row r="245" spans="1:1">
      <c r="A245">
        <v>165071</v>
      </c>
    </row>
    <row r="246" spans="1:1">
      <c r="A246">
        <v>575475</v>
      </c>
    </row>
    <row r="247" spans="1:1">
      <c r="A247">
        <v>293428</v>
      </c>
    </row>
    <row r="248" spans="1:1">
      <c r="A248">
        <v>8421</v>
      </c>
    </row>
    <row r="249" spans="1:1">
      <c r="A249">
        <v>102150</v>
      </c>
    </row>
    <row r="250" spans="1:1">
      <c r="A250">
        <v>1143643</v>
      </c>
    </row>
    <row r="251" spans="1:1">
      <c r="A251">
        <v>2055005</v>
      </c>
    </row>
    <row r="252" spans="1:1">
      <c r="A252">
        <v>1111130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-124061</v>
      </c>
    </row>
    <row r="257" spans="1:1">
      <c r="A257">
        <v>-313270</v>
      </c>
    </row>
    <row r="258" spans="1:1">
      <c r="A258">
        <v>999</v>
      </c>
    </row>
    <row r="259" spans="1:1">
      <c r="A259">
        <v>999</v>
      </c>
    </row>
    <row r="260" spans="1:1">
      <c r="A260">
        <v>-189209</v>
      </c>
    </row>
    <row r="261" spans="1:1">
      <c r="A261">
        <v>100000</v>
      </c>
    </row>
    <row r="262" spans="1:1">
      <c r="A262">
        <v>524500</v>
      </c>
    </row>
    <row r="263" spans="1:1">
      <c r="A263">
        <v>2652053</v>
      </c>
    </row>
    <row r="264" spans="1:1">
      <c r="A264">
        <v>0</v>
      </c>
    </row>
    <row r="265" spans="1:1">
      <c r="A265">
        <v>152556</v>
      </c>
    </row>
    <row r="266" spans="1:1">
      <c r="A266">
        <v>0</v>
      </c>
    </row>
    <row r="267" spans="1:1">
      <c r="A267">
        <v>991087</v>
      </c>
    </row>
    <row r="268" spans="1:1">
      <c r="A268">
        <v>1788181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1388109</v>
      </c>
    </row>
    <row r="273" spans="1:1">
      <c r="A273">
        <v>1583538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3686730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1049</v>
      </c>
    </row>
    <row r="285" spans="1:1">
      <c r="A285">
        <v>275</v>
      </c>
    </row>
    <row r="286" spans="1:1">
      <c r="A286">
        <v>410</v>
      </c>
    </row>
    <row r="287" spans="1:1">
      <c r="A287">
        <v>25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9</v>
      </c>
    </row>
    <row r="301" spans="1:2">
      <c r="A301">
        <v>11748</v>
      </c>
    </row>
    <row r="302" spans="1:2">
      <c r="A302">
        <v>215</v>
      </c>
      <c r="B302" s="205" t="s">
        <v>330</v>
      </c>
    </row>
    <row r="303" spans="1:2">
      <c r="A303">
        <v>11547</v>
      </c>
    </row>
    <row r="304" spans="1:2">
      <c r="A304" t="s">
        <v>331</v>
      </c>
    </row>
    <row r="305" spans="1:2">
      <c r="A305">
        <v>24192</v>
      </c>
    </row>
    <row r="306" spans="1:2">
      <c r="A306">
        <v>685</v>
      </c>
      <c r="B306" s="205" t="s">
        <v>330</v>
      </c>
    </row>
    <row r="307" spans="1:2">
      <c r="A307">
        <v>21918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3705</v>
      </c>
    </row>
    <row r="312" spans="1:2">
      <c r="A312">
        <v>3345</v>
      </c>
    </row>
    <row r="313" spans="1:2">
      <c r="A313">
        <v>0</v>
      </c>
    </row>
    <row r="314" spans="1:2">
      <c r="A314">
        <v>0</v>
      </c>
    </row>
    <row r="315" spans="1:2">
      <c r="A315">
        <v>12944</v>
      </c>
    </row>
    <row r="316" spans="1:2">
      <c r="A316">
        <v>5106</v>
      </c>
    </row>
    <row r="317" spans="1:2">
      <c r="A317">
        <v>0</v>
      </c>
    </row>
    <row r="318" spans="1:2">
      <c r="A318">
        <v>17</v>
      </c>
    </row>
    <row r="319" spans="1:2">
      <c r="A319">
        <v>86235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17</v>
      </c>
    </row>
    <row r="328" spans="1:1">
      <c r="A328">
        <v>16</v>
      </c>
    </row>
    <row r="329" spans="1:1">
      <c r="A329">
        <v>121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249000</v>
      </c>
    </row>
    <row r="423" spans="1:1">
      <c r="A423">
        <v>80000</v>
      </c>
    </row>
    <row r="424" spans="1:1">
      <c r="A424" s="206" t="s">
        <v>333</v>
      </c>
    </row>
    <row r="425" spans="1:1">
      <c r="A425" s="206" t="s">
        <v>334</v>
      </c>
    </row>
    <row r="426" spans="1:1">
      <c r="A426" s="206" t="s">
        <v>334</v>
      </c>
    </row>
    <row r="427" spans="1:1">
      <c r="A427" s="206" t="s">
        <v>335</v>
      </c>
    </row>
    <row r="428" spans="1:1">
      <c r="A428">
        <v>2</v>
      </c>
    </row>
    <row r="429" spans="1:1">
      <c r="A429">
        <v>287000</v>
      </c>
    </row>
    <row r="430" spans="1:1">
      <c r="A430">
        <v>60000</v>
      </c>
    </row>
    <row r="431" spans="1:1">
      <c r="A431" s="206" t="s">
        <v>336</v>
      </c>
    </row>
    <row r="432" spans="1:1">
      <c r="A432" s="206" t="s">
        <v>335</v>
      </c>
    </row>
    <row r="433" spans="1:1">
      <c r="A433" s="206" t="s">
        <v>335</v>
      </c>
    </row>
    <row r="434" spans="1:1">
      <c r="A434" s="206" t="s">
        <v>335</v>
      </c>
    </row>
    <row r="435" spans="1:1">
      <c r="A435">
        <v>3</v>
      </c>
    </row>
    <row r="436" spans="1:1">
      <c r="A436">
        <v>241000</v>
      </c>
    </row>
    <row r="437" spans="1:1">
      <c r="A437">
        <v>80000</v>
      </c>
    </row>
    <row r="438" spans="1:1">
      <c r="A438" s="206" t="s">
        <v>333</v>
      </c>
    </row>
    <row r="439" spans="1:1">
      <c r="A439" s="206" t="s">
        <v>334</v>
      </c>
    </row>
    <row r="440" spans="1:1">
      <c r="A440" s="206" t="s">
        <v>334</v>
      </c>
    </row>
    <row r="441" spans="1:1">
      <c r="A441" s="206" t="s">
        <v>335</v>
      </c>
    </row>
    <row r="442" spans="1:1">
      <c r="A442">
        <v>4</v>
      </c>
    </row>
    <row r="443" spans="1:1">
      <c r="A443">
        <v>298000</v>
      </c>
    </row>
    <row r="444" spans="1:1">
      <c r="A444">
        <v>60000</v>
      </c>
    </row>
    <row r="445" spans="1:1">
      <c r="A445" s="206" t="s">
        <v>336</v>
      </c>
    </row>
    <row r="446" spans="1:1">
      <c r="A446" s="206" t="s">
        <v>335</v>
      </c>
    </row>
    <row r="447" spans="1:1">
      <c r="A447" s="206" t="s">
        <v>335</v>
      </c>
    </row>
    <row r="448" spans="1:1">
      <c r="A448" s="206" t="s">
        <v>335</v>
      </c>
    </row>
    <row r="449" spans="1:1">
      <c r="A449">
        <v>5</v>
      </c>
    </row>
    <row r="450" spans="1:1">
      <c r="A450">
        <v>231000</v>
      </c>
    </row>
    <row r="451" spans="1:1">
      <c r="A451">
        <v>40000</v>
      </c>
    </row>
    <row r="452" spans="1:1">
      <c r="A452" s="206" t="s">
        <v>335</v>
      </c>
    </row>
    <row r="453" spans="1:1">
      <c r="A453" s="206" t="s">
        <v>335</v>
      </c>
    </row>
    <row r="454" spans="1:1">
      <c r="A454" s="206" t="s">
        <v>334</v>
      </c>
    </row>
    <row r="455" spans="1:1">
      <c r="A455" s="206" t="s">
        <v>335</v>
      </c>
    </row>
    <row r="456" spans="1:1">
      <c r="A456">
        <v>6</v>
      </c>
    </row>
    <row r="457" spans="1:1">
      <c r="A457">
        <v>254000</v>
      </c>
    </row>
    <row r="458" spans="1:1">
      <c r="A458">
        <v>82000</v>
      </c>
    </row>
    <row r="459" spans="1:1">
      <c r="A459" s="206" t="s">
        <v>333</v>
      </c>
    </row>
    <row r="460" spans="1:1">
      <c r="A460" s="206" t="s">
        <v>334</v>
      </c>
    </row>
    <row r="461" spans="1:1">
      <c r="A461" s="206" t="s">
        <v>334</v>
      </c>
    </row>
    <row r="462" spans="1:1">
      <c r="A462" s="206" t="s">
        <v>335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206">
        <v>0</v>
      </c>
    </row>
    <row r="467" spans="1:1">
      <c r="A467" s="206">
        <v>0</v>
      </c>
    </row>
    <row r="468" spans="1:1">
      <c r="A468" s="206">
        <v>0</v>
      </c>
    </row>
    <row r="469" spans="1:1">
      <c r="A469" s="206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337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8801</v>
      </c>
    </row>
    <row r="523" spans="1:1">
      <c r="A523">
        <v>3520400</v>
      </c>
    </row>
    <row r="524" spans="1:1">
      <c r="A524">
        <v>0</v>
      </c>
    </row>
    <row r="525" spans="1:1">
      <c r="A525">
        <v>3520400</v>
      </c>
    </row>
    <row r="526" spans="1:1">
      <c r="A526">
        <v>300</v>
      </c>
    </row>
    <row r="527" spans="1:1">
      <c r="A527">
        <v>310</v>
      </c>
    </row>
    <row r="528" spans="1:1">
      <c r="A528">
        <v>300</v>
      </c>
    </row>
    <row r="529" spans="1:1">
      <c r="A529">
        <v>500</v>
      </c>
    </row>
    <row r="530" spans="1:1">
      <c r="A530">
        <v>500</v>
      </c>
    </row>
    <row r="531" spans="1:1">
      <c r="A531">
        <v>500</v>
      </c>
    </row>
    <row r="532" spans="1:1">
      <c r="A532">
        <v>780</v>
      </c>
    </row>
    <row r="533" spans="1:1">
      <c r="A533">
        <v>800</v>
      </c>
    </row>
    <row r="534" spans="1:1">
      <c r="A534">
        <v>800</v>
      </c>
    </row>
    <row r="535" spans="1:1">
      <c r="A535">
        <v>129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8673</v>
      </c>
    </row>
    <row r="543" spans="1:1">
      <c r="A543">
        <v>3469200</v>
      </c>
    </row>
    <row r="544" spans="1:1">
      <c r="A544">
        <v>0</v>
      </c>
    </row>
    <row r="545" spans="1:2">
      <c r="A545">
        <v>3469200</v>
      </c>
    </row>
    <row r="546" spans="1:2">
      <c r="A546">
        <v>300</v>
      </c>
    </row>
    <row r="547" spans="1:2">
      <c r="A547">
        <v>310</v>
      </c>
    </row>
    <row r="548" spans="1:2">
      <c r="A548">
        <v>300</v>
      </c>
    </row>
    <row r="549" spans="1:2">
      <c r="A549">
        <v>505</v>
      </c>
    </row>
    <row r="550" spans="1:2">
      <c r="A550">
        <v>510</v>
      </c>
    </row>
    <row r="551" spans="1:2">
      <c r="A551">
        <v>500</v>
      </c>
    </row>
    <row r="552" spans="1:2">
      <c r="A552">
        <v>810</v>
      </c>
    </row>
    <row r="553" spans="1:2">
      <c r="A553">
        <v>820</v>
      </c>
      <c r="B553"/>
    </row>
    <row r="554" spans="1:2">
      <c r="A554">
        <v>810</v>
      </c>
      <c r="B554"/>
    </row>
    <row r="555" spans="1:2">
      <c r="A555">
        <v>130</v>
      </c>
      <c r="B555"/>
    </row>
    <row r="556" spans="1:2">
      <c r="A556">
        <v>1201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9616</v>
      </c>
    </row>
    <row r="563" spans="1:1">
      <c r="A563">
        <v>3846400</v>
      </c>
    </row>
    <row r="564" spans="1:1">
      <c r="A564">
        <v>0</v>
      </c>
    </row>
    <row r="565" spans="1:1">
      <c r="A565">
        <v>3846400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7492</v>
      </c>
    </row>
    <row r="583" spans="1:1">
      <c r="A583">
        <v>2996800</v>
      </c>
    </row>
    <row r="584" spans="1:1">
      <c r="A584">
        <v>0</v>
      </c>
    </row>
    <row r="585" spans="1:1">
      <c r="A585">
        <v>2996800</v>
      </c>
    </row>
    <row r="586" spans="1:1">
      <c r="A586">
        <v>329</v>
      </c>
    </row>
    <row r="587" spans="1:1">
      <c r="A587">
        <v>299</v>
      </c>
    </row>
    <row r="588" spans="1:1">
      <c r="A588">
        <v>329</v>
      </c>
    </row>
    <row r="589" spans="1:1">
      <c r="A589">
        <v>519</v>
      </c>
    </row>
    <row r="590" spans="1:1">
      <c r="A590">
        <v>499</v>
      </c>
    </row>
    <row r="591" spans="1:1">
      <c r="A591">
        <v>529</v>
      </c>
    </row>
    <row r="592" spans="1:1">
      <c r="A592">
        <v>759</v>
      </c>
    </row>
    <row r="593" spans="1:1">
      <c r="A593">
        <v>779</v>
      </c>
    </row>
    <row r="594" spans="1:1">
      <c r="A594">
        <v>759</v>
      </c>
    </row>
    <row r="595" spans="1:1">
      <c r="A595">
        <v>190</v>
      </c>
    </row>
    <row r="596" spans="1:1">
      <c r="A596">
        <v>1379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8861</v>
      </c>
    </row>
    <row r="603" spans="1:1">
      <c r="A603">
        <v>3544400</v>
      </c>
    </row>
    <row r="604" spans="1:1">
      <c r="A604">
        <v>0</v>
      </c>
    </row>
    <row r="605" spans="1:1">
      <c r="A605">
        <v>3544400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132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7540</v>
      </c>
    </row>
    <row r="623" spans="1:1">
      <c r="A623">
        <v>3016000</v>
      </c>
    </row>
    <row r="624" spans="1:1">
      <c r="A624">
        <v>0</v>
      </c>
    </row>
    <row r="625" spans="1:1">
      <c r="A625">
        <v>3016000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700</v>
      </c>
    </row>
    <row r="633" spans="1:1">
      <c r="A633">
        <v>720</v>
      </c>
    </row>
    <row r="634" spans="1:1">
      <c r="A634">
        <v>774</v>
      </c>
    </row>
    <row r="635" spans="1:1">
      <c r="A635">
        <v>177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338</v>
      </c>
    </row>
    <row r="682" spans="1:1">
      <c r="A682" t="s">
        <v>339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340</v>
      </c>
    </row>
    <row r="700" spans="1:1">
      <c r="A700" t="s">
        <v>341</v>
      </c>
    </row>
    <row r="701" spans="1:1">
      <c r="A701">
        <v>1</v>
      </c>
    </row>
    <row r="702" spans="1:1">
      <c r="A702">
        <v>3570553</v>
      </c>
    </row>
    <row r="703" spans="1:1">
      <c r="A703">
        <v>179383</v>
      </c>
    </row>
    <row r="704" spans="1:1">
      <c r="A704">
        <v>1467756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791912</v>
      </c>
    </row>
    <row r="710" spans="1:1">
      <c r="A710">
        <v>558135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-132355</v>
      </c>
    </row>
    <row r="717" spans="1:1">
      <c r="A717">
        <v>3867645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3276553</v>
      </c>
    </row>
    <row r="723" spans="1:1">
      <c r="A723">
        <v>1143643</v>
      </c>
    </row>
    <row r="724" spans="1:1">
      <c r="A724">
        <v>1788181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1388109</v>
      </c>
    </row>
    <row r="730" spans="1:1">
      <c r="A730">
        <v>1583538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-313270</v>
      </c>
    </row>
    <row r="737" spans="1:1">
      <c r="A737">
        <v>3686730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51376</v>
      </c>
    </row>
    <row r="744" spans="1:1">
      <c r="A744">
        <v>1514228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785681</v>
      </c>
    </row>
    <row r="750" spans="1:1">
      <c r="A750">
        <v>643911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-143935</v>
      </c>
    </row>
    <row r="757" spans="1:1">
      <c r="A757">
        <v>3856065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3555241</v>
      </c>
    </row>
    <row r="763" spans="1:1">
      <c r="A763">
        <v>318613</v>
      </c>
    </row>
    <row r="764" spans="1:1">
      <c r="A764">
        <v>1782779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935837</v>
      </c>
    </row>
    <row r="770" spans="1:1">
      <c r="A770">
        <v>1707712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-536916</v>
      </c>
    </row>
    <row r="777" spans="1:1">
      <c r="A777">
        <v>3463084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3270053</v>
      </c>
    </row>
    <row r="783" spans="1:1">
      <c r="A783">
        <v>955095</v>
      </c>
    </row>
    <row r="784" spans="1:1">
      <c r="A784">
        <v>1509066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1199063</v>
      </c>
    </row>
    <row r="790" spans="1:1">
      <c r="A790">
        <v>1195021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-209870</v>
      </c>
    </row>
    <row r="797" spans="1:1">
      <c r="A797">
        <v>3790130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96159</v>
      </c>
    </row>
    <row r="804" spans="1:1">
      <c r="A804">
        <v>1524284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718756</v>
      </c>
    </row>
    <row r="810" spans="1:1">
      <c r="A810">
        <v>1379545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-757805</v>
      </c>
    </row>
    <row r="817" spans="1:1">
      <c r="A817">
        <v>3242195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6</v>
      </c>
    </row>
    <row r="822" spans="1:1">
      <c r="A822" t="s">
        <v>6</v>
      </c>
    </row>
    <row r="823" spans="1:1">
      <c r="A823" t="s">
        <v>6</v>
      </c>
    </row>
    <row r="824" spans="1:1">
      <c r="A824" t="s">
        <v>6</v>
      </c>
    </row>
    <row r="825" spans="1:1">
      <c r="A825" t="s">
        <v>6</v>
      </c>
    </row>
    <row r="826" spans="1:1">
      <c r="A826" t="s">
        <v>6</v>
      </c>
    </row>
    <row r="827" spans="1:1">
      <c r="A827" t="s">
        <v>6</v>
      </c>
    </row>
    <row r="828" spans="1:1">
      <c r="A828" t="s">
        <v>6</v>
      </c>
    </row>
    <row r="829" spans="1:1">
      <c r="A829" t="s">
        <v>6</v>
      </c>
    </row>
    <row r="830" spans="1:1">
      <c r="A830" t="s">
        <v>6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6</v>
      </c>
    </row>
    <row r="834" spans="1:1">
      <c r="A834" t="s">
        <v>6</v>
      </c>
    </row>
    <row r="835" spans="1:1">
      <c r="A835" t="s">
        <v>6</v>
      </c>
    </row>
    <row r="836" spans="1:1">
      <c r="A836" t="s">
        <v>6</v>
      </c>
    </row>
    <row r="837" spans="1:1">
      <c r="A837" t="s">
        <v>6</v>
      </c>
    </row>
    <row r="838" spans="1:1">
      <c r="A838" t="s">
        <v>6</v>
      </c>
    </row>
    <row r="839" spans="1:1">
      <c r="A839" t="s">
        <v>6</v>
      </c>
    </row>
    <row r="840" spans="1:1">
      <c r="A840" t="s">
        <v>6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342</v>
      </c>
    </row>
    <row r="862" spans="1:1">
      <c r="A862" t="s">
        <v>343</v>
      </c>
    </row>
    <row r="863" spans="1:1">
      <c r="A863" t="s">
        <v>344</v>
      </c>
    </row>
    <row r="864" spans="1:1">
      <c r="A864" t="s">
        <v>345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2020-03-24T13:32:15Z</dcterms:modified>
</cp:coreProperties>
</file>