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FullJoin\"/>
    </mc:Choice>
  </mc:AlternateContent>
  <xr:revisionPtr revIDLastSave="0" documentId="8_{B9E724F2-8118-47D6-88B2-49FF07C50781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42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L83" i="4" s="1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 s="1"/>
  <c r="L80" i="4"/>
  <c r="K80" i="4"/>
  <c r="K83" i="4"/>
  <c r="J80" i="4"/>
  <c r="J83" i="4"/>
  <c r="I80" i="4"/>
  <c r="I83" i="4" s="1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6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X27" i="3" s="1"/>
  <c r="R24" i="3"/>
  <c r="R27" i="3" s="1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/>
  <c r="L15" i="3"/>
  <c r="F15" i="3"/>
  <c r="L14" i="3"/>
  <c r="F14" i="3"/>
  <c r="L13" i="3"/>
  <c r="F13" i="3"/>
  <c r="X12" i="3"/>
  <c r="X13" i="3" s="1"/>
  <c r="L12" i="3"/>
  <c r="F12" i="3"/>
  <c r="X11" i="3"/>
  <c r="R11" i="3"/>
  <c r="L11" i="3"/>
  <c r="F11" i="3"/>
  <c r="X10" i="3"/>
  <c r="R10" i="3"/>
  <c r="R12" i="3" s="1"/>
  <c r="R21" i="3" s="1"/>
  <c r="L10" i="3"/>
  <c r="F10" i="3"/>
  <c r="X9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/>
  <c r="L33" i="3"/>
  <c r="L35" i="3" s="1"/>
  <c r="N43" i="2"/>
  <c r="N45" i="2"/>
  <c r="I17" i="4"/>
  <c r="H17" i="4"/>
  <c r="G16" i="4"/>
  <c r="I16" i="4"/>
  <c r="G17" i="4"/>
  <c r="R30" i="3" l="1"/>
</calcChain>
</file>

<file path=xl/connections.xml><?xml version="1.0" encoding="utf-8"?>
<connections xmlns="http://schemas.openxmlformats.org/spreadsheetml/2006/main">
  <connection id="1" name="W142193" type="6" refreshedVersion="4" background="1" saveData="1">
    <textPr prompt="0" codePage="850" sourceFile="C:\2019_GMC\1ETAP_18C1\RUN_18C1\Wfiles\193\W142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<sst xmlns="http://schemas.openxmlformats.org/spreadsheetml/2006/main" count="597" uniqueCount="398">
  <si>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</si>
  <si>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</si>
  <si>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</si>
  <si>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</si>
  <si>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</si>
  <si>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</si>
  <si>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</si>
  <si>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</si>
  <si>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</si>
  <si>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</si>
  <si>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</si>
  <si>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</si>
  <si>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</si>
  <si>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</si>
  <si>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</si>
  <si>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</si>
  <si>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</si>
  <si>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</si>
  <si>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</si>
  <si>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</si>
  <si>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</si>
  <si>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</si>
  <si>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</si>
  <si>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</si>
  <si>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</si>
  <si>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</si>
  <si>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</si>
  <si>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</si>
  <si>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</si>
  <si>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</si>
  <si>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</si>
  <si>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</si>
  <si>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</si>
  <si>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</si>
  <si>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</si>
  <si>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</si>
  <si>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</si>
  <si>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</si>
  <si>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</si>
  <si>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</si>
  <si>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</si>
  <si>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</si>
  <si>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</si>
  <si>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</si>
  <si>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</si>
  <si>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</si>
  <si>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</si>
  <si>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</si>
  <si>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</si>
  <si>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</si>
  <si>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</si>
  <si>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</si>
  <si>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</si>
  <si>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</si>
  <si>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</si>
  <si>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</si>
  <si>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</si>
  <si>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</si>
  <si>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</si>
  <si>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</si>
  <si>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</si>
  <si>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</si>
  <si>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</si>
  <si>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</si>
  <si>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</si>
  <si>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</si>
  <si>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</si>
  <si>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</si>
  <si>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</si>
  <si>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</si>
  <si>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</si>
  <si>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</si>
  <si>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</si>
  <si>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</si>
  <si>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</si>
  <si>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</si>
  <si>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</si>
  <si>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</si>
  <si>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</si>
  <si>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</si>
  <si>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</si>
  <si>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</si>
  <si>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</si>
  <si>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</si>
  <si>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</si>
  <si>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</si>
  <si>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</si>
  <si>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</si>
  <si>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</si>
  <si>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</si>
  <si>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</si>
  <si>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</si>
  <si>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</si>
  <si>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</si>
  <si>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</si>
  <si>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</si>
  <si>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</si>
  <si>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</si>
  <si>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</si>
  <si>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</si>
  <si>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</si>
  <si>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</si>
  <si>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</si>
  <si>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</si>
  <si>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</si>
  <si>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</si>
  <si>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</si>
  <si>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</si>
  <si>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</si>
  <si>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</si>
  <si>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</si>
  <si>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</si>
  <si>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</si>
  <si>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</si>
  <si>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</si>
  <si>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</si>
  <si>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</si>
  <si>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</si>
  <si>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</si>
  <si>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</si>
  <si>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</si>
  <si>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</si>
  <si>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</si>
  <si>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</si>
  <si>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</si>
  <si>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</si>
  <si>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</si>
  <si>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</si>
  <si>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</si>
  <si>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</si>
  <si>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</si>
  <si>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</si>
  <si>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</si>
  <si>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</si>
  <si>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</si>
  <si>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</si>
  <si>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</si>
  <si>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</si>
  <si>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</si>
  <si>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</si>
  <si>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</si>
  <si>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</si>
  <si>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</si>
  <si>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</si>
  <si>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</si>
  <si>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</si>
  <si>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</si>
  <si>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</si>
  <si>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</si>
  <si>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</si>
  <si>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</si>
  <si>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</si>
  <si>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</si>
  <si>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</si>
  <si>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</si>
  <si>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</si>
  <si>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</si>
  <si>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</si>
  <si>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</si>
  <si>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</si>
  <si>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</si>
  <si>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</si>
  <si>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</si>
  <si>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</si>
  <si>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</si>
  <si>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</si>
  <si>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</si>
  <si>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</si>
  <si>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</si>
  <si>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</si>
  <si>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</si>
  <si>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</si>
  <si>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</si>
  <si>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</si>
  <si>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</si>
  <si>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</si>
  <si>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</si>
  <si>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</si>
  <si>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</si>
  <si>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</si>
  <si>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</si>
  <si>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</si>
  <si>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</si>
  <si>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</si>
  <si>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</si>
  <si>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</si>
  <si>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</si>
  <si>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</si>
  <si>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</si>
  <si>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</si>
  <si>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</si>
  <si>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</si>
  <si>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</si>
  <si>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</si>
  <si>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</si>
  <si>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</si>
  <si>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</si>
  <si>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</si>
  <si>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</si>
  <si>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</si>
  <si>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</si>
  <si>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</si>
  <si>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</si>
  <si>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</si>
  <si>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</si>
  <si>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</si>
  <si>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</si>
  <si>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</si>
  <si>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</si>
  <si>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</si>
  <si>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</si>
  <si>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</si>
  <si>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</si>
  <si>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</si>
  <si>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</si>
  <si>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</si>
  <si>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</si>
  <si>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</si>
  <si>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</si>
  <si>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</si>
  <si>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</si>
  <si>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</si>
  <si>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</si>
  <si>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</si>
  <si>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</si>
  <si>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</si>
  <si>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</si>
  <si>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</si>
  <si>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</si>
  <si>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</si>
  <si>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</si>
  <si>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</si>
  <si>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</si>
  <si>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</si>
  <si>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</si>
  <si>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</si>
  <si>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</si>
  <si>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</si>
  <si>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</si>
  <si>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</si>
  <si>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</si>
  <si>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</si>
  <si>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</si>
  <si>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</si>
  <si>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</si>
  <si>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</si>
  <si>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</si>
  <si>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</si>
  <si>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</si>
  <si>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</si>
  <si>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</si>
  <si>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</si>
  <si>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</si>
  <si>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</si>
  <si>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</si>
  <si>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</si>
  <si>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</si>
  <si>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</si>
  <si>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</si>
  <si>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</si>
  <si>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</si>
  <si>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</si>
  <si>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</si>
  <si>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</si>
  <si>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</si>
  <si>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</si>
  <si>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</si>
  <si>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</si>
  <si>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</si>
  <si>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</si>
  <si>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</si>
  <si>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</si>
  <si>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</si>
  <si>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</si>
  <si>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</si>
  <si>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</si>
  <si>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</si>
  <si>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</si>
  <si>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</si>
  <si>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</si>
  <si>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</si>
  <si>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</si>
  <si>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</si>
  <si>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</si>
  <si>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</si>
  <si>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</si>
  <si>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</si>
  <si>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</si>
  <si>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</si>
  <si>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</si>
  <si>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</si>
  <si>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</si>
  <si>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</si>
  <si>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</si>
  <si>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</si>
  <si>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</si>
  <si>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</si>
  <si>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</si>
  <si>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</si>
  <si>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</si>
  <si>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</si>
  <si>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</si>
  <si>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</si>
  <si>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</si>
  <si>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</si>
  <si>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</si>
  <si>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</si>
  <si>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</si>
  <si>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</si>
  <si>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</si>
  <si>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</si>
  <si>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</si>
  <si>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</si>
  <si>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</si>
  <si>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</si>
  <si>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</si>
  <si>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</si>
  <si>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</si>
  <si>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</si>
  <si>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</si>
  <si>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</si>
  <si>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</si>
  <si>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</si>
  <si>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</si>
  <si>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</si>
  <si>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</si>
  <si>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</si>
  <si>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</si>
  <si>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</si>
  <si>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</si>
  <si>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</si>
  <si>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</si>
  <si>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</si>
  <si>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</si>
  <si>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</si>
  <si>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</si>
  <si>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</si>
  <si>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</si>
  <si>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</si>
  <si>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</si>
  <si>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</si>
  <si>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</si>
  <si>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</si>
  <si>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</si>
  <si>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4.43</t>
  </si>
  <si>
    <t xml:space="preserve">   3.90</t>
  </si>
  <si>
    <t xml:space="preserve">   3.75</t>
  </si>
  <si>
    <t>Minor</t>
  </si>
  <si>
    <t>None</t>
  </si>
  <si>
    <t xml:space="preserve"> 91.4</t>
  </si>
  <si>
    <t xml:space="preserve">  9.9</t>
  </si>
  <si>
    <t xml:space="preserve"> 11.0</t>
  </si>
  <si>
    <t xml:space="preserve"> 10.7</t>
  </si>
  <si>
    <t xml:space="preserve"> 10.1</t>
  </si>
  <si>
    <t xml:space="preserve"> 11.7</t>
  </si>
  <si>
    <t xml:space="preserve"> 11.4</t>
  </si>
  <si>
    <t xml:space="preserve"> 12.1</t>
  </si>
  <si>
    <t xml:space="preserve"> 13.4</t>
  </si>
  <si>
    <t xml:space="preserve"> 14.3</t>
  </si>
  <si>
    <t xml:space="preserve"> 14.9</t>
  </si>
  <si>
    <t xml:space="preserve"> 13.7</t>
  </si>
  <si>
    <t xml:space="preserve"> 12.7</t>
  </si>
  <si>
    <t xml:space="preserve"> 12.3</t>
  </si>
  <si>
    <t xml:space="preserve"> 13.1</t>
  </si>
  <si>
    <t xml:space="preserve"> 12.8</t>
  </si>
  <si>
    <t xml:space="preserve"> 10.5</t>
  </si>
  <si>
    <t xml:space="preserve"> 13.5</t>
  </si>
  <si>
    <t xml:space="preserve">  9.8</t>
  </si>
  <si>
    <t xml:space="preserve">  9.2</t>
  </si>
  <si>
    <t xml:space="preserve">  8.9</t>
  </si>
  <si>
    <t xml:space="preserve">  8.7</t>
  </si>
  <si>
    <t xml:space="preserve"> 10.6</t>
  </si>
  <si>
    <t xml:space="preserve"> 11.9</t>
  </si>
  <si>
    <t xml:space="preserve"> 12.0</t>
  </si>
  <si>
    <t xml:space="preserve"> 13.0</t>
  </si>
  <si>
    <t xml:space="preserve">  9.7</t>
  </si>
  <si>
    <t xml:space="preserve">  4.9</t>
  </si>
  <si>
    <t xml:space="preserve"> 11.6</t>
  </si>
  <si>
    <t xml:space="preserve">  9.6</t>
  </si>
  <si>
    <t xml:space="preserve">  4.1</t>
  </si>
  <si>
    <t xml:space="preserve">  7.8</t>
  </si>
  <si>
    <t xml:space="preserve">  8.8</t>
  </si>
  <si>
    <t xml:space="preserve"> 12.4</t>
  </si>
  <si>
    <t xml:space="preserve"> 10.9</t>
  </si>
  <si>
    <t xml:space="preserve"> 15.8</t>
  </si>
  <si>
    <t xml:space="preserve"> 11.5</t>
  </si>
  <si>
    <t xml:space="preserve"> 10.2</t>
  </si>
  <si>
    <t xml:space="preserve"> 13.2</t>
  </si>
  <si>
    <t xml:space="preserve"> 10.3</t>
  </si>
  <si>
    <t>Not requested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</si>
  <si>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</si>
  <si>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</si>
  <si>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</si>
  <si>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</si>
  <si>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</si>
  <si>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191212131029</t>
  </si>
  <si>
    <t>Przemys│aw Chabasi˝ski</t>
  </si>
  <si>
    <t>GK PGE FullJoin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</si>
</sst>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42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topLeftCell="A7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Przemys│aw Chabasi˝ski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FullJoin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14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30</v>
      </c>
      <c r="F14" s="44">
        <f>W!A11</f>
        <v>50</v>
      </c>
      <c r="G14" s="45"/>
      <c r="H14" s="44">
        <f>W!A14</f>
        <v>19</v>
      </c>
      <c r="I14" s="46"/>
      <c r="J14" s="44">
        <f>W!A17</f>
        <v>14</v>
      </c>
      <c r="K14" s="46"/>
      <c r="L14" s="19"/>
      <c r="M14" s="28"/>
      <c r="N14" s="28" t="s">
        <v>295</v>
      </c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6</v>
      </c>
      <c r="U14" s="48">
        <f>W!B62</f>
        <v>0</v>
      </c>
      <c r="V14" s="18"/>
      <c r="W14" s="47">
        <f>W!A63</f>
        <v>15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16</v>
      </c>
      <c r="G15" s="51"/>
      <c r="H15" s="44">
        <f>W!A15</f>
        <v>12</v>
      </c>
      <c r="I15" s="52"/>
      <c r="J15" s="44">
        <f>W!A18</f>
        <v>8</v>
      </c>
      <c r="K15" s="52"/>
      <c r="L15" s="19"/>
      <c r="M15" s="28"/>
      <c r="N15" s="28" t="s">
        <v>296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7</v>
      </c>
      <c r="U15" s="54">
        <f>W!B65</f>
        <v>0</v>
      </c>
      <c r="V15" s="18"/>
      <c r="W15" s="55">
        <f>W!A66</f>
        <v>14</v>
      </c>
      <c r="X15" s="54"/>
      <c r="Y15" s="24"/>
    </row>
    <row r="16" spans="2:25">
      <c r="B16" s="11"/>
      <c r="C16" s="19"/>
      <c r="D16" s="19" t="s">
        <v>3</v>
      </c>
      <c r="E16" s="56">
        <f>W!A9</f>
        <v>50</v>
      </c>
      <c r="F16" s="57">
        <f>W!A13</f>
        <v>19</v>
      </c>
      <c r="G16" s="58"/>
      <c r="H16" s="57">
        <f>W!A16</f>
        <v>14</v>
      </c>
      <c r="I16" s="38"/>
      <c r="J16" s="57">
        <f>W!A19</f>
        <v>14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22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284</v>
      </c>
      <c r="G19" s="54">
        <f>W!B21</f>
        <v>0</v>
      </c>
      <c r="H19" s="63">
        <f>W!A24</f>
        <v>476</v>
      </c>
      <c r="I19" s="48">
        <f>W!B24</f>
        <v>0</v>
      </c>
      <c r="J19" s="63">
        <f>W!A27</f>
        <v>773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284</v>
      </c>
      <c r="G20" s="54">
        <f>W!B22</f>
        <v>0</v>
      </c>
      <c r="H20" s="44">
        <f>W!A25</f>
        <v>506</v>
      </c>
      <c r="I20" s="54">
        <f>W!B25</f>
        <v>0</v>
      </c>
      <c r="J20" s="44">
        <f>W!A28</f>
        <v>837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293</v>
      </c>
      <c r="G21" s="59">
        <f>W!B23</f>
        <v>0</v>
      </c>
      <c r="H21" s="57">
        <f>W!A26</f>
        <v>483</v>
      </c>
      <c r="I21" s="59">
        <f>W!B26</f>
        <v>0</v>
      </c>
      <c r="J21" s="57">
        <f>W!A29</f>
        <v>779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26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2690</v>
      </c>
      <c r="G24" s="48">
        <f>W!B31</f>
        <v>0</v>
      </c>
      <c r="H24" s="63">
        <f>W!A34</f>
        <v>1165</v>
      </c>
      <c r="I24" s="48">
        <f>W!B34</f>
        <v>0</v>
      </c>
      <c r="J24" s="63">
        <f>W!A37</f>
        <v>443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1490</v>
      </c>
      <c r="G25" s="54">
        <f>W!B32</f>
        <v>0</v>
      </c>
      <c r="H25" s="44">
        <f>W!A35</f>
        <v>561</v>
      </c>
      <c r="I25" s="54">
        <f>W!B35</f>
        <v>0</v>
      </c>
      <c r="J25" s="44">
        <f>W!A38</f>
        <v>222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1952</v>
      </c>
      <c r="G26" s="59">
        <f>W!B33</f>
        <v>0</v>
      </c>
      <c r="H26" s="57">
        <f>W!A36</f>
        <v>948</v>
      </c>
      <c r="I26" s="59">
        <f>W!B36</f>
        <v>0</v>
      </c>
      <c r="J26" s="41">
        <f>W!A39</f>
        <v>413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150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26</v>
      </c>
      <c r="G30" s="52"/>
      <c r="H30" s="44">
        <f>W!A45</f>
        <v>29</v>
      </c>
      <c r="I30" s="52"/>
      <c r="J30" s="44">
        <f>W!A46</f>
        <v>35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175</v>
      </c>
      <c r="I31" s="49"/>
      <c r="J31" s="53">
        <f>W!A49</f>
        <v>350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4750</v>
      </c>
      <c r="G35" s="87">
        <f>W!B54</f>
        <v>0</v>
      </c>
      <c r="H35" s="36">
        <f>W!A55</f>
        <v>450</v>
      </c>
      <c r="I35" s="87">
        <f>W!B55</f>
        <v>0</v>
      </c>
      <c r="J35" s="36">
        <f>W!A56</f>
        <v>200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14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6132</v>
      </c>
      <c r="V6" s="188"/>
      <c r="W6" s="44">
        <f>W!A109</f>
        <v>2674</v>
      </c>
      <c r="X6" s="28"/>
      <c r="Y6" s="53">
        <f>W!A110</f>
        <v>1078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53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6292</v>
      </c>
      <c r="V7" s="188"/>
      <c r="W7" s="44">
        <f>W!A112</f>
        <v>2749</v>
      </c>
      <c r="X7" s="28"/>
      <c r="Y7" s="53">
        <f>W!A113</f>
        <v>1108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160</v>
      </c>
      <c r="V8" s="188"/>
      <c r="W8" s="44">
        <f>W!A115</f>
        <v>75</v>
      </c>
      <c r="X8" s="28"/>
      <c r="Y8" s="53">
        <f>W!A116</f>
        <v>30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526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1074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268.5</v>
      </c>
      <c r="H11" s="24"/>
      <c r="I11" s="19"/>
      <c r="J11" s="129"/>
      <c r="K11" s="28" t="s">
        <v>220</v>
      </c>
      <c r="L11" s="19"/>
      <c r="M11" s="19"/>
      <c r="N11" s="189">
        <f>N7+N8+N9-N10-N12</f>
        <v>2</v>
      </c>
      <c r="O11" s="189">
        <f>O7+O8+O9-O10-O12</f>
        <v>25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51</v>
      </c>
      <c r="O12" s="191">
        <f>W!A198</f>
        <v>63</v>
      </c>
      <c r="P12" s="24"/>
      <c r="R12" s="129"/>
      <c r="S12" s="28" t="s">
        <v>224</v>
      </c>
      <c r="T12" s="19"/>
      <c r="U12" s="53">
        <f>W!A121</f>
        <v>2690</v>
      </c>
      <c r="V12" s="188"/>
      <c r="W12" s="53">
        <f>W!A124</f>
        <v>1165</v>
      </c>
      <c r="X12" s="28"/>
      <c r="Y12" s="53">
        <f>W!A127</f>
        <v>443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510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1490</v>
      </c>
      <c r="V13" s="188"/>
      <c r="W13" s="53">
        <f>W!A125</f>
        <v>561</v>
      </c>
      <c r="X13" s="28"/>
      <c r="Y13" s="53">
        <f>W!A128</f>
        <v>222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269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1952</v>
      </c>
      <c r="V14" s="188"/>
      <c r="W14" s="53">
        <f>W!A126</f>
        <v>948</v>
      </c>
      <c r="X14" s="28"/>
      <c r="Y14" s="53">
        <f>W!A129</f>
        <v>413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-248.5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30528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562</v>
      </c>
      <c r="P17" s="190">
        <f>W!B307</f>
        <v>0</v>
      </c>
      <c r="R17" s="129"/>
      <c r="S17" s="19" t="s">
        <v>235</v>
      </c>
      <c r="T17" s="19"/>
      <c r="U17" s="53">
        <f>W!A131</f>
        <v>2764</v>
      </c>
      <c r="V17" s="188"/>
      <c r="W17" s="53">
        <f>W!A134</f>
        <v>1187</v>
      </c>
      <c r="X17" s="28"/>
      <c r="Y17" s="53">
        <f>W!A137</f>
        <v>514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27588</v>
      </c>
      <c r="P18" s="24"/>
      <c r="R18" s="129"/>
      <c r="S18" s="101" t="s">
        <v>238</v>
      </c>
      <c r="T18" s="19"/>
      <c r="U18" s="53">
        <f>W!A132</f>
        <v>1493</v>
      </c>
      <c r="V18" s="188"/>
      <c r="W18" s="53">
        <f>W!A135</f>
        <v>595</v>
      </c>
      <c r="X18" s="28"/>
      <c r="Y18" s="53">
        <f>W!A138</f>
        <v>227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1986</v>
      </c>
      <c r="V19" s="188"/>
      <c r="W19" s="53">
        <f>W!A136</f>
        <v>938</v>
      </c>
      <c r="X19" s="28"/>
      <c r="Y19" s="53">
        <f>W!A139</f>
        <v>421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2690</v>
      </c>
      <c r="V22" s="188"/>
      <c r="W22" s="53">
        <f>W!A144</f>
        <v>1171</v>
      </c>
      <c r="X22" s="28"/>
      <c r="Y22" s="53">
        <f>W!A147</f>
        <v>514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1493</v>
      </c>
      <c r="V23" s="188"/>
      <c r="W23" s="53">
        <f>W!A145</f>
        <v>587</v>
      </c>
      <c r="X23" s="28"/>
      <c r="Y23" s="53">
        <f>W!A148</f>
        <v>227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99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1986</v>
      </c>
      <c r="V24" s="188"/>
      <c r="W24" s="53">
        <f>W!A146</f>
        <v>938</v>
      </c>
      <c r="X24" s="28"/>
      <c r="Y24" s="53">
        <f>W!A149</f>
        <v>421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8910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231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91.4</v>
      </c>
      <c r="H27" s="24"/>
      <c r="I27" s="19"/>
      <c r="J27" s="129"/>
      <c r="K27" s="28" t="s">
        <v>251</v>
      </c>
      <c r="L27" s="19"/>
      <c r="M27" s="189">
        <f>W!A323</f>
        <v>2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46</v>
      </c>
      <c r="V27" s="188"/>
      <c r="W27" s="53">
        <f>W!A154</f>
        <v>8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4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11847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7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</v>
      </c>
      <c r="V32" s="188"/>
      <c r="W32" s="53">
        <f>W!A165</f>
        <v>0</v>
      </c>
      <c r="X32" s="28"/>
      <c r="Y32" s="53">
        <f>W!A168</f>
        <v>25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20</v>
      </c>
      <c r="V33" s="188"/>
      <c r="W33" s="53">
        <f>W!A166</f>
        <v>21</v>
      </c>
      <c r="X33" s="28"/>
      <c r="Y33" s="53">
        <f>W!A169</f>
        <v>22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11314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533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168</v>
      </c>
      <c r="V36" s="190">
        <f>W!B171</f>
        <v>0</v>
      </c>
      <c r="W36" s="44">
        <f>W!A172</f>
        <v>82</v>
      </c>
      <c r="X36" s="190">
        <f>W!B172</f>
        <v>0</v>
      </c>
      <c r="Y36" s="44">
        <f>W!A173</f>
        <v>37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14</v>
      </c>
      <c r="N37" s="191">
        <f>W!A298</f>
        <v>7</v>
      </c>
      <c r="O37" s="191">
        <f>W!A300</f>
        <v>11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11000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26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3800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112664</v>
      </c>
      <c r="H43" s="24"/>
      <c r="I43" s="19"/>
      <c r="J43" s="129"/>
      <c r="K43" s="18" t="s">
        <v>275</v>
      </c>
      <c r="N43" s="201">
        <f>0.00019*50*G10</f>
        <v>10.202999999999999</v>
      </c>
      <c r="P43" s="24"/>
      <c r="R43" s="129"/>
      <c r="S43" s="85" t="s">
        <v>276</v>
      </c>
      <c r="T43" s="19"/>
      <c r="U43" s="53">
        <f>W!A54</f>
        <v>4750</v>
      </c>
      <c r="V43" s="188"/>
      <c r="W43" s="53">
        <f>W!A55</f>
        <v>450</v>
      </c>
      <c r="X43" s="28"/>
      <c r="Y43" s="53">
        <f>W!A56</f>
        <v>200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42.144959999999998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197</v>
      </c>
      <c r="H45" s="24"/>
      <c r="I45" s="19"/>
      <c r="J45" s="129"/>
      <c r="K45" s="18" t="s">
        <v>281</v>
      </c>
      <c r="N45" s="201">
        <f>N43+N44</f>
        <v>52.34796</v>
      </c>
      <c r="P45" s="24"/>
      <c r="R45" s="129"/>
      <c r="S45" s="85" t="s">
        <v>282</v>
      </c>
      <c r="T45" s="19"/>
      <c r="U45" s="53">
        <f>W!A187</f>
        <v>4750</v>
      </c>
      <c r="V45" s="188"/>
      <c r="W45" s="44">
        <f>W!A188</f>
        <v>450</v>
      </c>
      <c r="X45" s="28"/>
      <c r="Y45" s="53">
        <f>W!A189</f>
        <v>200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14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261000</v>
      </c>
      <c r="G8" s="171"/>
      <c r="H8" s="112"/>
      <c r="I8" s="112" t="s">
        <v>103</v>
      </c>
      <c r="J8" s="112"/>
      <c r="K8" s="112"/>
      <c r="L8" s="173">
        <f>W!A241</f>
        <v>4008622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90143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3916451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64885</v>
      </c>
      <c r="G10" s="171"/>
      <c r="H10" s="112"/>
      <c r="I10" s="112" t="s">
        <v>110</v>
      </c>
      <c r="J10" s="112"/>
      <c r="K10" s="112"/>
      <c r="L10" s="173">
        <f>W!A242</f>
        <v>1787275</v>
      </c>
      <c r="M10" s="171"/>
      <c r="N10" s="112"/>
      <c r="O10" s="112" t="s">
        <v>111</v>
      </c>
      <c r="P10" s="112"/>
      <c r="Q10" s="174"/>
      <c r="R10" s="174">
        <f>W!A262</f>
        <v>537000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489138</v>
      </c>
      <c r="G11" s="171"/>
      <c r="H11" s="112"/>
      <c r="I11" s="175" t="s">
        <v>114</v>
      </c>
      <c r="L11" s="173">
        <f>W!A243</f>
        <v>755250</v>
      </c>
      <c r="M11" s="171"/>
      <c r="N11" s="112"/>
      <c r="O11" s="112" t="s">
        <v>115</v>
      </c>
      <c r="P11" s="112"/>
      <c r="Q11" s="112"/>
      <c r="R11" s="176">
        <f>W!A263</f>
        <v>2521108</v>
      </c>
      <c r="S11" s="171"/>
      <c r="T11" s="112"/>
      <c r="U11" s="112" t="s">
        <v>116</v>
      </c>
      <c r="V11" s="112"/>
      <c r="W11" s="112"/>
      <c r="X11" s="173">
        <f>W!A223</f>
        <v>3327344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40253</v>
      </c>
      <c r="G12" s="171"/>
      <c r="H12" s="112"/>
      <c r="I12" s="112" t="s">
        <v>118</v>
      </c>
      <c r="J12" s="112"/>
      <c r="K12" s="112"/>
      <c r="L12" s="173">
        <f>W!A244</f>
        <v>0</v>
      </c>
      <c r="M12" s="171"/>
      <c r="N12" s="112"/>
      <c r="O12" s="112" t="s">
        <v>119</v>
      </c>
      <c r="P12" s="112"/>
      <c r="Q12" s="112"/>
      <c r="R12" s="173">
        <f>SUM(R9:R11)</f>
        <v>3158108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31630</v>
      </c>
      <c r="G13" s="171"/>
      <c r="H13" s="112"/>
      <c r="I13" s="112" t="s">
        <v>122</v>
      </c>
      <c r="J13" s="112"/>
      <c r="K13" s="112"/>
      <c r="L13" s="173">
        <f>W!A245</f>
        <v>144664</v>
      </c>
      <c r="M13" s="171"/>
      <c r="N13" s="112"/>
      <c r="S13" s="171"/>
      <c r="T13" s="112"/>
      <c r="U13" s="175" t="s">
        <v>123</v>
      </c>
      <c r="X13" s="174">
        <f>X9+X10-X11-X12</f>
        <v>589107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374778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368279</v>
      </c>
      <c r="M15" s="171"/>
      <c r="N15" s="112"/>
      <c r="O15" s="112" t="s">
        <v>129</v>
      </c>
      <c r="P15" s="112"/>
      <c r="Q15" s="112"/>
      <c r="R15" s="173">
        <f>W!A265</f>
        <v>27375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44000</v>
      </c>
      <c r="G16" s="171"/>
      <c r="H16" s="112"/>
      <c r="I16" s="112" t="s">
        <v>132</v>
      </c>
      <c r="J16" s="112"/>
      <c r="K16" s="112"/>
      <c r="L16" s="173">
        <f>W!A248</f>
        <v>10149</v>
      </c>
      <c r="M16" s="171"/>
      <c r="N16" s="112"/>
      <c r="O16" s="175" t="s">
        <v>133</v>
      </c>
      <c r="R16" s="173">
        <f>W!A266</f>
        <v>755250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28050</v>
      </c>
      <c r="G17" s="171"/>
      <c r="H17" s="112"/>
      <c r="I17" s="112" t="s">
        <v>136</v>
      </c>
      <c r="L17" s="173">
        <f>W!A249</f>
        <v>108650</v>
      </c>
      <c r="M17" s="171"/>
      <c r="N17" s="112"/>
      <c r="O17" s="112" t="s">
        <v>137</v>
      </c>
      <c r="P17" s="112"/>
      <c r="Q17" s="112"/>
      <c r="R17" s="173">
        <f>W!A267</f>
        <v>616439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10432</v>
      </c>
      <c r="G18" s="171"/>
      <c r="H18" s="112"/>
      <c r="I18" s="118" t="s">
        <v>140</v>
      </c>
      <c r="J18" s="112"/>
      <c r="K18" s="112"/>
      <c r="L18" s="177">
        <f>W!A250</f>
        <v>1399064</v>
      </c>
      <c r="M18" s="171"/>
      <c r="N18" s="112"/>
      <c r="O18" s="112" t="s">
        <v>141</v>
      </c>
      <c r="P18" s="112"/>
      <c r="Q18" s="112"/>
      <c r="R18" s="173">
        <f>W!A268</f>
        <v>2163756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5000</v>
      </c>
      <c r="G19" s="171"/>
      <c r="H19" s="112"/>
      <c r="I19" s="112" t="s">
        <v>144</v>
      </c>
      <c r="J19" s="112"/>
      <c r="K19" s="112"/>
      <c r="L19" s="179">
        <f>W!A251</f>
        <v>2149981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10027</v>
      </c>
      <c r="G20" s="171"/>
      <c r="H20" s="112"/>
      <c r="I20" s="112" t="s">
        <v>148</v>
      </c>
      <c r="J20" s="112"/>
      <c r="K20" s="112"/>
      <c r="L20" s="173">
        <f>W!A252</f>
        <v>1858641</v>
      </c>
      <c r="M20" s="171"/>
      <c r="N20" s="112"/>
      <c r="O20" s="175" t="s">
        <v>149</v>
      </c>
      <c r="R20" s="180">
        <f>SUM(R15:R19)</f>
        <v>3562820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1358131</v>
      </c>
      <c r="M21" s="171"/>
      <c r="N21" s="112"/>
      <c r="O21" s="112" t="s">
        <v>152</v>
      </c>
      <c r="P21" s="112"/>
      <c r="Q21" s="112"/>
      <c r="R21" s="173">
        <f>R12+R20</f>
        <v>6720928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150000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23573</v>
      </c>
      <c r="G23" s="171"/>
      <c r="H23" s="112"/>
      <c r="I23" s="112" t="s">
        <v>157</v>
      </c>
      <c r="J23" s="112"/>
      <c r="K23" s="112"/>
      <c r="L23" s="176">
        <f>W!A254</f>
        <v>64644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1358131</v>
      </c>
      <c r="G24" s="171"/>
      <c r="H24" s="112"/>
      <c r="I24" s="175" t="s">
        <v>160</v>
      </c>
      <c r="L24" s="173">
        <f>L20-L21+L22-L23</f>
        <v>435866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88000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834887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17993</v>
      </c>
      <c r="M26" s="171"/>
      <c r="N26" s="112"/>
      <c r="O26" s="112" t="s">
        <v>167</v>
      </c>
      <c r="P26" s="112"/>
      <c r="Q26" s="112"/>
      <c r="R26" s="177">
        <f>W!A273</f>
        <v>917462</v>
      </c>
      <c r="S26" s="171"/>
      <c r="T26" s="112"/>
      <c r="U26" s="112" t="s">
        <v>168</v>
      </c>
      <c r="V26" s="112"/>
      <c r="W26" s="112"/>
      <c r="X26" s="177">
        <f>W!A232</f>
        <v>17993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417873</v>
      </c>
      <c r="G27" s="171"/>
      <c r="H27" s="112"/>
      <c r="I27" s="175" t="s">
        <v>170</v>
      </c>
      <c r="J27" s="112"/>
      <c r="K27" s="112"/>
      <c r="L27" s="174">
        <f>L24+L25-L26</f>
        <v>417873</v>
      </c>
      <c r="M27" s="171"/>
      <c r="N27" s="112"/>
      <c r="O27" s="118" t="s">
        <v>171</v>
      </c>
      <c r="P27" s="112"/>
      <c r="Q27" s="112"/>
      <c r="R27" s="173">
        <f>SUM(R24:R26)</f>
        <v>1752349</v>
      </c>
      <c r="S27" s="171"/>
      <c r="T27" s="112"/>
      <c r="U27" s="175" t="s">
        <v>172</v>
      </c>
      <c r="X27" s="174">
        <f>X22-X23-X24+X25-X26</f>
        <v>-105993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232786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650659</v>
      </c>
      <c r="G29" s="171"/>
      <c r="H29" s="112"/>
      <c r="I29" s="112" t="s">
        <v>177</v>
      </c>
      <c r="J29" s="112"/>
      <c r="K29" s="112"/>
      <c r="L29" s="173">
        <f>W!A256</f>
        <v>417873</v>
      </c>
      <c r="M29" s="171"/>
      <c r="N29" s="112"/>
      <c r="S29" s="171"/>
      <c r="U29" s="181" t="s">
        <v>178</v>
      </c>
      <c r="V29" s="112"/>
      <c r="W29" s="112"/>
      <c r="X29" s="174">
        <f>W!A233</f>
        <v>483114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9.4971136363636361</v>
      </c>
      <c r="M30" s="171"/>
      <c r="N30" s="112"/>
      <c r="O30" s="112" t="s">
        <v>180</v>
      </c>
      <c r="P30" s="112"/>
      <c r="Q30" s="112"/>
      <c r="R30" s="173">
        <f>R21-R27-R28</f>
        <v>4968579</v>
      </c>
      <c r="S30" s="171"/>
      <c r="U30" s="181" t="s">
        <v>181</v>
      </c>
      <c r="V30" s="112"/>
      <c r="W30" s="112"/>
      <c r="X30" s="176">
        <f>W!A234</f>
        <v>-1400576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-917462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88000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329873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5010027</v>
      </c>
      <c r="G34" s="171"/>
      <c r="H34" s="112"/>
      <c r="I34" s="91" t="s">
        <v>190</v>
      </c>
      <c r="J34" s="112"/>
      <c r="K34" s="112"/>
      <c r="L34" s="177">
        <f>W!A260</f>
        <v>232786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2131000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562659</v>
      </c>
      <c r="M35" s="171"/>
      <c r="O35" s="112" t="s">
        <v>194</v>
      </c>
      <c r="P35" s="112"/>
      <c r="Q35" s="112"/>
      <c r="R35" s="177">
        <f>R36-R33-R34</f>
        <v>562659</v>
      </c>
      <c r="S35" s="171"/>
      <c r="U35" s="112" t="s">
        <v>195</v>
      </c>
      <c r="V35" s="112"/>
      <c r="W35" s="112"/>
      <c r="X35" s="174">
        <f>W!A239</f>
        <v>452000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4968579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14</v>
      </c>
      <c r="K1" s="14" t="s">
        <v>24</v>
      </c>
      <c r="L1" s="15">
        <f>W!$A4</f>
        <v>2019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2220</v>
      </c>
      <c r="H7" s="35">
        <f>W!A510</f>
        <v>2312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3.5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271</v>
      </c>
      <c r="I17" s="151">
        <f>INT(L10*1.5*3*G20/1000) + 120</f>
        <v>414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Air pollution is beginning to become as big a political discussion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point as global warming. The visible signs and damage to health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are forcing governments to take action.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81.55</v>
      </c>
      <c r="G35" s="138">
        <f>W!A542/100</f>
        <v>117.43</v>
      </c>
      <c r="H35" s="138">
        <f>W!A562/100</f>
        <v>81.91</v>
      </c>
      <c r="I35" s="138">
        <f>W!A582/100</f>
        <v>53.1</v>
      </c>
      <c r="J35" s="138">
        <f>W!A602/100</f>
        <v>72.349999999999994</v>
      </c>
      <c r="K35" s="138">
        <f>W!A622/100</f>
        <v>71.88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3262000</v>
      </c>
      <c r="G36" s="138">
        <f>W!A543</f>
        <v>5166920</v>
      </c>
      <c r="H36" s="138">
        <f>W!A563</f>
        <v>3276400</v>
      </c>
      <c r="I36" s="138">
        <f>W!A583</f>
        <v>2124000</v>
      </c>
      <c r="J36" s="138">
        <f>W!A603</f>
        <v>3074875</v>
      </c>
      <c r="K36" s="138">
        <f>W!A623</f>
        <v>2875200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2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3262000</v>
      </c>
      <c r="G39" s="138">
        <f>W!A545</f>
        <v>4842292</v>
      </c>
      <c r="H39" s="138">
        <f>W!A565</f>
        <v>3276400</v>
      </c>
      <c r="I39" s="138">
        <f>W!A585</f>
        <v>2124000</v>
      </c>
      <c r="J39" s="138">
        <f>W!A605</f>
        <v>2816708</v>
      </c>
      <c r="K39" s="138">
        <f>W!A625</f>
        <v>2875200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291</v>
      </c>
      <c r="G43" s="138">
        <f>W!A546</f>
        <v>284</v>
      </c>
      <c r="H43" s="138">
        <f>W!A566</f>
        <v>290</v>
      </c>
      <c r="I43" s="138">
        <f>W!A586</f>
        <v>292</v>
      </c>
      <c r="J43" s="138">
        <f>W!A606</f>
        <v>280</v>
      </c>
      <c r="K43" s="138">
        <f>W!A626</f>
        <v>287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292</v>
      </c>
      <c r="G44" s="138">
        <f>W!A547</f>
        <v>284</v>
      </c>
      <c r="H44" s="138">
        <f>W!A567</f>
        <v>295</v>
      </c>
      <c r="I44" s="138">
        <f>W!A587</f>
        <v>300</v>
      </c>
      <c r="J44" s="138">
        <f>W!A607</f>
        <v>280</v>
      </c>
      <c r="K44" s="138">
        <f>W!A627</f>
        <v>291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297</v>
      </c>
      <c r="G45" s="138">
        <f>W!A548</f>
        <v>293</v>
      </c>
      <c r="H45" s="138">
        <f>W!A568</f>
        <v>296</v>
      </c>
      <c r="I45" s="138">
        <f>W!A588</f>
        <v>300</v>
      </c>
      <c r="J45" s="138">
        <f>W!A608</f>
        <v>280</v>
      </c>
      <c r="K45" s="138">
        <f>W!A628</f>
        <v>293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491</v>
      </c>
      <c r="G46" s="138">
        <f>W!A549</f>
        <v>476</v>
      </c>
      <c r="H46" s="138">
        <f>W!A569</f>
        <v>488</v>
      </c>
      <c r="I46" s="138">
        <f>W!A589</f>
        <v>490</v>
      </c>
      <c r="J46" s="138">
        <f>W!A609</f>
        <v>495</v>
      </c>
      <c r="K46" s="138">
        <f>W!A629</f>
        <v>488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500</v>
      </c>
      <c r="G47" s="138">
        <f>W!A550</f>
        <v>506</v>
      </c>
      <c r="H47" s="138">
        <f>W!A570</f>
        <v>498</v>
      </c>
      <c r="I47" s="138">
        <f>W!A590</f>
        <v>500</v>
      </c>
      <c r="J47" s="138">
        <f>W!A610</f>
        <v>500</v>
      </c>
      <c r="K47" s="138">
        <f>W!A630</f>
        <v>504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492</v>
      </c>
      <c r="G48" s="138">
        <f>W!A551</f>
        <v>483</v>
      </c>
      <c r="H48" s="138">
        <f>W!A571</f>
        <v>495</v>
      </c>
      <c r="I48" s="138">
        <f>W!A591</f>
        <v>395</v>
      </c>
      <c r="J48" s="138">
        <f>W!A611</f>
        <v>489</v>
      </c>
      <c r="K48" s="138">
        <f>W!A631</f>
        <v>493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775</v>
      </c>
      <c r="G49" s="138">
        <f>W!A552</f>
        <v>773</v>
      </c>
      <c r="H49" s="138">
        <f>W!A572</f>
        <v>771</v>
      </c>
      <c r="I49" s="138">
        <f>W!A592</f>
        <v>770</v>
      </c>
      <c r="J49" s="138">
        <f>W!A612</f>
        <v>769</v>
      </c>
      <c r="K49" s="138">
        <f>W!A632</f>
        <v>771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795</v>
      </c>
      <c r="G50" s="138">
        <f>W!A553</f>
        <v>837</v>
      </c>
      <c r="H50" s="138">
        <f>W!A573</f>
        <v>789</v>
      </c>
      <c r="I50" s="138">
        <f>W!A593</f>
        <v>800</v>
      </c>
      <c r="J50" s="138">
        <f>W!A613</f>
        <v>789</v>
      </c>
      <c r="K50" s="138">
        <f>W!A633</f>
        <v>798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775</v>
      </c>
      <c r="G51" s="138">
        <f>W!A554</f>
        <v>779</v>
      </c>
      <c r="H51" s="138">
        <f>W!A574</f>
        <v>777</v>
      </c>
      <c r="I51" s="138">
        <f>W!A594</f>
        <v>775</v>
      </c>
      <c r="J51" s="138">
        <f>W!A614</f>
        <v>769</v>
      </c>
      <c r="K51" s="138">
        <f>W!A634</f>
        <v>782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175</v>
      </c>
      <c r="G53" s="138">
        <f>W!A555</f>
        <v>141</v>
      </c>
      <c r="H53" s="138">
        <f>W!A575</f>
        <v>141</v>
      </c>
      <c r="I53" s="138">
        <f>W!A595</f>
        <v>127</v>
      </c>
      <c r="J53" s="138">
        <f>W!A615</f>
        <v>195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1200</v>
      </c>
      <c r="H54" s="138">
        <f>W!A576</f>
        <v>1250</v>
      </c>
      <c r="I54" s="138">
        <f>W!A596</f>
        <v>1250</v>
      </c>
      <c r="J54" s="138">
        <f>W!A616</f>
        <v>1220</v>
      </c>
      <c r="K54" s="138">
        <f>W!A636</f>
        <v>1220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11</v>
      </c>
      <c r="G55" s="138">
        <f>W!A557</f>
        <v>12</v>
      </c>
      <c r="H55" s="138">
        <f>W!A577</f>
        <v>10</v>
      </c>
      <c r="I55" s="138">
        <f>W!A597</f>
        <v>9</v>
      </c>
      <c r="J55" s="138">
        <f>W!A617</f>
        <v>16</v>
      </c>
      <c r="K55" s="138">
        <f>W!A637</f>
        <v>11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14</v>
      </c>
      <c r="K61" s="14" t="s">
        <v>62</v>
      </c>
      <c r="L61" s="15">
        <f>W!$A4</f>
        <v>2019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3139108</v>
      </c>
      <c r="G67" s="138">
        <f>W!A722</f>
        <v>3158108</v>
      </c>
      <c r="H67" s="138">
        <f>W!A742</f>
        <v>3410214</v>
      </c>
      <c r="I67" s="138">
        <f>W!A762</f>
        <v>3164108</v>
      </c>
      <c r="J67" s="138">
        <f>W!A782</f>
        <v>3239108</v>
      </c>
      <c r="K67" s="138">
        <f>W!A802</f>
        <v>3221746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53961</v>
      </c>
      <c r="G68" s="138">
        <f>W!A723</f>
        <v>1399064</v>
      </c>
      <c r="H68" s="138">
        <f>W!A743</f>
        <v>142052</v>
      </c>
      <c r="I68" s="138">
        <f>W!A763</f>
        <v>882454</v>
      </c>
      <c r="J68" s="138">
        <f>W!A783</f>
        <v>866431</v>
      </c>
      <c r="K68" s="138">
        <f>W!A803</f>
        <v>856168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1860803</v>
      </c>
      <c r="G69" s="138">
        <f>W!A724</f>
        <v>2163756</v>
      </c>
      <c r="H69" s="138">
        <f>W!A744</f>
        <v>1701619</v>
      </c>
      <c r="I69" s="138">
        <f>W!A764</f>
        <v>1307481</v>
      </c>
      <c r="J69" s="138">
        <f>W!A784</f>
        <v>1890043</v>
      </c>
      <c r="K69" s="138">
        <f>W!A804</f>
        <v>1862858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0</v>
      </c>
      <c r="H70" s="138">
        <f>W!A745</f>
        <v>450000</v>
      </c>
      <c r="I70" s="138">
        <f>W!A765</f>
        <v>450000</v>
      </c>
      <c r="J70" s="138">
        <f>W!A785</f>
        <v>0</v>
      </c>
      <c r="K70" s="138">
        <f>W!A805</f>
        <v>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490874</v>
      </c>
      <c r="G74" s="138">
        <f>W!A729</f>
        <v>834887</v>
      </c>
      <c r="H74" s="138">
        <f>W!A749</f>
        <v>653323</v>
      </c>
      <c r="I74" s="138">
        <f>W!A769</f>
        <v>898094</v>
      </c>
      <c r="J74" s="138">
        <f>W!A789</f>
        <v>654754</v>
      </c>
      <c r="K74" s="138">
        <f>W!A809</f>
        <v>595216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1557662</v>
      </c>
      <c r="G75" s="138">
        <f>W!A730</f>
        <v>917462</v>
      </c>
      <c r="H75" s="138">
        <f>W!A750</f>
        <v>1264236</v>
      </c>
      <c r="I75" s="138">
        <f>W!A770</f>
        <v>2320931</v>
      </c>
      <c r="J75" s="138">
        <f>W!A790</f>
        <v>1985874</v>
      </c>
      <c r="K75" s="138">
        <f>W!A810</f>
        <v>2193269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300000</v>
      </c>
      <c r="I77" s="138">
        <f>W!A772</f>
        <v>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4400000</v>
      </c>
      <c r="H80" s="138">
        <f>W!A754</f>
        <v>4000000</v>
      </c>
      <c r="I80" s="138">
        <f>W!A774</f>
        <v>4000000</v>
      </c>
      <c r="J80" s="138">
        <f>W!A794</f>
        <v>4250000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5920</v>
      </c>
      <c r="H81" s="138">
        <f>W!A755</f>
        <v>0</v>
      </c>
      <c r="I81" s="138">
        <f>W!A775</f>
        <v>0</v>
      </c>
      <c r="J81" s="138">
        <f>W!A795</f>
        <v>3700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-544664</v>
      </c>
      <c r="G82" s="138">
        <f>W!A736</f>
        <v>562659</v>
      </c>
      <c r="H82" s="138">
        <f>W!A756</f>
        <v>-513674</v>
      </c>
      <c r="I82" s="138">
        <f>W!A776</f>
        <v>-1414982</v>
      </c>
      <c r="J82" s="138">
        <f>W!A796</f>
        <v>-898746</v>
      </c>
      <c r="K82" s="138">
        <f>W!A816</f>
        <v>-847713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3455336</v>
      </c>
      <c r="G83" s="138">
        <f t="shared" si="0"/>
        <v>4968579</v>
      </c>
      <c r="H83" s="138">
        <f t="shared" si="0"/>
        <v>3486326</v>
      </c>
      <c r="I83" s="138">
        <f t="shared" si="0"/>
        <v>2585018</v>
      </c>
      <c r="J83" s="138">
        <f t="shared" si="0"/>
        <v>3354954</v>
      </c>
      <c r="K83" s="138">
        <f t="shared" si="0"/>
        <v>3152287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9.9</v>
      </c>
      <c r="G91" s="61" t="str">
        <f>W!A342</f>
        <v xml:space="preserve"> 14.3</v>
      </c>
      <c r="H91" s="61" t="str">
        <f>W!A352</f>
        <v xml:space="preserve">  9.8</v>
      </c>
      <c r="I91" s="61" t="str">
        <f>W!A362</f>
        <v xml:space="preserve">  9.7</v>
      </c>
      <c r="J91" s="61" t="str">
        <f>W!A372</f>
        <v xml:space="preserve"> 12.4</v>
      </c>
      <c r="K91" s="61" t="str">
        <f>W!A382</f>
        <v xml:space="preserve"> 10.7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11.0</v>
      </c>
      <c r="G92" s="61" t="str">
        <f>W!A343</f>
        <v xml:space="preserve"> 14.9</v>
      </c>
      <c r="H92" s="61" t="str">
        <f>W!A353</f>
        <v xml:space="preserve">  9.2</v>
      </c>
      <c r="I92" s="61" t="str">
        <f>W!A363</f>
        <v xml:space="preserve">  4.9</v>
      </c>
      <c r="J92" s="61" t="str">
        <f>W!A373</f>
        <v xml:space="preserve"> 10.9</v>
      </c>
      <c r="K92" s="61" t="str">
        <f>W!A383</f>
        <v xml:space="preserve"> 11.5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10.7</v>
      </c>
      <c r="G93" s="61" t="str">
        <f>W!A344</f>
        <v xml:space="preserve"> 13.7</v>
      </c>
      <c r="H93" s="61" t="str">
        <f>W!A354</f>
        <v xml:space="preserve"> 11.7</v>
      </c>
      <c r="I93" s="61" t="str">
        <f>W!A364</f>
        <v xml:space="preserve"> 11.6</v>
      </c>
      <c r="J93" s="61" t="str">
        <f>W!A374</f>
        <v xml:space="preserve"> 15.8</v>
      </c>
      <c r="K93" s="61" t="str">
        <f>W!A384</f>
        <v xml:space="preserve"> 13.2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10.1</v>
      </c>
      <c r="G94" s="61" t="str">
        <f>W!A345</f>
        <v xml:space="preserve"> 12.7</v>
      </c>
      <c r="H94" s="61" t="str">
        <f>W!A355</f>
        <v xml:space="preserve">  8.9</v>
      </c>
      <c r="I94" s="61" t="str">
        <f>W!A365</f>
        <v xml:space="preserve">  9.6</v>
      </c>
      <c r="J94" s="61" t="str">
        <f>W!A375</f>
        <v xml:space="preserve"> 11.5</v>
      </c>
      <c r="K94" s="61" t="str">
        <f>W!A385</f>
        <v xml:space="preserve"> 10.3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11.7</v>
      </c>
      <c r="G95" s="61" t="str">
        <f>W!A346</f>
        <v xml:space="preserve"> 12.3</v>
      </c>
      <c r="H95" s="61" t="str">
        <f>W!A356</f>
        <v xml:space="preserve">  8.7</v>
      </c>
      <c r="I95" s="61" t="str">
        <f>W!A366</f>
        <v xml:space="preserve">  4.1</v>
      </c>
      <c r="J95" s="61" t="str">
        <f>W!A376</f>
        <v xml:space="preserve"> 10.2</v>
      </c>
      <c r="K95" s="61" t="str">
        <f>W!A386</f>
        <v xml:space="preserve"> 10.1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11.7</v>
      </c>
      <c r="G96" s="61" t="str">
        <f>W!A347</f>
        <v xml:space="preserve"> 13.1</v>
      </c>
      <c r="H96" s="61" t="str">
        <f>W!A357</f>
        <v xml:space="preserve"> 10.6</v>
      </c>
      <c r="I96" s="61" t="str">
        <f>W!A367</f>
        <v xml:space="preserve"> 11.0</v>
      </c>
      <c r="J96" s="61" t="str">
        <f>W!A377</f>
        <v xml:space="preserve"> 14.9</v>
      </c>
      <c r="K96" s="61" t="str">
        <f>W!A387</f>
        <v xml:space="preserve"> 13.1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11.4</v>
      </c>
      <c r="G97" s="61" t="str">
        <f>W!A348</f>
        <v xml:space="preserve"> 12.8</v>
      </c>
      <c r="H97" s="61" t="str">
        <f>W!A358</f>
        <v xml:space="preserve"> 11.9</v>
      </c>
      <c r="I97" s="61" t="str">
        <f>W!A368</f>
        <v xml:space="preserve">  7.8</v>
      </c>
      <c r="J97" s="61" t="str">
        <f>W!A378</f>
        <v xml:space="preserve"> 11.9</v>
      </c>
      <c r="K97" s="61" t="str">
        <f>W!A388</f>
        <v xml:space="preserve"> 10.3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12.1</v>
      </c>
      <c r="G98" s="61" t="str">
        <f>W!A349</f>
        <v xml:space="preserve"> 10.5</v>
      </c>
      <c r="H98" s="61" t="str">
        <f>W!A359</f>
        <v xml:space="preserve"> 12.0</v>
      </c>
      <c r="I98" s="61" t="str">
        <f>W!A369</f>
        <v xml:space="preserve">  9.7</v>
      </c>
      <c r="J98" s="61" t="str">
        <f>W!A379</f>
        <v xml:space="preserve">  9.7</v>
      </c>
      <c r="K98" s="61" t="str">
        <f>W!A389</f>
        <v xml:space="preserve">  9.2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13.4</v>
      </c>
      <c r="G99" s="61" t="str">
        <f>W!A350</f>
        <v xml:space="preserve"> 13.5</v>
      </c>
      <c r="H99" s="61" t="str">
        <f>W!A360</f>
        <v xml:space="preserve"> 13.0</v>
      </c>
      <c r="I99" s="61" t="str">
        <f>W!A370</f>
        <v xml:space="preserve">  8.8</v>
      </c>
      <c r="J99" s="61" t="str">
        <f>W!A380</f>
        <v xml:space="preserve"> 14.9</v>
      </c>
      <c r="K99" s="61" t="str">
        <f>W!A390</f>
        <v xml:space="preserve"> 13.7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44140625" bestFit="1" customWidth="1"/>
    <col min="2" max="2" width="1.6640625" style="133" bestFit="1" customWidth="1"/>
  </cols>
  <sheetData>
    <row r="1" spans="1:1">
      <c r="A1">
        <v>14</v>
      </c>
    </row>
    <row r="2" spans="1:1">
      <c r="A2">
        <v>2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342</v>
      </c>
    </row>
    <row r="7" spans="1:1">
      <c r="A7">
        <v>30</v>
      </c>
    </row>
    <row r="8" spans="1:1">
      <c r="A8">
        <v>15</v>
      </c>
    </row>
    <row r="9" spans="1:1">
      <c r="A9">
        <v>50</v>
      </c>
    </row>
    <row r="10" spans="1:1">
      <c r="A10">
        <v>0</v>
      </c>
    </row>
    <row r="11" spans="1:1">
      <c r="A11">
        <v>50</v>
      </c>
    </row>
    <row r="12" spans="1:1">
      <c r="A12">
        <v>16</v>
      </c>
    </row>
    <row r="13" spans="1:1">
      <c r="A13">
        <v>19</v>
      </c>
    </row>
    <row r="14" spans="1:1">
      <c r="A14">
        <v>19</v>
      </c>
    </row>
    <row r="15" spans="1:1">
      <c r="A15">
        <v>12</v>
      </c>
    </row>
    <row r="16" spans="1:1">
      <c r="A16">
        <v>14</v>
      </c>
    </row>
    <row r="17" spans="1:1">
      <c r="A17">
        <v>14</v>
      </c>
    </row>
    <row r="18" spans="1:1">
      <c r="A18">
        <v>8</v>
      </c>
    </row>
    <row r="19" spans="1:1">
      <c r="A19">
        <v>14</v>
      </c>
    </row>
    <row r="20" spans="1:1">
      <c r="A20">
        <v>0</v>
      </c>
    </row>
    <row r="21" spans="1:1">
      <c r="A21">
        <v>284</v>
      </c>
    </row>
    <row r="22" spans="1:1">
      <c r="A22">
        <v>284</v>
      </c>
    </row>
    <row r="23" spans="1:1">
      <c r="A23">
        <v>293</v>
      </c>
    </row>
    <row r="24" spans="1:1">
      <c r="A24">
        <v>476</v>
      </c>
    </row>
    <row r="25" spans="1:1">
      <c r="A25">
        <v>506</v>
      </c>
    </row>
    <row r="26" spans="1:1">
      <c r="A26">
        <v>483</v>
      </c>
    </row>
    <row r="27" spans="1:1">
      <c r="A27">
        <v>773</v>
      </c>
    </row>
    <row r="28" spans="1:1">
      <c r="A28">
        <v>837</v>
      </c>
    </row>
    <row r="29" spans="1:1">
      <c r="A29">
        <v>779</v>
      </c>
    </row>
    <row r="30" spans="1:1">
      <c r="A30">
        <v>0</v>
      </c>
    </row>
    <row r="31" spans="1:1">
      <c r="A31">
        <v>2690</v>
      </c>
    </row>
    <row r="32" spans="1:1">
      <c r="A32">
        <v>1490</v>
      </c>
    </row>
    <row r="33" spans="1:1">
      <c r="A33">
        <v>1952</v>
      </c>
    </row>
    <row r="34" spans="1:1">
      <c r="A34">
        <v>1165</v>
      </c>
    </row>
    <row r="35" spans="1:1">
      <c r="A35">
        <v>561</v>
      </c>
    </row>
    <row r="36" spans="1:1">
      <c r="A36">
        <v>948</v>
      </c>
    </row>
    <row r="37" spans="1:1">
      <c r="A37">
        <v>443</v>
      </c>
    </row>
    <row r="38" spans="1:1">
      <c r="A38">
        <v>222</v>
      </c>
    </row>
    <row r="39" spans="1:1">
      <c r="A39">
        <v>413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26</v>
      </c>
    </row>
    <row r="45" spans="1:1">
      <c r="A45">
        <v>29</v>
      </c>
    </row>
    <row r="46" spans="1:1">
      <c r="A46">
        <v>35</v>
      </c>
    </row>
    <row r="47" spans="1:1">
      <c r="A47">
        <v>125</v>
      </c>
    </row>
    <row r="48" spans="1:1">
      <c r="A48">
        <v>175</v>
      </c>
    </row>
    <row r="49" spans="1:2">
      <c r="A49">
        <v>350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4750</v>
      </c>
    </row>
    <row r="55" spans="1:2">
      <c r="A55">
        <v>450</v>
      </c>
    </row>
    <row r="56" spans="1:2">
      <c r="A56">
        <v>200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33" t="s">
        <v>343</v>
      </c>
    </row>
    <row r="62" spans="1:2">
      <c r="A62">
        <v>6</v>
      </c>
    </row>
    <row r="63" spans="1:2">
      <c r="A63">
        <v>15</v>
      </c>
    </row>
    <row r="64" spans="1:2">
      <c r="A64">
        <v>6</v>
      </c>
      <c r="B64" s="133" t="s">
        <v>343</v>
      </c>
    </row>
    <row r="65" spans="1:1">
      <c r="A65">
        <v>7</v>
      </c>
    </row>
    <row r="66" spans="1:1">
      <c r="A66">
        <v>14</v>
      </c>
    </row>
    <row r="67" spans="1:1">
      <c r="A67">
        <v>0</v>
      </c>
    </row>
    <row r="68" spans="1:1">
      <c r="A68">
        <v>22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30</v>
      </c>
    </row>
    <row r="76" spans="1:1">
      <c r="A76">
        <v>2</v>
      </c>
    </row>
    <row r="77" spans="1:1">
      <c r="A77">
        <v>26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150</v>
      </c>
    </row>
    <row r="86" spans="1:1">
      <c r="A86">
        <v>25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147</v>
      </c>
    </row>
    <row r="103" spans="1:1">
      <c r="A103">
        <v>137</v>
      </c>
    </row>
    <row r="104" spans="1:1">
      <c r="A104">
        <v>134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6132</v>
      </c>
    </row>
    <row r="109" spans="1:1">
      <c r="A109">
        <v>2674</v>
      </c>
    </row>
    <row r="110" spans="1:1">
      <c r="A110">
        <v>1078</v>
      </c>
    </row>
    <row r="111" spans="1:1">
      <c r="A111">
        <v>6292</v>
      </c>
    </row>
    <row r="112" spans="1:1">
      <c r="A112">
        <v>2749</v>
      </c>
    </row>
    <row r="113" spans="1:1">
      <c r="A113">
        <v>1108</v>
      </c>
    </row>
    <row r="114" spans="1:1">
      <c r="A114">
        <v>160</v>
      </c>
    </row>
    <row r="115" spans="1:1">
      <c r="A115">
        <v>75</v>
      </c>
    </row>
    <row r="116" spans="1:1">
      <c r="A116">
        <v>30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2690</v>
      </c>
    </row>
    <row r="122" spans="1:1">
      <c r="A122">
        <v>1490</v>
      </c>
    </row>
    <row r="123" spans="1:1">
      <c r="A123">
        <v>1952</v>
      </c>
    </row>
    <row r="124" spans="1:1">
      <c r="A124">
        <v>1165</v>
      </c>
    </row>
    <row r="125" spans="1:1">
      <c r="A125">
        <v>561</v>
      </c>
    </row>
    <row r="126" spans="1:1">
      <c r="A126">
        <v>948</v>
      </c>
    </row>
    <row r="127" spans="1:1">
      <c r="A127">
        <v>443</v>
      </c>
    </row>
    <row r="128" spans="1:1">
      <c r="A128">
        <v>222</v>
      </c>
    </row>
    <row r="129" spans="1:1">
      <c r="A129">
        <v>413</v>
      </c>
    </row>
    <row r="130" spans="1:1">
      <c r="A130">
        <v>999</v>
      </c>
    </row>
    <row r="131" spans="1:1">
      <c r="A131">
        <v>2764</v>
      </c>
    </row>
    <row r="132" spans="1:1">
      <c r="A132">
        <v>1493</v>
      </c>
    </row>
    <row r="133" spans="1:1">
      <c r="A133">
        <v>1986</v>
      </c>
    </row>
    <row r="134" spans="1:1">
      <c r="A134">
        <v>1187</v>
      </c>
    </row>
    <row r="135" spans="1:1">
      <c r="A135">
        <v>595</v>
      </c>
    </row>
    <row r="136" spans="1:1">
      <c r="A136">
        <v>938</v>
      </c>
    </row>
    <row r="137" spans="1:1">
      <c r="A137">
        <v>514</v>
      </c>
    </row>
    <row r="138" spans="1:1">
      <c r="A138">
        <v>227</v>
      </c>
    </row>
    <row r="139" spans="1:1">
      <c r="A139">
        <v>421</v>
      </c>
    </row>
    <row r="140" spans="1:1">
      <c r="A140">
        <v>999</v>
      </c>
    </row>
    <row r="141" spans="1:1">
      <c r="A141">
        <v>2690</v>
      </c>
    </row>
    <row r="142" spans="1:1">
      <c r="A142">
        <v>1493</v>
      </c>
    </row>
    <row r="143" spans="1:1">
      <c r="A143">
        <v>1986</v>
      </c>
    </row>
    <row r="144" spans="1:1">
      <c r="A144">
        <v>1171</v>
      </c>
    </row>
    <row r="145" spans="1:1">
      <c r="A145">
        <v>587</v>
      </c>
    </row>
    <row r="146" spans="1:1">
      <c r="A146">
        <v>938</v>
      </c>
    </row>
    <row r="147" spans="1:1">
      <c r="A147">
        <v>514</v>
      </c>
    </row>
    <row r="148" spans="1:1">
      <c r="A148">
        <v>227</v>
      </c>
    </row>
    <row r="149" spans="1:1">
      <c r="A149">
        <v>421</v>
      </c>
    </row>
    <row r="150" spans="1:1">
      <c r="A150">
        <v>999</v>
      </c>
    </row>
    <row r="151" spans="1:1">
      <c r="A151">
        <v>46</v>
      </c>
    </row>
    <row r="152" spans="1:1">
      <c r="A152">
        <v>0</v>
      </c>
    </row>
    <row r="153" spans="1:1">
      <c r="A153">
        <v>0</v>
      </c>
    </row>
    <row r="154" spans="1:1">
      <c r="A154">
        <v>8</v>
      </c>
    </row>
    <row r="155" spans="1:1">
      <c r="A155">
        <v>4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</v>
      </c>
    </row>
    <row r="163" spans="1:1">
      <c r="A163">
        <v>20</v>
      </c>
    </row>
    <row r="164" spans="1:1">
      <c r="A164">
        <v>0</v>
      </c>
    </row>
    <row r="165" spans="1:1">
      <c r="A165">
        <v>0</v>
      </c>
    </row>
    <row r="166" spans="1:1">
      <c r="A166">
        <v>21</v>
      </c>
    </row>
    <row r="167" spans="1:1">
      <c r="A167">
        <v>7</v>
      </c>
    </row>
    <row r="168" spans="1:1">
      <c r="A168">
        <v>25</v>
      </c>
    </row>
    <row r="169" spans="1:1">
      <c r="A169">
        <v>22</v>
      </c>
    </row>
    <row r="170" spans="1:1">
      <c r="A170">
        <v>999</v>
      </c>
    </row>
    <row r="171" spans="1:1">
      <c r="A171">
        <v>168</v>
      </c>
    </row>
    <row r="172" spans="1:1">
      <c r="A172">
        <v>82</v>
      </c>
    </row>
    <row r="173" spans="1:1">
      <c r="A173">
        <v>37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348</v>
      </c>
    </row>
    <row r="180" spans="1:1">
      <c r="A180">
        <v>999</v>
      </c>
    </row>
    <row r="181" spans="1:1">
      <c r="A181">
        <v>3800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4750</v>
      </c>
    </row>
    <row r="188" spans="1:1">
      <c r="A188">
        <v>450</v>
      </c>
    </row>
    <row r="189" spans="1:1">
      <c r="A189">
        <v>200</v>
      </c>
    </row>
    <row r="190" spans="1:1">
      <c r="A190">
        <v>999</v>
      </c>
    </row>
    <row r="191" spans="1:1">
      <c r="A191">
        <v>53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51</v>
      </c>
    </row>
    <row r="198" spans="1:1">
      <c r="A198">
        <v>63</v>
      </c>
    </row>
    <row r="199" spans="1:1">
      <c r="A199">
        <v>999</v>
      </c>
    </row>
    <row r="200" spans="1:1">
      <c r="A200">
        <v>999</v>
      </c>
    </row>
    <row r="201" spans="1:1">
      <c r="A201">
        <v>261000</v>
      </c>
    </row>
    <row r="202" spans="1:1">
      <c r="A202">
        <v>90143</v>
      </c>
    </row>
    <row r="203" spans="1:1">
      <c r="A203">
        <v>64885</v>
      </c>
    </row>
    <row r="204" spans="1:1">
      <c r="A204">
        <v>489138</v>
      </c>
    </row>
    <row r="205" spans="1:1">
      <c r="A205">
        <v>40253</v>
      </c>
    </row>
    <row r="206" spans="1:1">
      <c r="A206">
        <v>31630</v>
      </c>
    </row>
    <row r="207" spans="1:1">
      <c r="A207">
        <v>90000</v>
      </c>
    </row>
    <row r="208" spans="1:1">
      <c r="A208">
        <v>20000</v>
      </c>
    </row>
    <row r="209" spans="1:1">
      <c r="A209">
        <v>44000</v>
      </c>
    </row>
    <row r="210" spans="1:1">
      <c r="A210">
        <v>28050</v>
      </c>
    </row>
    <row r="211" spans="1:1">
      <c r="A211">
        <v>10432</v>
      </c>
    </row>
    <row r="212" spans="1:1">
      <c r="A212">
        <v>5000</v>
      </c>
    </row>
    <row r="213" spans="1:1">
      <c r="A213">
        <v>10027</v>
      </c>
    </row>
    <row r="214" spans="1:1">
      <c r="A214">
        <v>0</v>
      </c>
    </row>
    <row r="215" spans="1:1">
      <c r="A215">
        <v>150000</v>
      </c>
    </row>
    <row r="216" spans="1:1">
      <c r="A216">
        <v>23573</v>
      </c>
    </row>
    <row r="217" spans="1:1">
      <c r="A217">
        <v>1358131</v>
      </c>
    </row>
    <row r="218" spans="1:1">
      <c r="A218">
        <v>3916451</v>
      </c>
    </row>
    <row r="219" spans="1:1">
      <c r="A219">
        <v>0</v>
      </c>
    </row>
    <row r="220" spans="1:1">
      <c r="A220">
        <v>5010027</v>
      </c>
    </row>
    <row r="221" spans="1:1">
      <c r="A221">
        <v>3916451</v>
      </c>
    </row>
    <row r="222" spans="1:1">
      <c r="A222">
        <v>0</v>
      </c>
    </row>
    <row r="223" spans="1:1">
      <c r="A223">
        <v>3327344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88000</v>
      </c>
    </row>
    <row r="231" spans="1:1">
      <c r="A231">
        <v>0</v>
      </c>
    </row>
    <row r="232" spans="1:1">
      <c r="A232">
        <v>17993</v>
      </c>
    </row>
    <row r="233" spans="1:1">
      <c r="A233">
        <v>483114</v>
      </c>
    </row>
    <row r="234" spans="1:1">
      <c r="A234">
        <v>-1400576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2131000</v>
      </c>
    </row>
    <row r="239" spans="1:1">
      <c r="A239">
        <v>452000</v>
      </c>
    </row>
    <row r="240" spans="1:1">
      <c r="A240">
        <v>232786</v>
      </c>
    </row>
    <row r="241" spans="1:1">
      <c r="A241">
        <v>4008622</v>
      </c>
    </row>
    <row r="242" spans="1:1">
      <c r="A242">
        <v>1787275</v>
      </c>
    </row>
    <row r="243" spans="1:1">
      <c r="A243">
        <v>755250</v>
      </c>
    </row>
    <row r="244" spans="1:1">
      <c r="A244">
        <v>0</v>
      </c>
    </row>
    <row r="245" spans="1:1">
      <c r="A245">
        <v>144664</v>
      </c>
    </row>
    <row r="246" spans="1:1">
      <c r="A246">
        <v>374778</v>
      </c>
    </row>
    <row r="247" spans="1:1">
      <c r="A247">
        <v>368279</v>
      </c>
    </row>
    <row r="248" spans="1:1">
      <c r="A248">
        <v>10149</v>
      </c>
    </row>
    <row r="249" spans="1:1">
      <c r="A249">
        <v>108650</v>
      </c>
    </row>
    <row r="250" spans="1:1">
      <c r="A250">
        <v>1399064</v>
      </c>
    </row>
    <row r="251" spans="1:1">
      <c r="A251">
        <v>2149981</v>
      </c>
    </row>
    <row r="252" spans="1:1">
      <c r="A252">
        <v>1858641</v>
      </c>
    </row>
    <row r="253" spans="1:1">
      <c r="A253">
        <v>0</v>
      </c>
    </row>
    <row r="254" spans="1:1">
      <c r="A254">
        <v>64644</v>
      </c>
    </row>
    <row r="255" spans="1:1">
      <c r="A255">
        <v>0</v>
      </c>
    </row>
    <row r="256" spans="1:1">
      <c r="A256">
        <v>417873</v>
      </c>
    </row>
    <row r="257" spans="1:1">
      <c r="A257">
        <v>650659</v>
      </c>
    </row>
    <row r="258" spans="1:1">
      <c r="A258">
        <v>999</v>
      </c>
    </row>
    <row r="259" spans="1:1">
      <c r="A259">
        <v>999</v>
      </c>
    </row>
    <row r="260" spans="1:1">
      <c r="A260">
        <v>232786</v>
      </c>
    </row>
    <row r="261" spans="1:1">
      <c r="A261">
        <v>100000</v>
      </c>
    </row>
    <row r="262" spans="1:1">
      <c r="A262">
        <v>537000</v>
      </c>
    </row>
    <row r="263" spans="1:1">
      <c r="A263">
        <v>2521108</v>
      </c>
    </row>
    <row r="264" spans="1:1">
      <c r="A264">
        <v>0</v>
      </c>
    </row>
    <row r="265" spans="1:1">
      <c r="A265">
        <v>27375</v>
      </c>
    </row>
    <row r="266" spans="1:1">
      <c r="A266">
        <v>755250</v>
      </c>
    </row>
    <row r="267" spans="1:1">
      <c r="A267">
        <v>616439</v>
      </c>
    </row>
    <row r="268" spans="1:1">
      <c r="A268">
        <v>2163756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834887</v>
      </c>
    </row>
    <row r="273" spans="1:1">
      <c r="A273">
        <v>917462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4968579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1074</v>
      </c>
    </row>
    <row r="285" spans="1:1">
      <c r="A285">
        <v>275</v>
      </c>
    </row>
    <row r="286" spans="1:1">
      <c r="A286">
        <v>510</v>
      </c>
    </row>
    <row r="287" spans="1:1">
      <c r="A287">
        <v>269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1321</v>
      </c>
    </row>
    <row r="296" spans="1:1">
      <c r="A296">
        <v>14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11</v>
      </c>
    </row>
    <row r="301" spans="1:1">
      <c r="A301">
        <v>11748</v>
      </c>
    </row>
    <row r="302" spans="1:1">
      <c r="A302">
        <v>99</v>
      </c>
    </row>
    <row r="303" spans="1:1">
      <c r="A303">
        <v>8910</v>
      </c>
    </row>
    <row r="304" spans="1:1">
      <c r="A304" t="s">
        <v>349</v>
      </c>
    </row>
    <row r="305" spans="1:1">
      <c r="A305">
        <v>30528</v>
      </c>
    </row>
    <row r="306" spans="1:1">
      <c r="A306">
        <v>562</v>
      </c>
    </row>
    <row r="307" spans="1:1">
      <c r="A307">
        <v>27588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11847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11314</v>
      </c>
    </row>
    <row r="316" spans="1:1">
      <c r="A316">
        <v>533</v>
      </c>
    </row>
    <row r="317" spans="1:1">
      <c r="A317">
        <v>11000</v>
      </c>
    </row>
    <row r="318" spans="1:1">
      <c r="A318">
        <v>26</v>
      </c>
    </row>
    <row r="319" spans="1:1">
      <c r="A319">
        <v>112664</v>
      </c>
    </row>
    <row r="320" spans="1:1">
      <c r="A320">
        <v>999</v>
      </c>
    </row>
    <row r="321" spans="1:1">
      <c r="A321">
        <v>7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7</v>
      </c>
    </row>
    <row r="326" spans="1:1">
      <c r="A326">
        <v>5</v>
      </c>
    </row>
    <row r="327" spans="1:1">
      <c r="A327">
        <v>24</v>
      </c>
    </row>
    <row r="328" spans="1:1">
      <c r="A328">
        <v>26</v>
      </c>
    </row>
    <row r="329" spans="1:1">
      <c r="A329">
        <v>197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>
        <v>2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>
        <v>3</v>
      </c>
    </row>
    <row r="352" spans="1:1">
      <c r="A352" t="s">
        <v>367</v>
      </c>
    </row>
    <row r="353" spans="1:1">
      <c r="A353" t="s">
        <v>368</v>
      </c>
    </row>
    <row r="354" spans="1:1">
      <c r="A354" t="s">
        <v>354</v>
      </c>
    </row>
    <row r="355" spans="1:1">
      <c r="A355" t="s">
        <v>369</v>
      </c>
    </row>
    <row r="356" spans="1:1">
      <c r="A356" t="s">
        <v>370</v>
      </c>
    </row>
    <row r="357" spans="1:1">
      <c r="A357" t="s">
        <v>371</v>
      </c>
    </row>
    <row r="358" spans="1:1">
      <c r="A358" t="s">
        <v>372</v>
      </c>
    </row>
    <row r="359" spans="1:1">
      <c r="A359" t="s">
        <v>373</v>
      </c>
    </row>
    <row r="360" spans="1:1">
      <c r="A360" t="s">
        <v>374</v>
      </c>
    </row>
    <row r="361" spans="1:1">
      <c r="A361">
        <v>4</v>
      </c>
    </row>
    <row r="362" spans="1:1">
      <c r="A362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351</v>
      </c>
    </row>
    <row r="368" spans="1:1">
      <c r="A368" t="s">
        <v>380</v>
      </c>
    </row>
    <row r="369" spans="1:1">
      <c r="A369" t="s">
        <v>375</v>
      </c>
    </row>
    <row r="370" spans="1:1">
      <c r="A370" t="s">
        <v>381</v>
      </c>
    </row>
    <row r="371" spans="1:1">
      <c r="A371">
        <v>5</v>
      </c>
    </row>
    <row r="372" spans="1:1">
      <c r="A372" t="s">
        <v>382</v>
      </c>
    </row>
    <row r="373" spans="1:1">
      <c r="A373" t="s">
        <v>383</v>
      </c>
    </row>
    <row r="374" spans="1:1">
      <c r="A374" t="s">
        <v>384</v>
      </c>
    </row>
    <row r="375" spans="1:1">
      <c r="A375" t="s">
        <v>385</v>
      </c>
    </row>
    <row r="376" spans="1:1">
      <c r="A376" t="s">
        <v>386</v>
      </c>
    </row>
    <row r="377" spans="1:1">
      <c r="A377" t="s">
        <v>359</v>
      </c>
    </row>
    <row r="378" spans="1:1">
      <c r="A378" t="s">
        <v>372</v>
      </c>
    </row>
    <row r="379" spans="1:1">
      <c r="A379" t="s">
        <v>375</v>
      </c>
    </row>
    <row r="380" spans="1:1">
      <c r="A380" t="s">
        <v>359</v>
      </c>
    </row>
    <row r="381" spans="1:1">
      <c r="A381">
        <v>6</v>
      </c>
    </row>
    <row r="382" spans="1:1">
      <c r="A382" t="s">
        <v>352</v>
      </c>
    </row>
    <row r="383" spans="1:1">
      <c r="A383" t="s">
        <v>385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353</v>
      </c>
    </row>
    <row r="387" spans="1:1">
      <c r="A387" t="s">
        <v>363</v>
      </c>
    </row>
    <row r="388" spans="1:1">
      <c r="A388" t="s">
        <v>388</v>
      </c>
    </row>
    <row r="389" spans="1:1">
      <c r="A389" t="s">
        <v>368</v>
      </c>
    </row>
    <row r="390" spans="1:1">
      <c r="A390" t="s">
        <v>360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389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390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8155</v>
      </c>
    </row>
    <row r="523" spans="1:1">
      <c r="A523">
        <v>3262000</v>
      </c>
    </row>
    <row r="524" spans="1:1">
      <c r="A524">
        <v>0</v>
      </c>
    </row>
    <row r="525" spans="1:1">
      <c r="A525">
        <v>3262000</v>
      </c>
    </row>
    <row r="526" spans="1:1">
      <c r="A526">
        <v>291</v>
      </c>
    </row>
    <row r="527" spans="1:1">
      <c r="A527">
        <v>292</v>
      </c>
    </row>
    <row r="528" spans="1:1">
      <c r="A528">
        <v>297</v>
      </c>
    </row>
    <row r="529" spans="1:1">
      <c r="A529">
        <v>491</v>
      </c>
    </row>
    <row r="530" spans="1:1">
      <c r="A530">
        <v>500</v>
      </c>
    </row>
    <row r="531" spans="1:1">
      <c r="A531">
        <v>492</v>
      </c>
    </row>
    <row r="532" spans="1:1">
      <c r="A532">
        <v>775</v>
      </c>
    </row>
    <row r="533" spans="1:1">
      <c r="A533">
        <v>795</v>
      </c>
    </row>
    <row r="534" spans="1:1">
      <c r="A534">
        <v>775</v>
      </c>
    </row>
    <row r="535" spans="1:1">
      <c r="A535">
        <v>175</v>
      </c>
    </row>
    <row r="536" spans="1:1">
      <c r="A536">
        <v>1300</v>
      </c>
    </row>
    <row r="537" spans="1:1">
      <c r="A537">
        <v>11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11743</v>
      </c>
    </row>
    <row r="543" spans="1:1">
      <c r="A543">
        <v>5166920</v>
      </c>
    </row>
    <row r="544" spans="1:1">
      <c r="A544">
        <v>2</v>
      </c>
    </row>
    <row r="545" spans="1:2">
      <c r="A545">
        <v>4842292</v>
      </c>
    </row>
    <row r="546" spans="1:2">
      <c r="A546">
        <v>284</v>
      </c>
    </row>
    <row r="547" spans="1:2">
      <c r="A547">
        <v>284</v>
      </c>
    </row>
    <row r="548" spans="1:2">
      <c r="A548">
        <v>293</v>
      </c>
    </row>
    <row r="549" spans="1:2">
      <c r="A549">
        <v>476</v>
      </c>
    </row>
    <row r="550" spans="1:2">
      <c r="A550">
        <v>506</v>
      </c>
    </row>
    <row r="551" spans="1:2">
      <c r="A551">
        <v>483</v>
      </c>
    </row>
    <row r="552" spans="1:2">
      <c r="A552">
        <v>773</v>
      </c>
    </row>
    <row r="553" spans="1:2">
      <c r="A553">
        <v>837</v>
      </c>
      <c r="B553"/>
    </row>
    <row r="554" spans="1:2">
      <c r="A554">
        <v>779</v>
      </c>
      <c r="B554"/>
    </row>
    <row r="555" spans="1:2">
      <c r="A555">
        <v>141</v>
      </c>
      <c r="B555"/>
    </row>
    <row r="556" spans="1:2">
      <c r="A556">
        <v>1200</v>
      </c>
      <c r="B556"/>
    </row>
    <row r="557" spans="1:2">
      <c r="A557">
        <v>12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8191</v>
      </c>
    </row>
    <row r="563" spans="1:1">
      <c r="A563">
        <v>3276400</v>
      </c>
    </row>
    <row r="564" spans="1:1">
      <c r="A564">
        <v>0</v>
      </c>
    </row>
    <row r="565" spans="1:1">
      <c r="A565">
        <v>3276400</v>
      </c>
    </row>
    <row r="566" spans="1:1">
      <c r="A566">
        <v>290</v>
      </c>
    </row>
    <row r="567" spans="1:1">
      <c r="A567">
        <v>295</v>
      </c>
    </row>
    <row r="568" spans="1:1">
      <c r="A568">
        <v>296</v>
      </c>
    </row>
    <row r="569" spans="1:1">
      <c r="A569">
        <v>488</v>
      </c>
    </row>
    <row r="570" spans="1:1">
      <c r="A570">
        <v>498</v>
      </c>
    </row>
    <row r="571" spans="1:1">
      <c r="A571">
        <v>495</v>
      </c>
    </row>
    <row r="572" spans="1:1">
      <c r="A572">
        <v>771</v>
      </c>
    </row>
    <row r="573" spans="1:1">
      <c r="A573">
        <v>789</v>
      </c>
    </row>
    <row r="574" spans="1:1">
      <c r="A574">
        <v>777</v>
      </c>
    </row>
    <row r="575" spans="1:1">
      <c r="A575">
        <v>141</v>
      </c>
    </row>
    <row r="576" spans="1:1">
      <c r="A576">
        <v>1250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5310</v>
      </c>
    </row>
    <row r="583" spans="1:1">
      <c r="A583">
        <v>2124000</v>
      </c>
    </row>
    <row r="584" spans="1:1">
      <c r="A584">
        <v>0</v>
      </c>
    </row>
    <row r="585" spans="1:1">
      <c r="A585">
        <v>2124000</v>
      </c>
    </row>
    <row r="586" spans="1:1">
      <c r="A586">
        <v>292</v>
      </c>
    </row>
    <row r="587" spans="1:1">
      <c r="A587">
        <v>300</v>
      </c>
    </row>
    <row r="588" spans="1:1">
      <c r="A588">
        <v>300</v>
      </c>
    </row>
    <row r="589" spans="1:1">
      <c r="A589">
        <v>490</v>
      </c>
    </row>
    <row r="590" spans="1:1">
      <c r="A590">
        <v>500</v>
      </c>
    </row>
    <row r="591" spans="1:1">
      <c r="A591">
        <v>395</v>
      </c>
    </row>
    <row r="592" spans="1:1">
      <c r="A592">
        <v>770</v>
      </c>
    </row>
    <row r="593" spans="1:1">
      <c r="A593">
        <v>800</v>
      </c>
    </row>
    <row r="594" spans="1:1">
      <c r="A594">
        <v>775</v>
      </c>
    </row>
    <row r="595" spans="1:1">
      <c r="A595">
        <v>127</v>
      </c>
    </row>
    <row r="596" spans="1:1">
      <c r="A596">
        <v>1250</v>
      </c>
    </row>
    <row r="597" spans="1:1">
      <c r="A597">
        <v>9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7235</v>
      </c>
    </row>
    <row r="603" spans="1:1">
      <c r="A603">
        <v>3074875</v>
      </c>
    </row>
    <row r="604" spans="1:1">
      <c r="A604">
        <v>0</v>
      </c>
    </row>
    <row r="605" spans="1:1">
      <c r="A605">
        <v>2816708</v>
      </c>
    </row>
    <row r="606" spans="1:1">
      <c r="A606">
        <v>280</v>
      </c>
    </row>
    <row r="607" spans="1:1">
      <c r="A607">
        <v>280</v>
      </c>
    </row>
    <row r="608" spans="1:1">
      <c r="A608">
        <v>280</v>
      </c>
    </row>
    <row r="609" spans="1:1">
      <c r="A609">
        <v>495</v>
      </c>
    </row>
    <row r="610" spans="1:1">
      <c r="A610">
        <v>500</v>
      </c>
    </row>
    <row r="611" spans="1:1">
      <c r="A611">
        <v>489</v>
      </c>
    </row>
    <row r="612" spans="1:1">
      <c r="A612">
        <v>769</v>
      </c>
    </row>
    <row r="613" spans="1:1">
      <c r="A613">
        <v>789</v>
      </c>
    </row>
    <row r="614" spans="1:1">
      <c r="A614">
        <v>769</v>
      </c>
    </row>
    <row r="615" spans="1:1">
      <c r="A615">
        <v>195</v>
      </c>
    </row>
    <row r="616" spans="1:1">
      <c r="A616">
        <v>1220</v>
      </c>
    </row>
    <row r="617" spans="1:1">
      <c r="A617">
        <v>16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7188</v>
      </c>
    </row>
    <row r="623" spans="1:1">
      <c r="A623">
        <v>2875200</v>
      </c>
    </row>
    <row r="624" spans="1:1">
      <c r="A624">
        <v>0</v>
      </c>
    </row>
    <row r="625" spans="1:1">
      <c r="A625">
        <v>2875200</v>
      </c>
    </row>
    <row r="626" spans="1:1">
      <c r="A626">
        <v>287</v>
      </c>
    </row>
    <row r="627" spans="1:1">
      <c r="A627">
        <v>291</v>
      </c>
    </row>
    <row r="628" spans="1:1">
      <c r="A628">
        <v>293</v>
      </c>
    </row>
    <row r="629" spans="1:1">
      <c r="A629">
        <v>488</v>
      </c>
    </row>
    <row r="630" spans="1:1">
      <c r="A630">
        <v>504</v>
      </c>
    </row>
    <row r="631" spans="1:1">
      <c r="A631">
        <v>493</v>
      </c>
    </row>
    <row r="632" spans="1:1">
      <c r="A632">
        <v>771</v>
      </c>
    </row>
    <row r="633" spans="1:1">
      <c r="A633">
        <v>798</v>
      </c>
    </row>
    <row r="634" spans="1:1">
      <c r="A634">
        <v>782</v>
      </c>
    </row>
    <row r="635" spans="1:1">
      <c r="A635">
        <v>130</v>
      </c>
    </row>
    <row r="636" spans="1:1">
      <c r="A636">
        <v>1220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391</v>
      </c>
    </row>
    <row r="682" spans="1:1">
      <c r="A682" t="s">
        <v>392</v>
      </c>
    </row>
    <row r="683" spans="1:1">
      <c r="A683" t="s">
        <v>393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394</v>
      </c>
    </row>
    <row r="700" spans="1:1">
      <c r="A700" t="s">
        <v>395</v>
      </c>
    </row>
    <row r="701" spans="1:1">
      <c r="A701">
        <v>1</v>
      </c>
    </row>
    <row r="702" spans="1:1">
      <c r="A702">
        <v>3139108</v>
      </c>
    </row>
    <row r="703" spans="1:1">
      <c r="A703">
        <v>53961</v>
      </c>
    </row>
    <row r="704" spans="1:1">
      <c r="A704">
        <v>1860803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490874</v>
      </c>
    </row>
    <row r="710" spans="1:1">
      <c r="A710">
        <v>1557662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-544664</v>
      </c>
    </row>
    <row r="717" spans="1:1">
      <c r="A717">
        <v>3455336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3158108</v>
      </c>
    </row>
    <row r="723" spans="1:1">
      <c r="A723">
        <v>1399064</v>
      </c>
    </row>
    <row r="724" spans="1:1">
      <c r="A724">
        <v>2163756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834887</v>
      </c>
    </row>
    <row r="730" spans="1:1">
      <c r="A730">
        <v>917462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562659</v>
      </c>
    </row>
    <row r="737" spans="1:1">
      <c r="A737">
        <v>4968579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3410214</v>
      </c>
    </row>
    <row r="743" spans="1:1">
      <c r="A743">
        <v>142052</v>
      </c>
    </row>
    <row r="744" spans="1:1">
      <c r="A744">
        <v>1701619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653323</v>
      </c>
    </row>
    <row r="750" spans="1:1">
      <c r="A750">
        <v>1264236</v>
      </c>
    </row>
    <row r="751" spans="1:1">
      <c r="A751">
        <v>999</v>
      </c>
    </row>
    <row r="752" spans="1:1">
      <c r="A752">
        <v>300000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-513674</v>
      </c>
    </row>
    <row r="757" spans="1:1">
      <c r="A757">
        <v>3486326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3164108</v>
      </c>
    </row>
    <row r="763" spans="1:1">
      <c r="A763">
        <v>882454</v>
      </c>
    </row>
    <row r="764" spans="1:1">
      <c r="A764">
        <v>1307481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898094</v>
      </c>
    </row>
    <row r="770" spans="1:1">
      <c r="A770">
        <v>2320931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-1414982</v>
      </c>
    </row>
    <row r="777" spans="1:1">
      <c r="A777">
        <v>2585018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3239108</v>
      </c>
    </row>
    <row r="783" spans="1:1">
      <c r="A783">
        <v>866431</v>
      </c>
    </row>
    <row r="784" spans="1:1">
      <c r="A784">
        <v>1890043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654754</v>
      </c>
    </row>
    <row r="790" spans="1:1">
      <c r="A790">
        <v>1985874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4250000</v>
      </c>
    </row>
    <row r="795" spans="1:1">
      <c r="A795">
        <v>3700</v>
      </c>
    </row>
    <row r="796" spans="1:1">
      <c r="A796">
        <v>-898746</v>
      </c>
    </row>
    <row r="797" spans="1:1">
      <c r="A797">
        <v>3354954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3221746</v>
      </c>
    </row>
    <row r="803" spans="1:1">
      <c r="A803">
        <v>856168</v>
      </c>
    </row>
    <row r="804" spans="1:1">
      <c r="A804">
        <v>1862858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595216</v>
      </c>
    </row>
    <row r="810" spans="1:1">
      <c r="A810">
        <v>2193269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-847713</v>
      </c>
    </row>
    <row r="817" spans="1:1">
      <c r="A817">
        <v>3152287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396</v>
      </c>
    </row>
    <row r="862" spans="1:1">
      <c r="A862" t="s">
        <v>397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'W'!W142193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2020-03-21T18:20:00Z</dcterms:modified>
</cp:coreProperties>
</file>