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GGW\"/>
    </mc:Choice>
  </mc:AlternateContent>
  <xr:revisionPtr revIDLastSave="0" documentId="8_{60B62696-5D67-4B4D-AEEE-3B51AB9B37E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J80" i="4"/>
  <c r="J83" i="4" s="1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M28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I16" i="4"/>
  <c r="H16" i="4"/>
  <c r="G16" i="4" l="1"/>
  <c r="G17" i="4"/>
  <c r="G9" i="2"/>
  <c r="N43" i="2"/>
  <c r="N45" i="2" s="1"/>
  <c r="N29" i="2"/>
</calcChain>
</file>

<file path=xl/connections.xml><?xml version="1.0" encoding="utf-8"?>
<connections xmlns="http://schemas.openxmlformats.org/spreadsheetml/2006/main">
  <connection id="1" name="W034184" type="6" refreshedVersion="4" background="1" saveData="1">
    <textPr prompt="0" codePage="850" sourceFile="C:\2019_GMC\1ETAP_18C1\RUN_18C1\Wfiles\184\W03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<sst xmlns="http://schemas.openxmlformats.org/spreadsheetml/2006/main" count="564" uniqueCount="396">
  <si>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</si>
  <si>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</si>
  <si>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</si>
  <si>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</si>
  <si>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</si>
  <si>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</si>
  <si>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</si>
  <si>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</si>
  <si>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</si>
  <si>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</si>
  <si>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</si>
  <si>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</si>
  <si>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</si>
  <si>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</si>
  <si>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</si>
  <si>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</si>
  <si>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</si>
  <si>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</si>
  <si>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</si>
  <si>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</si>
  <si>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</si>
  <si>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</si>
  <si>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</si>
  <si>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</si>
  <si>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</si>
  <si>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</si>
  <si>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</si>
  <si>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</si>
  <si>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</si>
  <si>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</si>
  <si>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</si>
  <si>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</si>
  <si>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</si>
  <si>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</si>
  <si>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</si>
  <si>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</si>
  <si>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</si>
  <si>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</si>
  <si>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</si>
  <si>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</si>
  <si>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</si>
  <si>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</si>
  <si>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</si>
  <si>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</si>
  <si>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</si>
  <si>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</si>
  <si>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</si>
  <si>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</si>
  <si>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</si>
  <si>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</si>
  <si>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</si>
  <si>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</si>
  <si>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</si>
  <si>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</si>
  <si>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</si>
  <si>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</si>
  <si>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</si>
  <si>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</si>
  <si>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</si>
  <si>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</si>
  <si>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</si>
  <si>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</si>
  <si>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</si>
  <si>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</si>
  <si>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</si>
  <si>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</si>
  <si>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</si>
  <si>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</si>
  <si>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</si>
  <si>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</si>
  <si>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</si>
  <si>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</si>
  <si>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</si>
  <si>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</si>
  <si>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</si>
  <si>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</si>
  <si>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</si>
  <si>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</si>
  <si>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</si>
  <si>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</si>
  <si>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</si>
  <si>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</si>
  <si>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</si>
  <si>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</si>
  <si>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</si>
  <si>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</si>
  <si>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</si>
  <si>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</si>
  <si>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</si>
  <si>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</si>
  <si>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</si>
  <si>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</si>
  <si>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</si>
  <si>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</si>
  <si>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</si>
  <si>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</si>
  <si>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</si>
  <si>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</si>
  <si>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</si>
  <si>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</si>
  <si>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</si>
  <si>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</si>
  <si>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</si>
  <si>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</si>
  <si>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</si>
  <si>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</si>
  <si>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</si>
  <si>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</si>
  <si>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</si>
  <si>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</si>
  <si>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</si>
  <si>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</si>
  <si>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</si>
  <si>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</si>
  <si>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</si>
  <si>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</si>
  <si>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</si>
  <si>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</si>
  <si>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</si>
  <si>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</si>
  <si>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</si>
  <si>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</si>
  <si>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</si>
  <si>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</si>
  <si>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</si>
  <si>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</si>
  <si>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</si>
  <si>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</si>
  <si>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</si>
  <si>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</si>
  <si>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</si>
  <si>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</si>
  <si>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</si>
  <si>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</si>
  <si>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</si>
  <si>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</si>
  <si>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</si>
  <si>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</si>
  <si>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</si>
  <si>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</si>
  <si>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</si>
  <si>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</si>
  <si>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</si>
  <si>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</si>
  <si>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</si>
  <si>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</si>
  <si>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</si>
  <si>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</si>
  <si>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</si>
  <si>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</si>
  <si>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</si>
  <si>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</si>
  <si>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</si>
  <si>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</si>
  <si>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</si>
  <si>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</si>
  <si>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</si>
  <si>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</si>
  <si>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</si>
  <si>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</si>
  <si>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</si>
  <si>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</si>
  <si>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</si>
  <si>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</si>
  <si>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</si>
  <si>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</si>
  <si>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</si>
  <si>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</si>
  <si>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</si>
  <si>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</si>
  <si>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</si>
  <si>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</si>
  <si>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</si>
  <si>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</si>
  <si>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</si>
  <si>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</si>
  <si>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</si>
  <si>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</si>
  <si>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</si>
  <si>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</si>
  <si>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</si>
  <si>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</si>
  <si>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</si>
  <si>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</si>
  <si>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</si>
  <si>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</si>
  <si>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</si>
  <si>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</si>
  <si>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</si>
  <si>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</si>
  <si>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</si>
  <si>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</si>
  <si>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</si>
  <si>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</si>
  <si>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</si>
  <si>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</si>
  <si>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</si>
  <si>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</si>
  <si>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</si>
  <si>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</si>
  <si>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</si>
  <si>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</si>
  <si>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</si>
  <si>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</si>
  <si>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</si>
  <si>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</si>
  <si>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</si>
  <si>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</si>
  <si>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</si>
  <si>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</si>
  <si>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</si>
  <si>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</si>
  <si>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</si>
  <si>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</si>
  <si>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</si>
  <si>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</si>
  <si>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</si>
  <si>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</si>
  <si>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</si>
  <si>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</si>
  <si>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</si>
  <si>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</si>
  <si>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</si>
  <si>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</si>
  <si>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</si>
  <si>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</si>
  <si>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</si>
  <si>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</si>
  <si>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</si>
  <si>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</si>
  <si>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</si>
  <si>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</si>
  <si>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</si>
  <si>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</si>
  <si>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</si>
  <si>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</si>
  <si>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</si>
  <si>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</si>
  <si>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</si>
  <si>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</si>
  <si>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</si>
  <si>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</si>
  <si>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</si>
  <si>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</si>
  <si>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</si>
  <si>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</si>
  <si>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</si>
  <si>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</si>
  <si>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</si>
  <si>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</si>
  <si>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</si>
  <si>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</si>
  <si>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</si>
  <si>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</si>
  <si>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</si>
  <si>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</si>
  <si>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</si>
  <si>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</si>
  <si>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</si>
  <si>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</si>
  <si>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</si>
  <si>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</si>
  <si>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</si>
  <si>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</si>
  <si>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</si>
  <si>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</si>
  <si>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</si>
  <si>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</si>
  <si>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</si>
  <si>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</si>
  <si>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</si>
  <si>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</si>
  <si>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</si>
  <si>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</si>
  <si>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</si>
  <si>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</si>
  <si>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</si>
  <si>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</si>
  <si>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</si>
  <si>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</si>
  <si>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</si>
  <si>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</si>
  <si>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</si>
  <si>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</si>
  <si>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</si>
  <si>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</si>
  <si>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</si>
  <si>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</si>
  <si>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</si>
  <si>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</si>
  <si>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</si>
  <si>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</si>
  <si>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</si>
  <si>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</si>
  <si>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</si>
  <si>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</si>
  <si>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</si>
  <si>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</si>
  <si>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</si>
  <si>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</si>
  <si>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</si>
  <si>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</si>
  <si>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</si>
  <si>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</si>
  <si>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</si>
  <si>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</si>
  <si>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</si>
  <si>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</si>
  <si>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</si>
  <si>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</si>
  <si>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</si>
  <si>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</si>
  <si>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</si>
  <si>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</si>
  <si>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</si>
  <si>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</si>
  <si>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</si>
  <si>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</si>
  <si>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</si>
  <si>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</si>
  <si>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</si>
  <si>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</si>
  <si>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</si>
  <si>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</si>
  <si>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</si>
  <si>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</si>
  <si>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</si>
  <si>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</si>
  <si>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</si>
  <si>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</si>
  <si>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</si>
  <si>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</si>
  <si>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</si>
  <si>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</si>
  <si>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</si>
  <si>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</si>
  <si>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</si>
  <si>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</si>
  <si>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</si>
  <si>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</si>
  <si>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</si>
  <si>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</si>
  <si>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</si>
  <si>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</si>
  <si>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2.81</t>
  </si>
  <si>
    <t xml:space="preserve">   2.31</t>
  </si>
  <si>
    <t xml:space="preserve">   1.71</t>
  </si>
  <si>
    <t>!</t>
  </si>
  <si>
    <t>Minor</t>
  </si>
  <si>
    <t xml:space="preserve"> 89.4</t>
  </si>
  <si>
    <t xml:space="preserve">  9.3</t>
  </si>
  <si>
    <t xml:space="preserve">  8.7</t>
  </si>
  <si>
    <t xml:space="preserve"> 10.2</t>
  </si>
  <si>
    <t xml:space="preserve">  8.8</t>
  </si>
  <si>
    <t xml:space="preserve">  9.8</t>
  </si>
  <si>
    <t xml:space="preserve">  6.8</t>
  </si>
  <si>
    <t xml:space="preserve">  4.7</t>
  </si>
  <si>
    <t xml:space="preserve">  8.9</t>
  </si>
  <si>
    <t xml:space="preserve">  8.6</t>
  </si>
  <si>
    <t xml:space="preserve"> 11.0</t>
  </si>
  <si>
    <t xml:space="preserve">  8.2</t>
  </si>
  <si>
    <t xml:space="preserve">  8.3</t>
  </si>
  <si>
    <t xml:space="preserve"> 10.5</t>
  </si>
  <si>
    <t xml:space="preserve">  7.4</t>
  </si>
  <si>
    <t xml:space="preserve"> 11.1</t>
  </si>
  <si>
    <t xml:space="preserve">  9.4</t>
  </si>
  <si>
    <t xml:space="preserve"> 10.9</t>
  </si>
  <si>
    <t xml:space="preserve"> 10.3</t>
  </si>
  <si>
    <t xml:space="preserve"> 10.6</t>
  </si>
  <si>
    <t xml:space="preserve"> 12.2</t>
  </si>
  <si>
    <t xml:space="preserve"> 12.1</t>
  </si>
  <si>
    <t xml:space="preserve">  9.5</t>
  </si>
  <si>
    <t xml:space="preserve"> 10.7</t>
  </si>
  <si>
    <t xml:space="preserve">  9.1</t>
  </si>
  <si>
    <t xml:space="preserve">  9.0</t>
  </si>
  <si>
    <t xml:space="preserve">  9.6</t>
  </si>
  <si>
    <t xml:space="preserve">  7.8</t>
  </si>
  <si>
    <t xml:space="preserve">  7.6</t>
  </si>
  <si>
    <t xml:space="preserve"> 11.4</t>
  </si>
  <si>
    <t xml:space="preserve">  9.9</t>
  </si>
  <si>
    <t xml:space="preserve"> 11.9</t>
  </si>
  <si>
    <t xml:space="preserve">  8.5</t>
  </si>
  <si>
    <t xml:space="preserve"> 11.3</t>
  </si>
  <si>
    <t xml:space="preserve"> 11.5</t>
  </si>
  <si>
    <t xml:space="preserve">  9.7</t>
  </si>
  <si>
    <t xml:space="preserve">  ***</t>
  </si>
  <si>
    <t xml:space="preserve">   **</t>
  </si>
  <si>
    <t xml:space="preserve"> 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</si>
  <si>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</si>
  <si>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</si>
  <si>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</si>
  <si>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</si>
  <si>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</si>
  <si>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</si>
  <si>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Karol Pogorzelski</t>
  </si>
  <si>
    <t xml:space="preserve">Enactus/Enactus SGGW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</si>
</sst>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 xml:space="preserve">Enactus/Enactus SGGW 1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21</v>
      </c>
      <c r="F14" s="44">
        <f>W!A11</f>
        <v>22</v>
      </c>
      <c r="G14" s="45"/>
      <c r="H14" s="44">
        <f>W!A14</f>
        <v>17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28</v>
      </c>
      <c r="F15" s="44">
        <f>W!A12</f>
        <v>20</v>
      </c>
      <c r="G15" s="51"/>
      <c r="H15" s="44">
        <f>W!A15</f>
        <v>17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24</v>
      </c>
      <c r="F16" s="57">
        <f>W!A13</f>
        <v>19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1050</v>
      </c>
      <c r="G25" s="54" t="str">
        <f>W!B32</f>
        <v>*</v>
      </c>
      <c r="H25" s="44">
        <f>W!A35</f>
        <v>500</v>
      </c>
      <c r="I25" s="54" t="str">
        <f>W!B35</f>
        <v>*</v>
      </c>
      <c r="J25" s="44">
        <f>W!A38</f>
        <v>220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1460</v>
      </c>
      <c r="G26" s="59" t="str">
        <f>W!B33</f>
        <v>*</v>
      </c>
      <c r="H26" s="57">
        <f>W!A36</f>
        <v>800</v>
      </c>
      <c r="I26" s="59" t="str">
        <f>W!B36</f>
        <v>*</v>
      </c>
      <c r="J26" s="41">
        <f>W!A39</f>
        <v>380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22</v>
      </c>
      <c r="G30" s="52"/>
      <c r="H30" s="44">
        <f>W!A45</f>
        <v>22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178</v>
      </c>
      <c r="I31" s="49"/>
      <c r="J31" s="53">
        <f>W!A49</f>
        <v>354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4161</v>
      </c>
      <c r="V6" s="188"/>
      <c r="W6" s="44">
        <f>W!A109</f>
        <v>2146</v>
      </c>
      <c r="X6" s="28"/>
      <c r="Y6" s="53">
        <f>W!A110</f>
        <v>1050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4342</v>
      </c>
      <c r="V7" s="188"/>
      <c r="W7" s="44">
        <f>W!A112</f>
        <v>2270</v>
      </c>
      <c r="X7" s="28"/>
      <c r="Y7" s="53">
        <f>W!A113</f>
        <v>1084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132</v>
      </c>
      <c r="V8" s="188"/>
      <c r="W8" s="44">
        <f>W!A115</f>
        <v>70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1680</v>
      </c>
      <c r="V12" s="188"/>
      <c r="W12" s="53">
        <f>W!A124</f>
        <v>877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1037</v>
      </c>
      <c r="V13" s="188"/>
      <c r="W13" s="53">
        <f>W!A125</f>
        <v>488</v>
      </c>
      <c r="X13" s="28"/>
      <c r="Y13" s="53">
        <f>W!A128</f>
        <v>220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1444</v>
      </c>
      <c r="V14" s="188"/>
      <c r="W14" s="53">
        <f>W!A126</f>
        <v>781</v>
      </c>
      <c r="X14" s="28"/>
      <c r="Y14" s="53">
        <f>W!A129</f>
        <v>380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390</v>
      </c>
      <c r="P17" s="190">
        <f>W!B307</f>
        <v>0</v>
      </c>
      <c r="R17" s="129"/>
      <c r="S17" s="19" t="s">
        <v>235</v>
      </c>
      <c r="T17" s="19"/>
      <c r="U17" s="53">
        <f>W!A131</f>
        <v>1879</v>
      </c>
      <c r="V17" s="188"/>
      <c r="W17" s="53">
        <f>W!A134</f>
        <v>883</v>
      </c>
      <c r="X17" s="28"/>
      <c r="Y17" s="53">
        <f>W!A137</f>
        <v>414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21813</v>
      </c>
      <c r="P18" s="24"/>
      <c r="R18" s="129"/>
      <c r="S18" s="101" t="s">
        <v>238</v>
      </c>
      <c r="T18" s="19"/>
      <c r="U18" s="53">
        <f>W!A132</f>
        <v>1039</v>
      </c>
      <c r="V18" s="188"/>
      <c r="W18" s="53">
        <f>W!A135</f>
        <v>485</v>
      </c>
      <c r="X18" s="28"/>
      <c r="Y18" s="53">
        <f>W!A138</f>
        <v>223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1645</v>
      </c>
      <c r="V19" s="188"/>
      <c r="W19" s="53">
        <f>W!A136</f>
        <v>806</v>
      </c>
      <c r="X19" s="28"/>
      <c r="Y19" s="53">
        <f>W!A139</f>
        <v>384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1711</v>
      </c>
      <c r="V22" s="188"/>
      <c r="W22" s="53">
        <f>W!A144</f>
        <v>883</v>
      </c>
      <c r="X22" s="28"/>
      <c r="Y22" s="53">
        <f>W!A147</f>
        <v>414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1039</v>
      </c>
      <c r="V23" s="188"/>
      <c r="W23" s="53">
        <f>W!A145</f>
        <v>485</v>
      </c>
      <c r="X23" s="28"/>
      <c r="Y23" s="53">
        <f>W!A148</f>
        <v>220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1645</v>
      </c>
      <c r="V24" s="188"/>
      <c r="W24" s="53">
        <f>W!A146</f>
        <v>806</v>
      </c>
      <c r="X24" s="28"/>
      <c r="Y24" s="53">
        <f>W!A149</f>
        <v>384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10453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44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84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7</v>
      </c>
      <c r="X31" s="28"/>
      <c r="Y31" s="53">
        <f>W!A167</f>
        <v>85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57</v>
      </c>
      <c r="V32" s="188"/>
      <c r="W32" s="53">
        <f>W!A165</f>
        <v>27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49</v>
      </c>
      <c r="V33" s="188"/>
      <c r="W33" s="53">
        <f>W!A166</f>
        <v>204</v>
      </c>
      <c r="X33" s="28"/>
      <c r="Y33" s="53">
        <f>W!A169</f>
        <v>85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12134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3917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63633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43.956119999999999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121</v>
      </c>
      <c r="H45" s="24"/>
      <c r="I45" s="19"/>
      <c r="J45" s="129"/>
      <c r="K45" s="18" t="s">
        <v>281</v>
      </c>
      <c r="N45" s="201">
        <f>N43+N44</f>
        <v>53.798119999999997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233000</v>
      </c>
      <c r="G8" s="171"/>
      <c r="H8" s="112"/>
      <c r="I8" s="112" t="s">
        <v>103</v>
      </c>
      <c r="J8" s="112"/>
      <c r="K8" s="112"/>
      <c r="L8" s="173">
        <f>W!A241</f>
        <v>3159455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138910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2981372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53372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22951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374644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3279120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31957</v>
      </c>
      <c r="G12" s="171"/>
      <c r="H12" s="112"/>
      <c r="I12" s="112" t="s">
        <v>118</v>
      </c>
      <c r="J12" s="112"/>
      <c r="K12" s="112"/>
      <c r="L12" s="173">
        <f>W!A244</f>
        <v>1336374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154584</v>
      </c>
      <c r="M13" s="171"/>
      <c r="N13" s="112"/>
      <c r="S13" s="171"/>
      <c r="T13" s="112"/>
      <c r="U13" s="175" t="s">
        <v>123</v>
      </c>
      <c r="X13" s="174">
        <f>X9+X10-X11-X12</f>
        <v>-274797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66000</v>
      </c>
      <c r="G14" s="171"/>
      <c r="H14" s="112"/>
      <c r="I14" s="112" t="s">
        <v>125</v>
      </c>
      <c r="J14" s="112"/>
      <c r="K14" s="112"/>
      <c r="L14" s="173">
        <f>W!A246</f>
        <v>480768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290664</v>
      </c>
      <c r="M15" s="171"/>
      <c r="N15" s="112"/>
      <c r="O15" s="112" t="s">
        <v>129</v>
      </c>
      <c r="P15" s="112"/>
      <c r="Q15" s="112"/>
      <c r="R15" s="173">
        <f>W!A265</f>
        <v>130768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76000</v>
      </c>
      <c r="G16" s="171"/>
      <c r="H16" s="112"/>
      <c r="I16" s="112" t="s">
        <v>132</v>
      </c>
      <c r="J16" s="112"/>
      <c r="K16" s="112"/>
      <c r="L16" s="173">
        <f>W!A248</f>
        <v>7696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937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18700</v>
      </c>
      <c r="G17" s="171"/>
      <c r="H17" s="112"/>
      <c r="I17" s="112" t="s">
        <v>136</v>
      </c>
      <c r="L17" s="173">
        <f>W!A249</f>
        <v>90900</v>
      </c>
      <c r="M17" s="171"/>
      <c r="N17" s="112"/>
      <c r="O17" s="112" t="s">
        <v>137</v>
      </c>
      <c r="P17" s="112"/>
      <c r="Q17" s="112"/>
      <c r="R17" s="173">
        <f>W!A267</f>
        <v>534862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9683</v>
      </c>
      <c r="G18" s="171"/>
      <c r="H18" s="112"/>
      <c r="I18" s="118" t="s">
        <v>140</v>
      </c>
      <c r="J18" s="112"/>
      <c r="K18" s="112"/>
      <c r="L18" s="177">
        <f>W!A250</f>
        <v>665630</v>
      </c>
      <c r="M18" s="171"/>
      <c r="N18" s="112"/>
      <c r="O18" s="112" t="s">
        <v>141</v>
      </c>
      <c r="P18" s="112"/>
      <c r="Q18" s="112"/>
      <c r="R18" s="173">
        <f>W!A268</f>
        <v>1656048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1908290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937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7587</v>
      </c>
      <c r="G20" s="171"/>
      <c r="H20" s="112"/>
      <c r="I20" s="112" t="s">
        <v>148</v>
      </c>
      <c r="J20" s="112"/>
      <c r="K20" s="112"/>
      <c r="L20" s="173">
        <f>W!A252</f>
        <v>1251165</v>
      </c>
      <c r="M20" s="171"/>
      <c r="N20" s="112"/>
      <c r="O20" s="175" t="s">
        <v>149</v>
      </c>
      <c r="R20" s="180">
        <f>SUM(R15:R19)</f>
        <v>2571678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21724</v>
      </c>
      <c r="G21" s="171"/>
      <c r="H21" s="112"/>
      <c r="I21" s="112" t="s">
        <v>151</v>
      </c>
      <c r="J21" s="112"/>
      <c r="K21" s="112"/>
      <c r="L21" s="173">
        <f>W!A217</f>
        <v>1208168</v>
      </c>
      <c r="M21" s="171"/>
      <c r="N21" s="112"/>
      <c r="O21" s="112" t="s">
        <v>152</v>
      </c>
      <c r="P21" s="112"/>
      <c r="Q21" s="112"/>
      <c r="R21" s="173">
        <f>R12+R20</f>
        <v>5909732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22951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22871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1208168</v>
      </c>
      <c r="G24" s="171"/>
      <c r="H24" s="112"/>
      <c r="I24" s="175" t="s">
        <v>160</v>
      </c>
      <c r="L24" s="173">
        <f>L20-L21+L22-L23</f>
        <v>-3797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937</v>
      </c>
      <c r="M25" s="171"/>
      <c r="N25" s="112"/>
      <c r="O25" s="178" t="s">
        <v>164</v>
      </c>
      <c r="P25" s="112"/>
      <c r="Q25" s="112"/>
      <c r="R25" s="173">
        <f>W!A272</f>
        <v>1066690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19928</v>
      </c>
      <c r="M26" s="171"/>
      <c r="N26" s="112"/>
      <c r="O26" s="112" t="s">
        <v>167</v>
      </c>
      <c r="P26" s="112"/>
      <c r="Q26" s="112"/>
      <c r="R26" s="177">
        <f>W!A273</f>
        <v>1042241</v>
      </c>
      <c r="S26" s="171"/>
      <c r="T26" s="112"/>
      <c r="U26" s="112" t="s">
        <v>168</v>
      </c>
      <c r="V26" s="112"/>
      <c r="W26" s="112"/>
      <c r="X26" s="177">
        <f>W!A232</f>
        <v>19928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-22788</v>
      </c>
      <c r="G27" s="171"/>
      <c r="H27" s="112"/>
      <c r="I27" s="175" t="s">
        <v>170</v>
      </c>
      <c r="J27" s="112"/>
      <c r="K27" s="112"/>
      <c r="L27" s="174">
        <f>L24+L25-L26</f>
        <v>-22788</v>
      </c>
      <c r="M27" s="171"/>
      <c r="N27" s="112"/>
      <c r="O27" s="118" t="s">
        <v>171</v>
      </c>
      <c r="P27" s="112"/>
      <c r="Q27" s="112"/>
      <c r="R27" s="173">
        <f>SUM(R24:R26)</f>
        <v>2108931</v>
      </c>
      <c r="S27" s="171"/>
      <c r="T27" s="112"/>
      <c r="U27" s="175" t="s">
        <v>172</v>
      </c>
      <c r="X27" s="174">
        <f>X22-X23-X24+X25-X26</f>
        <v>-19928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-199199</v>
      </c>
      <c r="G29" s="171"/>
      <c r="H29" s="112"/>
      <c r="I29" s="112" t="s">
        <v>177</v>
      </c>
      <c r="J29" s="112"/>
      <c r="K29" s="112"/>
      <c r="L29" s="173">
        <f>W!A256</f>
        <v>-22788</v>
      </c>
      <c r="M29" s="171"/>
      <c r="N29" s="112"/>
      <c r="S29" s="171"/>
      <c r="U29" s="181" t="s">
        <v>178</v>
      </c>
      <c r="V29" s="112"/>
      <c r="W29" s="112"/>
      <c r="X29" s="174">
        <f>W!A233</f>
        <v>-293788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-0.56969999999999998</v>
      </c>
      <c r="M30" s="171"/>
      <c r="N30" s="112"/>
      <c r="O30" s="112" t="s">
        <v>180</v>
      </c>
      <c r="P30" s="112"/>
      <c r="Q30" s="112"/>
      <c r="R30" s="173">
        <f>R21-R27-R28</f>
        <v>3800801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-792241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26571</v>
      </c>
      <c r="G33" s="171"/>
      <c r="H33" s="112"/>
      <c r="I33" s="112" t="s">
        <v>187</v>
      </c>
      <c r="J33" s="112"/>
      <c r="K33" s="112"/>
      <c r="L33" s="173">
        <f>L29-L32</f>
        <v>-22788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1066000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-199199</v>
      </c>
      <c r="M35" s="171"/>
      <c r="O35" s="112" t="s">
        <v>194</v>
      </c>
      <c r="P35" s="112"/>
      <c r="Q35" s="112"/>
      <c r="R35" s="177">
        <f>R36-R33-R34</f>
        <v>-199199</v>
      </c>
      <c r="S35" s="171"/>
      <c r="U35" s="112" t="s">
        <v>195</v>
      </c>
      <c r="V35" s="112"/>
      <c r="W35" s="112"/>
      <c r="X35" s="174">
        <f>W!A239</f>
        <v>785000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3800801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94.13</v>
      </c>
      <c r="G35" s="138">
        <f>W!A542/100</f>
        <v>98.11</v>
      </c>
      <c r="H35" s="138">
        <f>W!A562/100</f>
        <v>85.33</v>
      </c>
      <c r="I35" s="138">
        <f>W!A582/100</f>
        <v>92.54</v>
      </c>
      <c r="J35" s="138">
        <f>W!A602/100</f>
        <v>80.22</v>
      </c>
      <c r="K35" s="138">
        <f>W!A622/100</f>
        <v>96.11</v>
      </c>
      <c r="L35" s="138">
        <f>W!A642/100</f>
        <v>91.76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3765200</v>
      </c>
      <c r="G36" s="138">
        <f>W!A543</f>
        <v>3924400</v>
      </c>
      <c r="H36" s="138">
        <f>W!A563</f>
        <v>3413200</v>
      </c>
      <c r="I36" s="138">
        <f>W!A583</f>
        <v>3701600</v>
      </c>
      <c r="J36" s="138">
        <f>W!A603</f>
        <v>3250514</v>
      </c>
      <c r="K36" s="138">
        <f>W!A623</f>
        <v>3844400</v>
      </c>
      <c r="L36" s="138">
        <f>W!A643</f>
        <v>3670400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3765200</v>
      </c>
      <c r="G39" s="138">
        <f>W!A545</f>
        <v>3924400</v>
      </c>
      <c r="H39" s="138">
        <f>W!A565</f>
        <v>3413200</v>
      </c>
      <c r="I39" s="138">
        <f>W!A585</f>
        <v>3701600</v>
      </c>
      <c r="J39" s="138">
        <f>W!A605</f>
        <v>3197548</v>
      </c>
      <c r="K39" s="138">
        <f>W!A625</f>
        <v>3844400</v>
      </c>
      <c r="L39" s="138">
        <f>W!A645</f>
        <v>3670400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291</v>
      </c>
      <c r="H43" s="138">
        <f>W!A566</f>
        <v>291</v>
      </c>
      <c r="I43" s="138">
        <f>W!A586</f>
        <v>291</v>
      </c>
      <c r="J43" s="138">
        <f>W!A606</f>
        <v>282</v>
      </c>
      <c r="K43" s="138">
        <f>W!A626</f>
        <v>291</v>
      </c>
      <c r="L43" s="138">
        <f>W!A646</f>
        <v>289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296</v>
      </c>
      <c r="H44" s="138">
        <f>W!A567</f>
        <v>296</v>
      </c>
      <c r="I44" s="138">
        <f>W!A587</f>
        <v>296</v>
      </c>
      <c r="J44" s="138">
        <f>W!A607</f>
        <v>287</v>
      </c>
      <c r="K44" s="138">
        <f>W!A627</f>
        <v>293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296</v>
      </c>
      <c r="H45" s="138">
        <f>W!A568</f>
        <v>296</v>
      </c>
      <c r="I45" s="138">
        <f>W!A588</f>
        <v>296</v>
      </c>
      <c r="J45" s="138">
        <f>W!A608</f>
        <v>297</v>
      </c>
      <c r="K45" s="138">
        <f>W!A628</f>
        <v>280</v>
      </c>
      <c r="L45" s="138">
        <f>W!A648</f>
        <v>294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486</v>
      </c>
      <c r="H46" s="138">
        <f>W!A569</f>
        <v>480</v>
      </c>
      <c r="I46" s="138">
        <f>W!A589</f>
        <v>486</v>
      </c>
      <c r="J46" s="138">
        <f>W!A609</f>
        <v>471</v>
      </c>
      <c r="K46" s="138">
        <f>W!A629</f>
        <v>480</v>
      </c>
      <c r="L46" s="138">
        <f>W!A649</f>
        <v>485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496</v>
      </c>
      <c r="H47" s="138">
        <f>W!A570</f>
        <v>490</v>
      </c>
      <c r="I47" s="138">
        <f>W!A590</f>
        <v>496</v>
      </c>
      <c r="J47" s="138">
        <f>W!A610</f>
        <v>481</v>
      </c>
      <c r="K47" s="138">
        <f>W!A630</f>
        <v>489</v>
      </c>
      <c r="L47" s="138">
        <f>W!A650</f>
        <v>495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491</v>
      </c>
      <c r="H48" s="138">
        <f>W!A571</f>
        <v>490</v>
      </c>
      <c r="I48" s="138">
        <f>W!A591</f>
        <v>491</v>
      </c>
      <c r="J48" s="138">
        <f>W!A611</f>
        <v>476</v>
      </c>
      <c r="K48" s="138">
        <f>W!A631</f>
        <v>480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900</v>
      </c>
      <c r="G49" s="138">
        <f>W!A552</f>
        <v>767</v>
      </c>
      <c r="H49" s="138">
        <f>W!A572</f>
        <v>767</v>
      </c>
      <c r="I49" s="138">
        <f>W!A592</f>
        <v>767</v>
      </c>
      <c r="J49" s="138">
        <f>W!A612</f>
        <v>743</v>
      </c>
      <c r="K49" s="138">
        <f>W!A632</f>
        <v>767</v>
      </c>
      <c r="L49" s="138">
        <f>W!A652</f>
        <v>765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950</v>
      </c>
      <c r="G50" s="138">
        <f>W!A553</f>
        <v>785</v>
      </c>
      <c r="H50" s="138">
        <f>W!A573</f>
        <v>785</v>
      </c>
      <c r="I50" s="138">
        <f>W!A593</f>
        <v>785</v>
      </c>
      <c r="J50" s="138">
        <f>W!A613</f>
        <v>761</v>
      </c>
      <c r="K50" s="138">
        <f>W!A633</f>
        <v>785</v>
      </c>
      <c r="L50" s="138">
        <f>W!A653</f>
        <v>782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900</v>
      </c>
      <c r="G51" s="138">
        <f>W!A554</f>
        <v>772</v>
      </c>
      <c r="H51" s="138">
        <f>W!A574</f>
        <v>772</v>
      </c>
      <c r="I51" s="138">
        <f>W!A594</f>
        <v>772</v>
      </c>
      <c r="J51" s="138">
        <f>W!A614</f>
        <v>748</v>
      </c>
      <c r="K51" s="138">
        <f>W!A634</f>
        <v>770</v>
      </c>
      <c r="L51" s="138">
        <f>W!A654</f>
        <v>769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130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1210</v>
      </c>
      <c r="I54" s="138">
        <f>W!A596</f>
        <v>1200</v>
      </c>
      <c r="J54" s="138">
        <f>W!A616</f>
        <v>1252</v>
      </c>
      <c r="K54" s="138">
        <f>W!A636</f>
        <v>1220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3338054</v>
      </c>
      <c r="H67" s="138">
        <f>W!A742</f>
        <v>3338054</v>
      </c>
      <c r="I67" s="138">
        <f>W!A762</f>
        <v>3338054</v>
      </c>
      <c r="J67" s="138">
        <f>W!A782</f>
        <v>3630554</v>
      </c>
      <c r="K67" s="138">
        <f>W!A802</f>
        <v>3348054</v>
      </c>
      <c r="L67" s="138">
        <f>W!A822</f>
        <v>3338054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161816</v>
      </c>
      <c r="G68" s="138">
        <f>W!A723</f>
        <v>44889</v>
      </c>
      <c r="H68" s="138">
        <f>W!A743</f>
        <v>1601296</v>
      </c>
      <c r="I68" s="138">
        <f>W!A763</f>
        <v>665630</v>
      </c>
      <c r="J68" s="138">
        <f>W!A783</f>
        <v>660349</v>
      </c>
      <c r="K68" s="138">
        <f>W!A803</f>
        <v>194035</v>
      </c>
      <c r="L68" s="138">
        <f>W!A823</f>
        <v>641008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1540933</v>
      </c>
      <c r="G69" s="138">
        <f>W!A724</f>
        <v>1549348</v>
      </c>
      <c r="H69" s="138">
        <f>W!A744</f>
        <v>1743165</v>
      </c>
      <c r="I69" s="138">
        <f>W!A764</f>
        <v>1656048</v>
      </c>
      <c r="J69" s="138">
        <f>W!A784</f>
        <v>1537375</v>
      </c>
      <c r="K69" s="138">
        <f>W!A804</f>
        <v>1601875</v>
      </c>
      <c r="L69" s="138">
        <f>W!A824</f>
        <v>1632053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864511</v>
      </c>
      <c r="G74" s="138">
        <f>W!A729</f>
        <v>742819</v>
      </c>
      <c r="H74" s="138">
        <f>W!A749</f>
        <v>1653152</v>
      </c>
      <c r="I74" s="138">
        <f>W!A769</f>
        <v>1066690</v>
      </c>
      <c r="J74" s="138">
        <f>W!A789</f>
        <v>1085155</v>
      </c>
      <c r="K74" s="138">
        <f>W!A809</f>
        <v>862601</v>
      </c>
      <c r="L74" s="138">
        <f>W!A829</f>
        <v>1150797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831502</v>
      </c>
      <c r="G75" s="138">
        <f>W!A730</f>
        <v>743274</v>
      </c>
      <c r="H75" s="138">
        <f>W!A750</f>
        <v>290141</v>
      </c>
      <c r="I75" s="138">
        <f>W!A770</f>
        <v>1042241</v>
      </c>
      <c r="J75" s="138">
        <f>W!A790</f>
        <v>1192003</v>
      </c>
      <c r="K75" s="138">
        <f>W!A810</f>
        <v>891093</v>
      </c>
      <c r="L75" s="138">
        <f>W!A830</f>
        <v>1142987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-205210</v>
      </c>
      <c r="G82" s="138">
        <f>W!A736</f>
        <v>-103802</v>
      </c>
      <c r="H82" s="138">
        <f>W!A756</f>
        <v>-321778</v>
      </c>
      <c r="I82" s="138">
        <f>W!A776</f>
        <v>-199199</v>
      </c>
      <c r="J82" s="138">
        <f>W!A796</f>
        <v>-501649</v>
      </c>
      <c r="K82" s="138">
        <f>W!A816</f>
        <v>-159730</v>
      </c>
      <c r="L82" s="138">
        <f>W!A836</f>
        <v>-232669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3794790</v>
      </c>
      <c r="G83" s="138">
        <f t="shared" si="0"/>
        <v>3896198</v>
      </c>
      <c r="H83" s="138">
        <f t="shared" si="0"/>
        <v>3678222</v>
      </c>
      <c r="I83" s="138">
        <f t="shared" si="0"/>
        <v>3800801</v>
      </c>
      <c r="J83" s="138">
        <f t="shared" si="0"/>
        <v>3551120</v>
      </c>
      <c r="K83" s="138">
        <f t="shared" si="0"/>
        <v>3840270</v>
      </c>
      <c r="L83" s="138">
        <f t="shared" si="0"/>
        <v>3767331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9.3</v>
      </c>
      <c r="G91" s="61" t="str">
        <f>W!A342</f>
        <v xml:space="preserve">  8.6</v>
      </c>
      <c r="H91" s="61" t="str">
        <f>W!A352</f>
        <v xml:space="preserve">  9.3</v>
      </c>
      <c r="I91" s="61" t="str">
        <f>W!A362</f>
        <v xml:space="preserve">  8.6</v>
      </c>
      <c r="J91" s="61" t="str">
        <f>W!A372</f>
        <v xml:space="preserve">  9.6</v>
      </c>
      <c r="K91" s="61" t="str">
        <f>W!A382</f>
        <v xml:space="preserve">  9.0</v>
      </c>
      <c r="L91" s="61" t="str">
        <f>W!A392</f>
        <v xml:space="preserve">  8.8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8.7</v>
      </c>
      <c r="G92" s="61" t="str">
        <f>W!A343</f>
        <v xml:space="preserve">  8.8</v>
      </c>
      <c r="H92" s="61" t="str">
        <f>W!A353</f>
        <v xml:space="preserve">  9.4</v>
      </c>
      <c r="I92" s="61" t="str">
        <f>W!A363</f>
        <v xml:space="preserve">  9.5</v>
      </c>
      <c r="J92" s="61" t="str">
        <f>W!A373</f>
        <v xml:space="preserve">  7.8</v>
      </c>
      <c r="K92" s="61" t="str">
        <f>W!A383</f>
        <v xml:space="preserve">  9.0</v>
      </c>
      <c r="L92" s="61" t="str">
        <f>W!A393</f>
        <v xml:space="preserve">  9.1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10.2</v>
      </c>
      <c r="G93" s="61" t="str">
        <f>W!A344</f>
        <v xml:space="preserve"> 11.0</v>
      </c>
      <c r="H93" s="61" t="str">
        <f>W!A354</f>
        <v xml:space="preserve"> 10.9</v>
      </c>
      <c r="I93" s="61" t="str">
        <f>W!A364</f>
        <v xml:space="preserve"> 10.7</v>
      </c>
      <c r="J93" s="61" t="str">
        <f>W!A374</f>
        <v xml:space="preserve"> 11.0</v>
      </c>
      <c r="K93" s="61" t="str">
        <f>W!A384</f>
        <v xml:space="preserve"> 11.1</v>
      </c>
      <c r="L93" s="61" t="str">
        <f>W!A394</f>
        <v xml:space="preserve"> 11.0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8.8</v>
      </c>
      <c r="G94" s="61" t="str">
        <f>W!A345</f>
        <v xml:space="preserve">  8.2</v>
      </c>
      <c r="H94" s="61" t="str">
        <f>W!A355</f>
        <v xml:space="preserve">  8.7</v>
      </c>
      <c r="I94" s="61" t="str">
        <f>W!A365</f>
        <v xml:space="preserve">  9.1</v>
      </c>
      <c r="J94" s="61" t="str">
        <f>W!A375</f>
        <v xml:space="preserve">  8.2</v>
      </c>
      <c r="K94" s="61" t="str">
        <f>W!A385</f>
        <v xml:space="preserve">  8.2</v>
      </c>
      <c r="L94" s="61" t="str">
        <f>W!A395</f>
        <v xml:space="preserve">  8.7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8.7</v>
      </c>
      <c r="G95" s="61" t="str">
        <f>W!A346</f>
        <v xml:space="preserve">  8.3</v>
      </c>
      <c r="H95" s="61" t="str">
        <f>W!A356</f>
        <v xml:space="preserve">  8.9</v>
      </c>
      <c r="I95" s="61" t="str">
        <f>W!A366</f>
        <v xml:space="preserve">  9.0</v>
      </c>
      <c r="J95" s="61" t="str">
        <f>W!A376</f>
        <v xml:space="preserve">  7.6</v>
      </c>
      <c r="K95" s="61" t="str">
        <f>W!A386</f>
        <v xml:space="preserve">  8.5</v>
      </c>
      <c r="L95" s="61" t="str">
        <f>W!A396</f>
        <v xml:space="preserve">  8.9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9.8</v>
      </c>
      <c r="G96" s="61" t="str">
        <f>W!A347</f>
        <v xml:space="preserve"> 10.5</v>
      </c>
      <c r="H96" s="61" t="str">
        <f>W!A357</f>
        <v xml:space="preserve"> 10.3</v>
      </c>
      <c r="I96" s="61" t="str">
        <f>W!A367</f>
        <v xml:space="preserve"> 10.5</v>
      </c>
      <c r="J96" s="61" t="str">
        <f>W!A377</f>
        <v xml:space="preserve"> 11.4</v>
      </c>
      <c r="K96" s="61" t="str">
        <f>W!A387</f>
        <v xml:space="preserve"> 11.3</v>
      </c>
      <c r="L96" s="61" t="str">
        <f>W!A397</f>
        <v xml:space="preserve"> 10.7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6.8</v>
      </c>
      <c r="G97" s="61" t="str">
        <f>W!A348</f>
        <v xml:space="preserve">  9.3</v>
      </c>
      <c r="H97" s="61" t="str">
        <f>W!A358</f>
        <v xml:space="preserve"> 10.6</v>
      </c>
      <c r="I97" s="61" t="str">
        <f>W!A368</f>
        <v xml:space="preserve">  9.3</v>
      </c>
      <c r="J97" s="61" t="str">
        <f>W!A378</f>
        <v xml:space="preserve">  9.9</v>
      </c>
      <c r="K97" s="61" t="str">
        <f>W!A388</f>
        <v xml:space="preserve">  9.6</v>
      </c>
      <c r="L97" s="61" t="str">
        <f>W!A398</f>
        <v xml:space="preserve">  9.7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4.7</v>
      </c>
      <c r="G98" s="61" t="str">
        <f>W!A349</f>
        <v xml:space="preserve">  7.4</v>
      </c>
      <c r="H98" s="61" t="str">
        <f>W!A359</f>
        <v xml:space="preserve"> 12.2</v>
      </c>
      <c r="I98" s="61" t="str">
        <f>W!A369</f>
        <v xml:space="preserve">  9.5</v>
      </c>
      <c r="J98" s="61" t="str">
        <f>W!A379</f>
        <v xml:space="preserve">  8.7</v>
      </c>
      <c r="K98" s="61" t="str">
        <f>W!A389</f>
        <v xml:space="preserve">  9.1</v>
      </c>
      <c r="L98" s="61" t="str">
        <f>W!A399</f>
        <v xml:space="preserve">  9.1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8.9</v>
      </c>
      <c r="G99" s="61" t="str">
        <f>W!A350</f>
        <v xml:space="preserve"> 11.1</v>
      </c>
      <c r="H99" s="61" t="str">
        <f>W!A360</f>
        <v xml:space="preserve"> 12.1</v>
      </c>
      <c r="I99" s="61" t="str">
        <f>W!A370</f>
        <v xml:space="preserve"> 11.1</v>
      </c>
      <c r="J99" s="61" t="str">
        <f>W!A380</f>
        <v xml:space="preserve"> 11.9</v>
      </c>
      <c r="K99" s="61" t="str">
        <f>W!A390</f>
        <v xml:space="preserve"> 11.5</v>
      </c>
      <c r="L99" s="61" t="str">
        <f>W!A400</f>
        <v xml:space="preserve"> 11.5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363000</v>
      </c>
      <c r="G104" s="138">
        <f>W!A429</f>
        <v>241000</v>
      </c>
      <c r="H104" s="138">
        <f>W!A436</f>
        <v>250000</v>
      </c>
      <c r="I104" s="138">
        <f>W!A443</f>
        <v>233000</v>
      </c>
      <c r="J104" s="138">
        <f>W!A450</f>
        <v>292000</v>
      </c>
      <c r="K104" s="138">
        <f>W!A457</f>
        <v>265000</v>
      </c>
      <c r="L104" s="138">
        <f>W!A464</f>
        <v>298000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80000</v>
      </c>
      <c r="H105" s="138">
        <f>W!A437</f>
        <v>65000</v>
      </c>
      <c r="I105" s="138">
        <f>W!A444</f>
        <v>66000</v>
      </c>
      <c r="J105" s="138">
        <f>W!A451</f>
        <v>85000</v>
      </c>
      <c r="K105" s="138">
        <f>W!A458</f>
        <v>87000</v>
      </c>
      <c r="L105" s="138">
        <f>W!A465</f>
        <v>75000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21</v>
      </c>
    </row>
    <row r="8" spans="1:1">
      <c r="A8">
        <v>28</v>
      </c>
    </row>
    <row r="9" spans="1:1">
      <c r="A9">
        <v>24</v>
      </c>
    </row>
    <row r="10" spans="1:1">
      <c r="A10">
        <v>0</v>
      </c>
    </row>
    <row r="11" spans="1:1">
      <c r="A11">
        <v>22</v>
      </c>
    </row>
    <row r="12" spans="1:1">
      <c r="A12">
        <v>20</v>
      </c>
    </row>
    <row r="13" spans="1:1">
      <c r="A13">
        <v>19</v>
      </c>
    </row>
    <row r="14" spans="1:1">
      <c r="A14">
        <v>17</v>
      </c>
    </row>
    <row r="15" spans="1:1">
      <c r="A15">
        <v>17</v>
      </c>
    </row>
    <row r="16" spans="1:1">
      <c r="A16">
        <v>17</v>
      </c>
    </row>
    <row r="17" spans="1:2">
      <c r="A17">
        <v>16</v>
      </c>
    </row>
    <row r="18" spans="1:2">
      <c r="A18">
        <v>15</v>
      </c>
    </row>
    <row r="19" spans="1:2">
      <c r="A19">
        <v>17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1700</v>
      </c>
      <c r="B31" s="133" t="s">
        <v>343</v>
      </c>
    </row>
    <row r="32" spans="1:2">
      <c r="A32">
        <v>1050</v>
      </c>
      <c r="B32" s="133" t="s">
        <v>343</v>
      </c>
    </row>
    <row r="33" spans="1:2">
      <c r="A33">
        <v>1460</v>
      </c>
      <c r="B33" s="133" t="s">
        <v>343</v>
      </c>
    </row>
    <row r="34" spans="1:2">
      <c r="A34">
        <v>900</v>
      </c>
      <c r="B34" s="133" t="s">
        <v>343</v>
      </c>
    </row>
    <row r="35" spans="1:2">
      <c r="A35">
        <v>500</v>
      </c>
      <c r="B35" s="133" t="s">
        <v>343</v>
      </c>
    </row>
    <row r="36" spans="1:2">
      <c r="A36">
        <v>800</v>
      </c>
      <c r="B36" s="133" t="s">
        <v>343</v>
      </c>
    </row>
    <row r="37" spans="1:2">
      <c r="A37">
        <v>450</v>
      </c>
    </row>
    <row r="38" spans="1:2">
      <c r="A38">
        <v>220</v>
      </c>
    </row>
    <row r="39" spans="1:2">
      <c r="A39">
        <v>380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22</v>
      </c>
    </row>
    <row r="45" spans="1:2">
      <c r="A45">
        <v>22</v>
      </c>
    </row>
    <row r="46" spans="1:2">
      <c r="A46">
        <v>22</v>
      </c>
    </row>
    <row r="47" spans="1:2">
      <c r="A47">
        <v>120</v>
      </c>
    </row>
    <row r="48" spans="1:2">
      <c r="A48">
        <v>178</v>
      </c>
    </row>
    <row r="49" spans="1:1">
      <c r="A49">
        <v>354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15</v>
      </c>
    </row>
    <row r="58" spans="1:1">
      <c r="A58">
        <v>0</v>
      </c>
    </row>
    <row r="59" spans="1:1">
      <c r="A59">
        <v>6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13</v>
      </c>
    </row>
    <row r="64" spans="1:1">
      <c r="A64">
        <v>5</v>
      </c>
    </row>
    <row r="65" spans="1:1">
      <c r="A65">
        <v>12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4161</v>
      </c>
    </row>
    <row r="109" spans="1:1">
      <c r="A109">
        <v>2146</v>
      </c>
    </row>
    <row r="110" spans="1:1">
      <c r="A110">
        <v>1050</v>
      </c>
    </row>
    <row r="111" spans="1:1">
      <c r="A111">
        <v>4342</v>
      </c>
    </row>
    <row r="112" spans="1:1">
      <c r="A112">
        <v>2270</v>
      </c>
    </row>
    <row r="113" spans="1:2">
      <c r="A113">
        <v>1084</v>
      </c>
    </row>
    <row r="114" spans="1:2">
      <c r="A114">
        <v>132</v>
      </c>
    </row>
    <row r="115" spans="1:2">
      <c r="A115">
        <v>70</v>
      </c>
    </row>
    <row r="116" spans="1:2">
      <c r="A116">
        <v>34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1680</v>
      </c>
    </row>
    <row r="122" spans="1:2">
      <c r="A122">
        <v>1037</v>
      </c>
    </row>
    <row r="123" spans="1:2">
      <c r="A123">
        <v>1444</v>
      </c>
    </row>
    <row r="124" spans="1:2">
      <c r="A124">
        <v>877</v>
      </c>
    </row>
    <row r="125" spans="1:2">
      <c r="A125">
        <v>488</v>
      </c>
    </row>
    <row r="126" spans="1:2">
      <c r="A126">
        <v>781</v>
      </c>
    </row>
    <row r="127" spans="1:2">
      <c r="A127">
        <v>450</v>
      </c>
    </row>
    <row r="128" spans="1:2">
      <c r="A128">
        <v>220</v>
      </c>
    </row>
    <row r="129" spans="1:1">
      <c r="A129">
        <v>380</v>
      </c>
    </row>
    <row r="130" spans="1:1">
      <c r="A130">
        <v>999</v>
      </c>
    </row>
    <row r="131" spans="1:1">
      <c r="A131">
        <v>1879</v>
      </c>
    </row>
    <row r="132" spans="1:1">
      <c r="A132">
        <v>1039</v>
      </c>
    </row>
    <row r="133" spans="1:1">
      <c r="A133">
        <v>1645</v>
      </c>
    </row>
    <row r="134" spans="1:1">
      <c r="A134">
        <v>883</v>
      </c>
    </row>
    <row r="135" spans="1:1">
      <c r="A135">
        <v>485</v>
      </c>
    </row>
    <row r="136" spans="1:1">
      <c r="A136">
        <v>806</v>
      </c>
    </row>
    <row r="137" spans="1:1">
      <c r="A137">
        <v>414</v>
      </c>
    </row>
    <row r="138" spans="1:1">
      <c r="A138">
        <v>223</v>
      </c>
    </row>
    <row r="139" spans="1:1">
      <c r="A139">
        <v>384</v>
      </c>
    </row>
    <row r="140" spans="1:1">
      <c r="A140">
        <v>999</v>
      </c>
    </row>
    <row r="141" spans="1:1">
      <c r="A141">
        <v>1711</v>
      </c>
    </row>
    <row r="142" spans="1:1">
      <c r="A142">
        <v>1039</v>
      </c>
    </row>
    <row r="143" spans="1:1">
      <c r="A143">
        <v>1645</v>
      </c>
    </row>
    <row r="144" spans="1:1">
      <c r="A144">
        <v>883</v>
      </c>
    </row>
    <row r="145" spans="1:1">
      <c r="A145">
        <v>485</v>
      </c>
    </row>
    <row r="146" spans="1:1">
      <c r="A146">
        <v>806</v>
      </c>
    </row>
    <row r="147" spans="1:1">
      <c r="A147">
        <v>414</v>
      </c>
    </row>
    <row r="148" spans="1:1">
      <c r="A148">
        <v>220</v>
      </c>
    </row>
    <row r="149" spans="1:1">
      <c r="A149">
        <v>384</v>
      </c>
    </row>
    <row r="150" spans="1:1">
      <c r="A150">
        <v>999</v>
      </c>
    </row>
    <row r="151" spans="1:1">
      <c r="A151">
        <v>84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57</v>
      </c>
    </row>
    <row r="163" spans="1:1">
      <c r="A163">
        <v>49</v>
      </c>
    </row>
    <row r="164" spans="1:1">
      <c r="A164">
        <v>7</v>
      </c>
    </row>
    <row r="165" spans="1:1">
      <c r="A165">
        <v>27</v>
      </c>
    </row>
    <row r="166" spans="1:1">
      <c r="A166">
        <v>204</v>
      </c>
    </row>
    <row r="167" spans="1:1">
      <c r="A167">
        <v>85</v>
      </c>
    </row>
    <row r="168" spans="1:1">
      <c r="A168">
        <v>0</v>
      </c>
    </row>
    <row r="169" spans="1:1">
      <c r="A169">
        <v>85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4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233000</v>
      </c>
    </row>
    <row r="202" spans="1:1">
      <c r="A202">
        <v>138910</v>
      </c>
    </row>
    <row r="203" spans="1:1">
      <c r="A203">
        <v>53372</v>
      </c>
    </row>
    <row r="204" spans="1:1">
      <c r="A204">
        <v>374644</v>
      </c>
    </row>
    <row r="205" spans="1:1">
      <c r="A205">
        <v>31957</v>
      </c>
    </row>
    <row r="206" spans="1:1">
      <c r="A206">
        <v>26220</v>
      </c>
    </row>
    <row r="207" spans="1:1">
      <c r="A207">
        <v>66000</v>
      </c>
    </row>
    <row r="208" spans="1:1">
      <c r="A208">
        <v>15000</v>
      </c>
    </row>
    <row r="209" spans="1:1">
      <c r="A209">
        <v>76000</v>
      </c>
    </row>
    <row r="210" spans="1:1">
      <c r="A210">
        <v>18700</v>
      </c>
    </row>
    <row r="211" spans="1:1">
      <c r="A211">
        <v>9683</v>
      </c>
    </row>
    <row r="212" spans="1:1">
      <c r="A212">
        <v>12500</v>
      </c>
    </row>
    <row r="213" spans="1:1">
      <c r="A213">
        <v>7587</v>
      </c>
    </row>
    <row r="214" spans="1:1">
      <c r="A214">
        <v>21724</v>
      </c>
    </row>
    <row r="215" spans="1:1">
      <c r="A215">
        <v>100000</v>
      </c>
    </row>
    <row r="216" spans="1:1">
      <c r="A216">
        <v>22871</v>
      </c>
    </row>
    <row r="217" spans="1:1">
      <c r="A217">
        <v>1208168</v>
      </c>
    </row>
    <row r="218" spans="1:1">
      <c r="A218">
        <v>2981372</v>
      </c>
    </row>
    <row r="219" spans="1:1">
      <c r="A219">
        <v>26571</v>
      </c>
    </row>
    <row r="220" spans="1:1">
      <c r="A220">
        <v>3620</v>
      </c>
    </row>
    <row r="221" spans="1:1">
      <c r="A221">
        <v>2981372</v>
      </c>
    </row>
    <row r="222" spans="1:1">
      <c r="A222">
        <v>22951</v>
      </c>
    </row>
    <row r="223" spans="1:1">
      <c r="A223">
        <v>3279120</v>
      </c>
    </row>
    <row r="224" spans="1:1">
      <c r="A224">
        <v>0</v>
      </c>
    </row>
    <row r="225" spans="1:1">
      <c r="A225">
        <v>937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19928</v>
      </c>
    </row>
    <row r="233" spans="1:1">
      <c r="A233">
        <v>-293788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1066000</v>
      </c>
    </row>
    <row r="239" spans="1:1">
      <c r="A239">
        <v>785000</v>
      </c>
    </row>
    <row r="240" spans="1:1">
      <c r="A240">
        <v>-176411</v>
      </c>
    </row>
    <row r="241" spans="1:1">
      <c r="A241">
        <v>3159455</v>
      </c>
    </row>
    <row r="242" spans="1:1">
      <c r="A242">
        <v>212934</v>
      </c>
    </row>
    <row r="243" spans="1:1">
      <c r="A243">
        <v>0</v>
      </c>
    </row>
    <row r="244" spans="1:1">
      <c r="A244">
        <v>1336374</v>
      </c>
    </row>
    <row r="245" spans="1:1">
      <c r="A245">
        <v>154584</v>
      </c>
    </row>
    <row r="246" spans="1:1">
      <c r="A246">
        <v>480768</v>
      </c>
    </row>
    <row r="247" spans="1:1">
      <c r="A247">
        <v>290664</v>
      </c>
    </row>
    <row r="248" spans="1:1">
      <c r="A248">
        <v>7696</v>
      </c>
    </row>
    <row r="249" spans="1:1">
      <c r="A249">
        <v>90900</v>
      </c>
    </row>
    <row r="250" spans="1:1">
      <c r="A250">
        <v>665630</v>
      </c>
    </row>
    <row r="251" spans="1:1">
      <c r="A251">
        <v>1908290</v>
      </c>
    </row>
    <row r="252" spans="1:1">
      <c r="A252">
        <v>1251165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-22788</v>
      </c>
    </row>
    <row r="257" spans="1:1">
      <c r="A257">
        <v>-199199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130768</v>
      </c>
    </row>
    <row r="266" spans="1:1">
      <c r="A266">
        <v>0</v>
      </c>
    </row>
    <row r="267" spans="1:1">
      <c r="A267">
        <v>534862</v>
      </c>
    </row>
    <row r="268" spans="1:1">
      <c r="A268">
        <v>1656048</v>
      </c>
    </row>
    <row r="269" spans="1:1">
      <c r="A269">
        <v>250000</v>
      </c>
    </row>
    <row r="270" spans="1:1">
      <c r="A270">
        <v>250000</v>
      </c>
    </row>
    <row r="271" spans="1:1">
      <c r="A271">
        <v>0</v>
      </c>
    </row>
    <row r="272" spans="1:1">
      <c r="A272">
        <v>1066690</v>
      </c>
    </row>
    <row r="273" spans="1:1">
      <c r="A273">
        <v>1042241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3800801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480</v>
      </c>
    </row>
    <row r="287" spans="1:1">
      <c r="A287">
        <v>19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176</v>
      </c>
    </row>
    <row r="303" spans="1:1">
      <c r="A303">
        <v>10453</v>
      </c>
    </row>
    <row r="304" spans="1:1">
      <c r="A304" t="s">
        <v>349</v>
      </c>
    </row>
    <row r="305" spans="1:1">
      <c r="A305">
        <v>24192</v>
      </c>
    </row>
    <row r="306" spans="1:1">
      <c r="A306">
        <v>390</v>
      </c>
    </row>
    <row r="307" spans="1:1">
      <c r="A307">
        <v>21813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12134</v>
      </c>
    </row>
    <row r="316" spans="1:1">
      <c r="A316">
        <v>3917</v>
      </c>
    </row>
    <row r="317" spans="1:1">
      <c r="A317">
        <v>0</v>
      </c>
    </row>
    <row r="318" spans="1:1">
      <c r="A318">
        <v>18</v>
      </c>
    </row>
    <row r="319" spans="1:1">
      <c r="A319">
        <v>63633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121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351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353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350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350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351</v>
      </c>
    </row>
    <row r="356" spans="1:1">
      <c r="A356" t="s">
        <v>357</v>
      </c>
    </row>
    <row r="357" spans="1:1">
      <c r="A357" t="s">
        <v>367</v>
      </c>
    </row>
    <row r="358" spans="1:1">
      <c r="A358" t="s">
        <v>368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358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374</v>
      </c>
    </row>
    <row r="367" spans="1:1">
      <c r="A367" t="s">
        <v>362</v>
      </c>
    </row>
    <row r="368" spans="1:1">
      <c r="A368" t="s">
        <v>350</v>
      </c>
    </row>
    <row r="369" spans="1:1">
      <c r="A369" t="s">
        <v>371</v>
      </c>
    </row>
    <row r="370" spans="1:1">
      <c r="A370" t="s">
        <v>364</v>
      </c>
    </row>
    <row r="371" spans="1:1">
      <c r="A371">
        <v>5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359</v>
      </c>
    </row>
    <row r="375" spans="1:1">
      <c r="A375" t="s">
        <v>360</v>
      </c>
    </row>
    <row r="376" spans="1:1">
      <c r="A376" t="s">
        <v>377</v>
      </c>
    </row>
    <row r="377" spans="1:1">
      <c r="A377" t="s">
        <v>378</v>
      </c>
    </row>
    <row r="378" spans="1:1">
      <c r="A378" t="s">
        <v>379</v>
      </c>
    </row>
    <row r="379" spans="1:1">
      <c r="A379" t="s">
        <v>351</v>
      </c>
    </row>
    <row r="380" spans="1:1">
      <c r="A380" t="s">
        <v>380</v>
      </c>
    </row>
    <row r="381" spans="1:1">
      <c r="A381">
        <v>6</v>
      </c>
    </row>
    <row r="382" spans="1:1">
      <c r="A382" t="s">
        <v>374</v>
      </c>
    </row>
    <row r="383" spans="1:1">
      <c r="A383" t="s">
        <v>374</v>
      </c>
    </row>
    <row r="384" spans="1:1">
      <c r="A384" t="s">
        <v>364</v>
      </c>
    </row>
    <row r="385" spans="1:1">
      <c r="A385" t="s">
        <v>360</v>
      </c>
    </row>
    <row r="386" spans="1:1">
      <c r="A386" t="s">
        <v>381</v>
      </c>
    </row>
    <row r="387" spans="1:1">
      <c r="A387" t="s">
        <v>382</v>
      </c>
    </row>
    <row r="388" spans="1:1">
      <c r="A388" t="s">
        <v>375</v>
      </c>
    </row>
    <row r="389" spans="1:1">
      <c r="A389" t="s">
        <v>373</v>
      </c>
    </row>
    <row r="390" spans="1:1">
      <c r="A390" t="s">
        <v>383</v>
      </c>
    </row>
    <row r="391" spans="1:1">
      <c r="A391">
        <v>7</v>
      </c>
    </row>
    <row r="392" spans="1:1">
      <c r="A392" t="s">
        <v>353</v>
      </c>
    </row>
    <row r="393" spans="1:1">
      <c r="A393" t="s">
        <v>373</v>
      </c>
    </row>
    <row r="394" spans="1:1">
      <c r="A394" t="s">
        <v>359</v>
      </c>
    </row>
    <row r="395" spans="1:1">
      <c r="A395" t="s">
        <v>351</v>
      </c>
    </row>
    <row r="396" spans="1:1">
      <c r="A396" t="s">
        <v>357</v>
      </c>
    </row>
    <row r="397" spans="1:1">
      <c r="A397" t="s">
        <v>372</v>
      </c>
    </row>
    <row r="398" spans="1:1">
      <c r="A398" t="s">
        <v>384</v>
      </c>
    </row>
    <row r="399" spans="1:1">
      <c r="A399" t="s">
        <v>373</v>
      </c>
    </row>
    <row r="400" spans="1:1">
      <c r="A400" t="s">
        <v>383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363000</v>
      </c>
    </row>
    <row r="423" spans="1:1">
      <c r="A423">
        <v>80000</v>
      </c>
    </row>
    <row r="424" spans="1:1">
      <c r="A424" s="134" t="s">
        <v>385</v>
      </c>
    </row>
    <row r="425" spans="1:1">
      <c r="A425" s="134" t="s">
        <v>386</v>
      </c>
    </row>
    <row r="426" spans="1:1">
      <c r="A426" s="134" t="s">
        <v>386</v>
      </c>
    </row>
    <row r="427" spans="1:1">
      <c r="A427" s="134" t="s">
        <v>387</v>
      </c>
    </row>
    <row r="428" spans="1:1">
      <c r="A428">
        <v>2</v>
      </c>
    </row>
    <row r="429" spans="1:1">
      <c r="A429">
        <v>241000</v>
      </c>
    </row>
    <row r="430" spans="1:1">
      <c r="A430">
        <v>80000</v>
      </c>
    </row>
    <row r="431" spans="1:1">
      <c r="A431" s="134" t="s">
        <v>385</v>
      </c>
    </row>
    <row r="432" spans="1:1">
      <c r="A432" s="134" t="s">
        <v>386</v>
      </c>
    </row>
    <row r="433" spans="1:1">
      <c r="A433" s="134" t="s">
        <v>386</v>
      </c>
    </row>
    <row r="434" spans="1:1">
      <c r="A434" s="134" t="s">
        <v>387</v>
      </c>
    </row>
    <row r="435" spans="1:1">
      <c r="A435">
        <v>3</v>
      </c>
    </row>
    <row r="436" spans="1:1">
      <c r="A436">
        <v>250000</v>
      </c>
    </row>
    <row r="437" spans="1:1">
      <c r="A437">
        <v>65000</v>
      </c>
    </row>
    <row r="438" spans="1:1">
      <c r="A438" s="134" t="s">
        <v>385</v>
      </c>
    </row>
    <row r="439" spans="1:1">
      <c r="A439" s="134" t="s">
        <v>386</v>
      </c>
    </row>
    <row r="440" spans="1:1">
      <c r="A440" s="134" t="s">
        <v>387</v>
      </c>
    </row>
    <row r="441" spans="1:1">
      <c r="A441" s="134" t="s">
        <v>387</v>
      </c>
    </row>
    <row r="442" spans="1:1">
      <c r="A442">
        <v>4</v>
      </c>
    </row>
    <row r="443" spans="1:1">
      <c r="A443">
        <v>233000</v>
      </c>
    </row>
    <row r="444" spans="1:1">
      <c r="A444">
        <v>66000</v>
      </c>
    </row>
    <row r="445" spans="1:1">
      <c r="A445" s="134" t="s">
        <v>385</v>
      </c>
    </row>
    <row r="446" spans="1:1">
      <c r="A446" s="134" t="s">
        <v>386</v>
      </c>
    </row>
    <row r="447" spans="1:1">
      <c r="A447" s="134" t="s">
        <v>386</v>
      </c>
    </row>
    <row r="448" spans="1:1">
      <c r="A448" s="134" t="s">
        <v>387</v>
      </c>
    </row>
    <row r="449" spans="1:1">
      <c r="A449">
        <v>5</v>
      </c>
    </row>
    <row r="450" spans="1:1">
      <c r="A450">
        <v>292000</v>
      </c>
    </row>
    <row r="451" spans="1:1">
      <c r="A451">
        <v>85000</v>
      </c>
    </row>
    <row r="452" spans="1:1">
      <c r="A452" s="134" t="s">
        <v>385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385</v>
      </c>
    </row>
    <row r="456" spans="1:1">
      <c r="A456">
        <v>6</v>
      </c>
    </row>
    <row r="457" spans="1:1">
      <c r="A457">
        <v>265000</v>
      </c>
    </row>
    <row r="458" spans="1:1">
      <c r="A458">
        <v>87000</v>
      </c>
    </row>
    <row r="459" spans="1:1">
      <c r="A459" s="134" t="s">
        <v>385</v>
      </c>
    </row>
    <row r="460" spans="1:1">
      <c r="A460" s="134" t="s">
        <v>386</v>
      </c>
    </row>
    <row r="461" spans="1:1">
      <c r="A461" s="134" t="s">
        <v>386</v>
      </c>
    </row>
    <row r="462" spans="1:1">
      <c r="A462" s="134" t="s">
        <v>387</v>
      </c>
    </row>
    <row r="463" spans="1:1">
      <c r="A463">
        <v>7</v>
      </c>
    </row>
    <row r="464" spans="1:1">
      <c r="A464">
        <v>298000</v>
      </c>
    </row>
    <row r="465" spans="1:1">
      <c r="A465">
        <v>75000</v>
      </c>
    </row>
    <row r="466" spans="1:1">
      <c r="A466" s="134" t="s">
        <v>385</v>
      </c>
    </row>
    <row r="467" spans="1:1">
      <c r="A467" s="134" t="s">
        <v>386</v>
      </c>
    </row>
    <row r="468" spans="1:1">
      <c r="A468" s="134" t="s">
        <v>386</v>
      </c>
    </row>
    <row r="469" spans="1:1">
      <c r="A469" s="134" t="s">
        <v>387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9413</v>
      </c>
    </row>
    <row r="523" spans="1:1">
      <c r="A523">
        <v>3765200</v>
      </c>
    </row>
    <row r="524" spans="1:1">
      <c r="A524">
        <v>0</v>
      </c>
    </row>
    <row r="525" spans="1:1">
      <c r="A525">
        <v>3765200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900</v>
      </c>
    </row>
    <row r="533" spans="1:1">
      <c r="A533">
        <v>950</v>
      </c>
    </row>
    <row r="534" spans="1:1">
      <c r="A534">
        <v>900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9811</v>
      </c>
    </row>
    <row r="543" spans="1:1">
      <c r="A543">
        <v>3924400</v>
      </c>
    </row>
    <row r="544" spans="1:1">
      <c r="A544">
        <v>0</v>
      </c>
    </row>
    <row r="545" spans="1:2">
      <c r="A545">
        <v>3924400</v>
      </c>
    </row>
    <row r="546" spans="1:2">
      <c r="A546">
        <v>291</v>
      </c>
    </row>
    <row r="547" spans="1:2">
      <c r="A547">
        <v>296</v>
      </c>
    </row>
    <row r="548" spans="1:2">
      <c r="A548">
        <v>296</v>
      </c>
    </row>
    <row r="549" spans="1:2">
      <c r="A549">
        <v>486</v>
      </c>
    </row>
    <row r="550" spans="1:2">
      <c r="A550">
        <v>496</v>
      </c>
    </row>
    <row r="551" spans="1:2">
      <c r="A551">
        <v>491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8533</v>
      </c>
    </row>
    <row r="563" spans="1:1">
      <c r="A563">
        <v>3413200</v>
      </c>
    </row>
    <row r="564" spans="1:1">
      <c r="A564">
        <v>0</v>
      </c>
    </row>
    <row r="565" spans="1:1">
      <c r="A565">
        <v>3413200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480</v>
      </c>
    </row>
    <row r="570" spans="1:1">
      <c r="A570">
        <v>490</v>
      </c>
    </row>
    <row r="571" spans="1:1">
      <c r="A571">
        <v>490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1210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9254</v>
      </c>
    </row>
    <row r="583" spans="1:1">
      <c r="A583">
        <v>3701600</v>
      </c>
    </row>
    <row r="584" spans="1:1">
      <c r="A584">
        <v>0</v>
      </c>
    </row>
    <row r="585" spans="1:1">
      <c r="A585">
        <v>3701600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8022</v>
      </c>
    </row>
    <row r="603" spans="1:1">
      <c r="A603">
        <v>3250514</v>
      </c>
    </row>
    <row r="604" spans="1:1">
      <c r="A604">
        <v>0</v>
      </c>
    </row>
    <row r="605" spans="1:1">
      <c r="A605">
        <v>3197548</v>
      </c>
    </row>
    <row r="606" spans="1:1">
      <c r="A606">
        <v>282</v>
      </c>
    </row>
    <row r="607" spans="1:1">
      <c r="A607">
        <v>287</v>
      </c>
    </row>
    <row r="608" spans="1:1">
      <c r="A608">
        <v>297</v>
      </c>
    </row>
    <row r="609" spans="1:1">
      <c r="A609">
        <v>471</v>
      </c>
    </row>
    <row r="610" spans="1:1">
      <c r="A610">
        <v>481</v>
      </c>
    </row>
    <row r="611" spans="1:1">
      <c r="A611">
        <v>476</v>
      </c>
    </row>
    <row r="612" spans="1:1">
      <c r="A612">
        <v>743</v>
      </c>
    </row>
    <row r="613" spans="1:1">
      <c r="A613">
        <v>761</v>
      </c>
    </row>
    <row r="614" spans="1:1">
      <c r="A614">
        <v>748</v>
      </c>
    </row>
    <row r="615" spans="1:1">
      <c r="A615">
        <v>130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3844400</v>
      </c>
    </row>
    <row r="624" spans="1:1">
      <c r="A624">
        <v>0</v>
      </c>
    </row>
    <row r="625" spans="1:1">
      <c r="A625">
        <v>3844400</v>
      </c>
    </row>
    <row r="626" spans="1:1">
      <c r="A626">
        <v>291</v>
      </c>
    </row>
    <row r="627" spans="1:1">
      <c r="A627">
        <v>293</v>
      </c>
    </row>
    <row r="628" spans="1:1">
      <c r="A628">
        <v>280</v>
      </c>
    </row>
    <row r="629" spans="1:1">
      <c r="A629">
        <v>480</v>
      </c>
    </row>
    <row r="630" spans="1:1">
      <c r="A630">
        <v>489</v>
      </c>
    </row>
    <row r="631" spans="1:1">
      <c r="A631">
        <v>480</v>
      </c>
    </row>
    <row r="632" spans="1:1">
      <c r="A632">
        <v>767</v>
      </c>
    </row>
    <row r="633" spans="1:1">
      <c r="A633">
        <v>785</v>
      </c>
    </row>
    <row r="634" spans="1:1">
      <c r="A634">
        <v>770</v>
      </c>
    </row>
    <row r="635" spans="1:1">
      <c r="A635">
        <v>130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9176</v>
      </c>
    </row>
    <row r="643" spans="1:1">
      <c r="A643">
        <v>3670400</v>
      </c>
    </row>
    <row r="644" spans="1:1">
      <c r="A644">
        <v>0</v>
      </c>
    </row>
    <row r="645" spans="1:1">
      <c r="A645">
        <v>3670400</v>
      </c>
    </row>
    <row r="646" spans="1:1">
      <c r="A646">
        <v>289</v>
      </c>
    </row>
    <row r="647" spans="1:1">
      <c r="A647">
        <v>295</v>
      </c>
    </row>
    <row r="648" spans="1:1">
      <c r="A648">
        <v>294</v>
      </c>
    </row>
    <row r="649" spans="1:1">
      <c r="A649">
        <v>485</v>
      </c>
    </row>
    <row r="650" spans="1:1">
      <c r="A650">
        <v>495</v>
      </c>
    </row>
    <row r="651" spans="1:1">
      <c r="A651">
        <v>489</v>
      </c>
    </row>
    <row r="652" spans="1:1">
      <c r="A652">
        <v>765</v>
      </c>
    </row>
    <row r="653" spans="1:1">
      <c r="A653">
        <v>782</v>
      </c>
    </row>
    <row r="654" spans="1:1">
      <c r="A654">
        <v>769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3338054</v>
      </c>
    </row>
    <row r="703" spans="1:1">
      <c r="A703">
        <v>161816</v>
      </c>
    </row>
    <row r="704" spans="1:1">
      <c r="A704">
        <v>1540933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864511</v>
      </c>
    </row>
    <row r="710" spans="1:1">
      <c r="A710">
        <v>831502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-205210</v>
      </c>
    </row>
    <row r="717" spans="1:1">
      <c r="A717">
        <v>3794790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44889</v>
      </c>
    </row>
    <row r="724" spans="1:1">
      <c r="A724">
        <v>1549348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742819</v>
      </c>
    </row>
    <row r="730" spans="1:1">
      <c r="A730">
        <v>743274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-103802</v>
      </c>
    </row>
    <row r="737" spans="1:1">
      <c r="A737">
        <v>3896198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1601296</v>
      </c>
    </row>
    <row r="744" spans="1:1">
      <c r="A744">
        <v>1743165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1653152</v>
      </c>
    </row>
    <row r="750" spans="1:1">
      <c r="A750">
        <v>290141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-321778</v>
      </c>
    </row>
    <row r="757" spans="1:1">
      <c r="A757">
        <v>3678222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665630</v>
      </c>
    </row>
    <row r="764" spans="1:1">
      <c r="A764">
        <v>1656048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1066690</v>
      </c>
    </row>
    <row r="770" spans="1:1">
      <c r="A770">
        <v>1042241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-199199</v>
      </c>
    </row>
    <row r="777" spans="1:1">
      <c r="A777">
        <v>3800801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3630554</v>
      </c>
    </row>
    <row r="783" spans="1:1">
      <c r="A783">
        <v>660349</v>
      </c>
    </row>
    <row r="784" spans="1:1">
      <c r="A784">
        <v>1537375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1085155</v>
      </c>
    </row>
    <row r="790" spans="1:1">
      <c r="A790">
        <v>1192003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-501649</v>
      </c>
    </row>
    <row r="797" spans="1:1">
      <c r="A797">
        <v>3551120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3348054</v>
      </c>
    </row>
    <row r="803" spans="1:1">
      <c r="A803">
        <v>194035</v>
      </c>
    </row>
    <row r="804" spans="1:1">
      <c r="A804">
        <v>1601875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862601</v>
      </c>
    </row>
    <row r="810" spans="1:1">
      <c r="A810">
        <v>891093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-159730</v>
      </c>
    </row>
    <row r="817" spans="1:1">
      <c r="A817">
        <v>3840270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641008</v>
      </c>
    </row>
    <row r="824" spans="1:1">
      <c r="A824">
        <v>1632053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1150797</v>
      </c>
    </row>
    <row r="830" spans="1:1">
      <c r="A830">
        <v>1142987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-232669</v>
      </c>
    </row>
    <row r="837" spans="1:1">
      <c r="A837">
        <v>3767331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2020-03-21T14:43:40Z</dcterms:modified>
</cp:coreProperties>
</file>