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SGGW\"/>
    </mc:Choice>
  </mc:AlternateContent>
  <xr:revisionPtr revIDLastSave="0" documentId="8_{2E1B542D-F978-4AF7-B203-3CE607E00DE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K83" i="4" s="1"/>
  <c r="J82" i="4"/>
  <c r="I82" i="4"/>
  <c r="H82" i="4"/>
  <c r="G82" i="4"/>
  <c r="F82" i="4"/>
  <c r="M81" i="4"/>
  <c r="L81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9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L24" i="3"/>
  <c r="L27" i="3" s="1"/>
  <c r="F27" i="3" s="1"/>
  <c r="N43" i="2"/>
  <c r="N45" i="2" s="1"/>
  <c r="H17" i="4"/>
  <c r="G16" i="4" l="1"/>
  <c r="H16" i="4"/>
  <c r="I17" i="4"/>
  <c r="G17" i="4"/>
</calcChain>
</file>

<file path=xl/connections.xml><?xml version="1.0" encoding="utf-8"?>
<connections xmlns="http://schemas.openxmlformats.org/spreadsheetml/2006/main">
  <connection id="1" name="W034192" type="6" refreshedVersion="4" background="1" saveData="1">
    <textPr prompt="0" codePage="850" sourceFile="C:\2019_GMC\1ETAP_18C1\RUN_18C1\Wfiles\192\W03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<sst xmlns="http://schemas.openxmlformats.org/spreadsheetml/2006/main" count="577" uniqueCount="365">
  <si>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</si>
  <si>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</si>
  <si>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</si>
  <si>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</si>
  <si>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</si>
  <si>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</si>
  <si>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</si>
  <si>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</si>
  <si>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</si>
  <si>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</si>
  <si>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</si>
  <si>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</si>
  <si>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</si>
  <si>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</si>
  <si>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</si>
  <si>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</si>
  <si>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</si>
  <si>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</si>
  <si>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</si>
  <si>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</si>
  <si>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</si>
  <si>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</si>
  <si>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</si>
  <si>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</si>
  <si>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</si>
  <si>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</si>
  <si>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</si>
  <si>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</si>
  <si>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</si>
  <si>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</si>
  <si>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</si>
  <si>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</si>
  <si>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</si>
  <si>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</si>
  <si>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</si>
  <si>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</si>
  <si>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</si>
  <si>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</si>
  <si>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</si>
  <si>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</si>
  <si>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</si>
  <si>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</si>
  <si>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</si>
  <si>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</si>
  <si>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</si>
  <si>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</si>
  <si>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</si>
  <si>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</si>
  <si>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</si>
  <si>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</si>
  <si>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</si>
  <si>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</si>
  <si>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</si>
  <si>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</si>
  <si>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</si>
  <si>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</si>
  <si>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</si>
  <si>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</si>
  <si>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</si>
  <si>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</si>
  <si>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</si>
  <si>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</si>
  <si>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</si>
  <si>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</si>
  <si>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</si>
  <si>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</si>
  <si>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</si>
  <si>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</si>
  <si>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</si>
  <si>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</si>
  <si>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</si>
  <si>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</si>
  <si>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</si>
  <si>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</si>
  <si>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</si>
  <si>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</si>
  <si>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</si>
  <si>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</si>
  <si>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</si>
  <si>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</si>
  <si>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</si>
  <si>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</si>
  <si>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</si>
  <si>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</si>
  <si>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</si>
  <si>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</si>
  <si>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</si>
  <si>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</si>
  <si>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</si>
  <si>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</si>
  <si>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</si>
  <si>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</si>
  <si>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</si>
  <si>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</si>
  <si>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</si>
  <si>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</si>
  <si>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</si>
  <si>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</si>
  <si>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</si>
  <si>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</si>
  <si>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</si>
  <si>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</si>
  <si>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</si>
  <si>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</si>
  <si>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</si>
  <si>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</si>
  <si>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</si>
  <si>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</si>
  <si>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</si>
  <si>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</si>
  <si>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</si>
  <si>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</si>
  <si>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</si>
  <si>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</si>
  <si>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</si>
  <si>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</si>
  <si>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</si>
  <si>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</si>
  <si>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</si>
  <si>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</si>
  <si>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</si>
  <si>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</si>
  <si>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</si>
  <si>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</si>
  <si>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</si>
  <si>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</si>
  <si>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</si>
  <si>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</si>
  <si>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</si>
  <si>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</si>
  <si>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</si>
  <si>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</si>
  <si>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</si>
  <si>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</si>
  <si>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</si>
  <si>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</si>
  <si>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</si>
  <si>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</si>
  <si>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</si>
  <si>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</si>
  <si>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</si>
  <si>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</si>
  <si>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</si>
  <si>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</si>
  <si>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</si>
  <si>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</si>
  <si>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</si>
  <si>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</si>
  <si>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</si>
  <si>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</si>
  <si>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</si>
  <si>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</si>
  <si>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</si>
  <si>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</si>
  <si>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</si>
  <si>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</si>
  <si>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</si>
  <si>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</si>
  <si>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</si>
  <si>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</si>
  <si>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</si>
  <si>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</si>
  <si>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</si>
  <si>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</si>
  <si>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</si>
  <si>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</si>
  <si>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</si>
  <si>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</si>
  <si>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</si>
  <si>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</si>
  <si>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</si>
  <si>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</si>
  <si>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</si>
  <si>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</si>
  <si>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</si>
  <si>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</si>
  <si>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</si>
  <si>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</si>
  <si>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</si>
  <si>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</si>
  <si>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</si>
  <si>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</si>
  <si>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</si>
  <si>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</si>
  <si>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</si>
  <si>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</si>
  <si>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</si>
  <si>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</si>
  <si>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</si>
  <si>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</si>
  <si>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</si>
  <si>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</si>
  <si>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</si>
  <si>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</si>
  <si>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</si>
  <si>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</si>
  <si>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</si>
  <si>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</si>
  <si>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</si>
  <si>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</si>
  <si>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</si>
  <si>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</si>
  <si>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</si>
  <si>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</si>
  <si>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</si>
  <si>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</si>
  <si>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</si>
  <si>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</si>
  <si>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</si>
  <si>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</si>
  <si>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</si>
  <si>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</si>
  <si>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</si>
  <si>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</si>
  <si>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</si>
  <si>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</si>
  <si>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</si>
  <si>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</si>
  <si>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</si>
  <si>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</si>
  <si>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</si>
  <si>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</si>
  <si>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</si>
  <si>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</si>
  <si>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</si>
  <si>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</si>
  <si>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</si>
  <si>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</si>
  <si>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</si>
  <si>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</si>
  <si>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</si>
  <si>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</si>
  <si>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</si>
  <si>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</si>
  <si>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</si>
  <si>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</si>
  <si>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</si>
  <si>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</si>
  <si>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</si>
  <si>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</si>
  <si>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</si>
  <si>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</si>
  <si>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</si>
  <si>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</si>
  <si>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</si>
  <si>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</si>
  <si>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</si>
  <si>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</si>
  <si>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</si>
  <si>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</si>
  <si>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</si>
  <si>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</si>
  <si>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</si>
  <si>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</si>
  <si>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</si>
  <si>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</si>
  <si>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</si>
  <si>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</si>
  <si>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</si>
  <si>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</si>
  <si>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</si>
  <si>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</si>
  <si>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</si>
  <si>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</si>
  <si>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</si>
  <si>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</si>
  <si>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</si>
  <si>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</si>
  <si>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</si>
  <si>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</si>
  <si>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</si>
  <si>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</si>
  <si>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</si>
  <si>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</si>
  <si>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</si>
  <si>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</si>
  <si>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</si>
  <si>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</si>
  <si>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</si>
  <si>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</si>
  <si>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</si>
  <si>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</si>
  <si>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</si>
  <si>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</si>
  <si>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</si>
  <si>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</si>
  <si>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</si>
  <si>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</si>
  <si>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</si>
  <si>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</si>
  <si>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</si>
  <si>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</si>
  <si>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</si>
  <si>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</si>
  <si>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</si>
  <si>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</si>
  <si>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</si>
  <si>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</si>
  <si>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</si>
  <si>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</si>
  <si>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</si>
  <si>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</si>
  <si>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</si>
  <si>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</si>
  <si>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</si>
  <si>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</si>
  <si>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</si>
  <si>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</si>
  <si>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</si>
  <si>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</si>
  <si>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</si>
  <si>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</si>
  <si>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</si>
  <si>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</si>
  <si>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</si>
  <si>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</si>
  <si>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</si>
  <si>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</si>
  <si>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</si>
  <si>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</si>
  <si>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</si>
  <si>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</si>
  <si>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</si>
  <si>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</si>
  <si>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</si>
  <si>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</si>
  <si>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</si>
  <si>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</si>
  <si>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</si>
  <si>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</si>
  <si>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</si>
  <si>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</si>
  <si>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</si>
  <si>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</si>
  <si>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</si>
  <si>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</si>
  <si>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</si>
  <si>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</si>
  <si>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</si>
  <si>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</si>
  <si>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</si>
  <si>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</si>
  <si>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</si>
  <si>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</si>
  <si>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2.84</t>
  </si>
  <si>
    <t xml:space="preserve">   3.92</t>
  </si>
  <si>
    <t xml:space="preserve">   1.83</t>
  </si>
  <si>
    <t>!</t>
  </si>
  <si>
    <t>Minor</t>
  </si>
  <si>
    <t>None</t>
  </si>
  <si>
    <t xml:space="preserve"> 86.0</t>
  </si>
  <si>
    <t>Not requested</t>
  </si>
  <si>
    <t>*****</t>
  </si>
  <si>
    <t xml:space="preserve"> ****</t>
  </si>
  <si>
    <t xml:space="preserve">  ***</t>
  </si>
  <si>
    <t xml:space="preserve">   **</t>
  </si>
  <si>
    <t xml:space="preserve">    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</si>
  <si>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</si>
  <si>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</si>
  <si>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</si>
  <si>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</si>
  <si>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</si>
  <si>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</si>
  <si>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Karol Pogorzelski</t>
  </si>
  <si>
    <t xml:space="preserve">Enactus/Enactus SGGW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</si>
</sst>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Karol Pogorzelski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 xml:space="preserve">Enactus/Enactus SGGW 1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21</v>
      </c>
      <c r="G14" s="45"/>
      <c r="H14" s="44">
        <f>W!A14</f>
        <v>24</v>
      </c>
      <c r="I14" s="46"/>
      <c r="J14" s="44">
        <f>W!A17</f>
        <v>17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21</v>
      </c>
      <c r="F15" s="44">
        <f>W!A12</f>
        <v>19</v>
      </c>
      <c r="G15" s="51"/>
      <c r="H15" s="44">
        <f>W!A15</f>
        <v>25</v>
      </c>
      <c r="I15" s="52"/>
      <c r="J15" s="44">
        <f>W!A18</f>
        <v>17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14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18</v>
      </c>
      <c r="G16" s="58"/>
      <c r="H16" s="57">
        <f>W!A16</f>
        <v>26</v>
      </c>
      <c r="I16" s="38"/>
      <c r="J16" s="57">
        <f>W!A19</f>
        <v>18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9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498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508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60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503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1635</v>
      </c>
      <c r="G24" s="48" t="str">
        <f>W!B31</f>
        <v>*</v>
      </c>
      <c r="H24" s="63">
        <f>W!A34</f>
        <v>820</v>
      </c>
      <c r="I24" s="48">
        <f>W!B34</f>
        <v>0</v>
      </c>
      <c r="J24" s="63">
        <f>W!A37</f>
        <v>310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5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850</v>
      </c>
      <c r="G25" s="54" t="str">
        <f>W!B32</f>
        <v>*</v>
      </c>
      <c r="H25" s="44">
        <f>W!A35</f>
        <v>500</v>
      </c>
      <c r="I25" s="54">
        <f>W!B35</f>
        <v>0</v>
      </c>
      <c r="J25" s="44">
        <f>W!A38</f>
        <v>194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1400</v>
      </c>
      <c r="G26" s="59" t="str">
        <f>W!B33</f>
        <v>*</v>
      </c>
      <c r="H26" s="57">
        <f>W!A36</f>
        <v>760</v>
      </c>
      <c r="I26" s="59">
        <f>W!B36</f>
        <v>0</v>
      </c>
      <c r="J26" s="41">
        <f>W!A39</f>
        <v>308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12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129</v>
      </c>
      <c r="G31" s="49"/>
      <c r="H31" s="53">
        <f>W!A48</f>
        <v>183</v>
      </c>
      <c r="I31" s="49"/>
      <c r="J31" s="53">
        <f>W!A49</f>
        <v>376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3877</v>
      </c>
      <c r="V6" s="188"/>
      <c r="W6" s="44">
        <f>W!A109</f>
        <v>2080</v>
      </c>
      <c r="X6" s="28"/>
      <c r="Y6" s="53">
        <f>W!A110</f>
        <v>812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47</v>
      </c>
      <c r="O7" s="189">
        <f>W!A192</f>
        <v>71</v>
      </c>
      <c r="P7" s="24"/>
      <c r="R7" s="129"/>
      <c r="S7" s="19" t="s">
        <v>210</v>
      </c>
      <c r="T7" s="19"/>
      <c r="U7" s="53">
        <f>W!A111</f>
        <v>4007</v>
      </c>
      <c r="V7" s="188"/>
      <c r="W7" s="44">
        <f>W!A112</f>
        <v>2149</v>
      </c>
      <c r="X7" s="28"/>
      <c r="Y7" s="53">
        <f>W!A113</f>
        <v>838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122</v>
      </c>
      <c r="V8" s="188"/>
      <c r="W8" s="44">
        <f>W!A115</f>
        <v>69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489</v>
      </c>
      <c r="H9" s="24"/>
      <c r="I9" s="19"/>
      <c r="J9" s="129"/>
      <c r="K9" s="19" t="s">
        <v>215</v>
      </c>
      <c r="L9" s="19"/>
      <c r="M9" s="19"/>
      <c r="N9" s="189">
        <f>W!A82</f>
        <v>5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1111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277.75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71</v>
      </c>
      <c r="P12" s="24"/>
      <c r="R12" s="129"/>
      <c r="S12" s="28" t="s">
        <v>224</v>
      </c>
      <c r="T12" s="19"/>
      <c r="U12" s="53">
        <f>W!A121</f>
        <v>1631</v>
      </c>
      <c r="V12" s="188"/>
      <c r="W12" s="53">
        <f>W!A124</f>
        <v>820</v>
      </c>
      <c r="X12" s="28"/>
      <c r="Y12" s="53">
        <f>W!A127</f>
        <v>310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848</v>
      </c>
      <c r="V13" s="188"/>
      <c r="W13" s="53">
        <f>W!A125</f>
        <v>500</v>
      </c>
      <c r="X13" s="28"/>
      <c r="Y13" s="53">
        <f>W!A128</f>
        <v>194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1398</v>
      </c>
      <c r="V14" s="188"/>
      <c r="W14" s="53">
        <f>W!A126</f>
        <v>760</v>
      </c>
      <c r="X14" s="28"/>
      <c r="Y14" s="53">
        <f>W!A129</f>
        <v>308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74.25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27072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612</v>
      </c>
      <c r="P17" s="190">
        <f>W!B307</f>
        <v>0</v>
      </c>
      <c r="R17" s="129"/>
      <c r="S17" s="19" t="s">
        <v>235</v>
      </c>
      <c r="T17" s="19"/>
      <c r="U17" s="53">
        <f>W!A131</f>
        <v>1723</v>
      </c>
      <c r="V17" s="188"/>
      <c r="W17" s="53">
        <f>W!A134</f>
        <v>882</v>
      </c>
      <c r="X17" s="28"/>
      <c r="Y17" s="53">
        <f>W!A137</f>
        <v>394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20420</v>
      </c>
      <c r="P18" s="24"/>
      <c r="R18" s="129"/>
      <c r="S18" s="101" t="s">
        <v>238</v>
      </c>
      <c r="T18" s="19"/>
      <c r="U18" s="53">
        <f>W!A132</f>
        <v>979</v>
      </c>
      <c r="V18" s="188"/>
      <c r="W18" s="53">
        <f>W!A135</f>
        <v>524</v>
      </c>
      <c r="X18" s="28"/>
      <c r="Y18" s="53">
        <f>W!A138</f>
        <v>215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1573</v>
      </c>
      <c r="V19" s="188"/>
      <c r="W19" s="53">
        <f>W!A136</f>
        <v>841</v>
      </c>
      <c r="X19" s="28"/>
      <c r="Y19" s="53">
        <f>W!A139</f>
        <v>371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1710</v>
      </c>
      <c r="V22" s="188"/>
      <c r="W22" s="53">
        <f>W!A144</f>
        <v>820</v>
      </c>
      <c r="X22" s="28"/>
      <c r="Y22" s="53">
        <f>W!A147</f>
        <v>394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950</v>
      </c>
      <c r="V23" s="188"/>
      <c r="W23" s="53">
        <f>W!A145</f>
        <v>500</v>
      </c>
      <c r="X23" s="28"/>
      <c r="Y23" s="53">
        <f>W!A148</f>
        <v>215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171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1437</v>
      </c>
      <c r="V24" s="188"/>
      <c r="W24" s="53">
        <f>W!A146</f>
        <v>760</v>
      </c>
      <c r="X24" s="28"/>
      <c r="Y24" s="53">
        <f>W!A149</f>
        <v>370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9735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489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6</v>
      </c>
      <c r="V27" s="188"/>
      <c r="W27" s="53">
        <f>W!A154</f>
        <v>31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14</v>
      </c>
      <c r="V28" s="188"/>
      <c r="W28" s="53">
        <f>W!A155</f>
        <v>12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7780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15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35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10819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961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155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66111</v>
      </c>
      <c r="H43" s="24"/>
      <c r="I43" s="19"/>
      <c r="J43" s="129"/>
      <c r="K43" s="18" t="s">
        <v>275</v>
      </c>
      <c r="N43" s="201">
        <f>0.00019*50*G10</f>
        <v>10.554499999999999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40.991599999999998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101</v>
      </c>
      <c r="H45" s="24"/>
      <c r="I45" s="19"/>
      <c r="J45" s="129"/>
      <c r="K45" s="18" t="s">
        <v>281</v>
      </c>
      <c r="N45" s="201">
        <f>N43+N44</f>
        <v>51.546099999999996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246000</v>
      </c>
      <c r="G8" s="171"/>
      <c r="H8" s="112"/>
      <c r="I8" s="112" t="s">
        <v>103</v>
      </c>
      <c r="J8" s="112"/>
      <c r="K8" s="112"/>
      <c r="L8" s="173">
        <f>W!A241</f>
        <v>3064211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119393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2957417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50797</v>
      </c>
      <c r="G10" s="171"/>
      <c r="H10" s="112"/>
      <c r="I10" s="112" t="s">
        <v>110</v>
      </c>
      <c r="J10" s="112"/>
      <c r="K10" s="112"/>
      <c r="L10" s="173">
        <f>W!A242</f>
        <v>911304</v>
      </c>
      <c r="M10" s="171"/>
      <c r="N10" s="112"/>
      <c r="O10" s="112" t="s">
        <v>111</v>
      </c>
      <c r="P10" s="112"/>
      <c r="Q10" s="174"/>
      <c r="R10" s="174">
        <f>W!A262</f>
        <v>555500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391043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2924381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31426</v>
      </c>
      <c r="G12" s="171"/>
      <c r="H12" s="112"/>
      <c r="I12" s="112" t="s">
        <v>118</v>
      </c>
      <c r="J12" s="112"/>
      <c r="K12" s="112"/>
      <c r="L12" s="173">
        <f>W!A244</f>
        <v>652314</v>
      </c>
      <c r="M12" s="171"/>
      <c r="N12" s="112"/>
      <c r="O12" s="112" t="s">
        <v>119</v>
      </c>
      <c r="P12" s="112"/>
      <c r="Q12" s="112"/>
      <c r="R12" s="173">
        <f>SUM(R9:R11)</f>
        <v>3241252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29000</v>
      </c>
      <c r="G13" s="171"/>
      <c r="H13" s="112"/>
      <c r="I13" s="112" t="s">
        <v>122</v>
      </c>
      <c r="J13" s="112"/>
      <c r="K13" s="112"/>
      <c r="L13" s="173">
        <f>W!A245</f>
        <v>148157</v>
      </c>
      <c r="M13" s="171"/>
      <c r="N13" s="112"/>
      <c r="S13" s="171"/>
      <c r="T13" s="112"/>
      <c r="U13" s="175" t="s">
        <v>123</v>
      </c>
      <c r="X13" s="174">
        <f>X9+X10-X11-X12</f>
        <v>33036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72000</v>
      </c>
      <c r="G14" s="171"/>
      <c r="H14" s="112"/>
      <c r="I14" s="112" t="s">
        <v>125</v>
      </c>
      <c r="J14" s="112"/>
      <c r="K14" s="112"/>
      <c r="L14" s="173">
        <f>W!A246</f>
        <v>429513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251196</v>
      </c>
      <c r="M15" s="171"/>
      <c r="N15" s="112"/>
      <c r="O15" s="112" t="s">
        <v>129</v>
      </c>
      <c r="P15" s="112"/>
      <c r="Q15" s="112"/>
      <c r="R15" s="173">
        <f>W!A265</f>
        <v>18700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64500</v>
      </c>
      <c r="G16" s="171"/>
      <c r="H16" s="112"/>
      <c r="I16" s="112" t="s">
        <v>132</v>
      </c>
      <c r="J16" s="112"/>
      <c r="K16" s="112"/>
      <c r="L16" s="173">
        <f>W!A248</f>
        <v>6994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56100</v>
      </c>
      <c r="G17" s="171"/>
      <c r="H17" s="112"/>
      <c r="I17" s="112" t="s">
        <v>136</v>
      </c>
      <c r="L17" s="173">
        <f>W!A249</f>
        <v>87650</v>
      </c>
      <c r="M17" s="171"/>
      <c r="N17" s="112"/>
      <c r="O17" s="112" t="s">
        <v>137</v>
      </c>
      <c r="P17" s="112"/>
      <c r="Q17" s="112"/>
      <c r="R17" s="173">
        <f>W!A267</f>
        <v>701113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8669</v>
      </c>
      <c r="G18" s="171"/>
      <c r="H18" s="112"/>
      <c r="I18" s="118" t="s">
        <v>140</v>
      </c>
      <c r="J18" s="112"/>
      <c r="K18" s="112"/>
      <c r="L18" s="177">
        <f>W!A250</f>
        <v>719813</v>
      </c>
      <c r="M18" s="171"/>
      <c r="N18" s="112"/>
      <c r="O18" s="112" t="s">
        <v>141</v>
      </c>
      <c r="P18" s="112"/>
      <c r="Q18" s="112"/>
      <c r="R18" s="173">
        <f>W!A268</f>
        <v>1679480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1767315</v>
      </c>
      <c r="M19" s="171"/>
      <c r="N19" s="112"/>
      <c r="O19" s="112" t="s">
        <v>145</v>
      </c>
      <c r="P19" s="112"/>
      <c r="Q19" s="112"/>
      <c r="R19" s="177">
        <f>W!A269</f>
        <v>250000</v>
      </c>
      <c r="S19" s="171"/>
      <c r="T19" s="112"/>
      <c r="U19" s="175" t="s">
        <v>146</v>
      </c>
      <c r="X19" s="174">
        <f>X16+X17-X18</f>
        <v>1250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7156</v>
      </c>
      <c r="G20" s="171"/>
      <c r="H20" s="112"/>
      <c r="I20" s="112" t="s">
        <v>148</v>
      </c>
      <c r="J20" s="112"/>
      <c r="K20" s="112"/>
      <c r="L20" s="173">
        <f>W!A252</f>
        <v>1296896</v>
      </c>
      <c r="M20" s="171"/>
      <c r="N20" s="112"/>
      <c r="O20" s="175" t="s">
        <v>149</v>
      </c>
      <c r="R20" s="180">
        <f>SUM(R15:R19)</f>
        <v>2649293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25313</v>
      </c>
      <c r="G21" s="171"/>
      <c r="H21" s="112"/>
      <c r="I21" s="112" t="s">
        <v>151</v>
      </c>
      <c r="J21" s="112"/>
      <c r="K21" s="112"/>
      <c r="L21" s="173">
        <f>W!A217</f>
        <v>1248178</v>
      </c>
      <c r="M21" s="171"/>
      <c r="N21" s="112"/>
      <c r="O21" s="112" t="s">
        <v>152</v>
      </c>
      <c r="P21" s="112"/>
      <c r="Q21" s="112"/>
      <c r="R21" s="173">
        <f>R12+R20</f>
        <v>5890545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24281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1248178</v>
      </c>
      <c r="G24" s="171"/>
      <c r="H24" s="112"/>
      <c r="I24" s="175" t="s">
        <v>160</v>
      </c>
      <c r="L24" s="173">
        <f>L20-L21+L22-L23</f>
        <v>-17583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1250</v>
      </c>
      <c r="M25" s="171"/>
      <c r="N25" s="112"/>
      <c r="O25" s="178" t="s">
        <v>164</v>
      </c>
      <c r="P25" s="112"/>
      <c r="Q25" s="112"/>
      <c r="R25" s="173">
        <f>W!A272</f>
        <v>768576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42387</v>
      </c>
      <c r="M26" s="171"/>
      <c r="N26" s="112"/>
      <c r="O26" s="112" t="s">
        <v>167</v>
      </c>
      <c r="P26" s="112"/>
      <c r="Q26" s="112"/>
      <c r="R26" s="177">
        <f>W!A273</f>
        <v>1426918</v>
      </c>
      <c r="S26" s="171"/>
      <c r="T26" s="112"/>
      <c r="U26" s="112" t="s">
        <v>168</v>
      </c>
      <c r="V26" s="112"/>
      <c r="W26" s="112"/>
      <c r="X26" s="177">
        <f>W!A232</f>
        <v>42387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-58720</v>
      </c>
      <c r="G27" s="171"/>
      <c r="H27" s="112"/>
      <c r="I27" s="175" t="s">
        <v>170</v>
      </c>
      <c r="J27" s="112"/>
      <c r="K27" s="112"/>
      <c r="L27" s="174">
        <f>L24+L25-L26</f>
        <v>-58720</v>
      </c>
      <c r="M27" s="171"/>
      <c r="N27" s="112"/>
      <c r="O27" s="118" t="s">
        <v>171</v>
      </c>
      <c r="P27" s="112"/>
      <c r="Q27" s="112"/>
      <c r="R27" s="173">
        <f>SUM(R24:R26)</f>
        <v>2195494</v>
      </c>
      <c r="S27" s="171"/>
      <c r="T27" s="112"/>
      <c r="U27" s="175" t="s">
        <v>172</v>
      </c>
      <c r="X27" s="174">
        <f>X22-X23-X24+X25-X26</f>
        <v>-42387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-246229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-304949</v>
      </c>
      <c r="G29" s="171"/>
      <c r="H29" s="112"/>
      <c r="I29" s="112" t="s">
        <v>177</v>
      </c>
      <c r="J29" s="112"/>
      <c r="K29" s="112"/>
      <c r="L29" s="173">
        <f>W!A256</f>
        <v>-58720</v>
      </c>
      <c r="M29" s="171"/>
      <c r="N29" s="112"/>
      <c r="S29" s="171"/>
      <c r="U29" s="181" t="s">
        <v>178</v>
      </c>
      <c r="V29" s="112"/>
      <c r="W29" s="112"/>
      <c r="X29" s="174">
        <f>W!A233</f>
        <v>-8101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-1.468</v>
      </c>
      <c r="M30" s="171"/>
      <c r="N30" s="112"/>
      <c r="O30" s="112" t="s">
        <v>180</v>
      </c>
      <c r="P30" s="112"/>
      <c r="Q30" s="112"/>
      <c r="R30" s="173">
        <f>R21-R27-R28</f>
        <v>3695051</v>
      </c>
      <c r="S30" s="171"/>
      <c r="U30" s="181" t="s">
        <v>181</v>
      </c>
      <c r="V30" s="112"/>
      <c r="W30" s="112"/>
      <c r="X30" s="176">
        <f>W!A234</f>
        <v>-1168817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-1176918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2338</v>
      </c>
      <c r="G33" s="171"/>
      <c r="H33" s="112"/>
      <c r="I33" s="112" t="s">
        <v>187</v>
      </c>
      <c r="J33" s="112"/>
      <c r="K33" s="112"/>
      <c r="L33" s="173">
        <f>L29-L32</f>
        <v>-58720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4218</v>
      </c>
      <c r="G34" s="171"/>
      <c r="H34" s="112"/>
      <c r="I34" s="91" t="s">
        <v>190</v>
      </c>
      <c r="J34" s="112"/>
      <c r="K34" s="112"/>
      <c r="L34" s="177">
        <f>W!A260</f>
        <v>-246229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1431000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-304949</v>
      </c>
      <c r="M35" s="171"/>
      <c r="O35" s="112" t="s">
        <v>194</v>
      </c>
      <c r="P35" s="112"/>
      <c r="Q35" s="112"/>
      <c r="R35" s="177">
        <f>R36-R33-R34</f>
        <v>-304949</v>
      </c>
      <c r="S35" s="171"/>
      <c r="U35" s="112" t="s">
        <v>195</v>
      </c>
      <c r="V35" s="112"/>
      <c r="W35" s="112"/>
      <c r="X35" s="174">
        <f>W!A239</f>
        <v>328000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3695051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77.36</v>
      </c>
      <c r="G35" s="138">
        <f>W!A542/100</f>
        <v>90.16</v>
      </c>
      <c r="H35" s="138">
        <f>W!A562/100</f>
        <v>93.07</v>
      </c>
      <c r="I35" s="138">
        <f>W!A582/100</f>
        <v>87.96</v>
      </c>
      <c r="J35" s="138">
        <f>W!A602/100</f>
        <v>57.71</v>
      </c>
      <c r="K35" s="138">
        <f>W!A622/100</f>
        <v>87.07</v>
      </c>
      <c r="L35" s="138">
        <f>W!A642/100</f>
        <v>69.7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3094400</v>
      </c>
      <c r="G36" s="138">
        <f>W!A543</f>
        <v>3606400</v>
      </c>
      <c r="H36" s="138">
        <f>W!A563</f>
        <v>3722800</v>
      </c>
      <c r="I36" s="138">
        <f>W!A583</f>
        <v>3518400</v>
      </c>
      <c r="J36" s="138">
        <f>W!A603</f>
        <v>2338409</v>
      </c>
      <c r="K36" s="138">
        <f>W!A623</f>
        <v>3482800</v>
      </c>
      <c r="L36" s="138">
        <f>W!A643</f>
        <v>2788000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3094400</v>
      </c>
      <c r="G39" s="138">
        <f>W!A545</f>
        <v>3606400</v>
      </c>
      <c r="H39" s="138">
        <f>W!A565</f>
        <v>3722800</v>
      </c>
      <c r="I39" s="138">
        <f>W!A585</f>
        <v>3518400</v>
      </c>
      <c r="J39" s="138">
        <f>W!A605</f>
        <v>2284980</v>
      </c>
      <c r="K39" s="138">
        <f>W!A625</f>
        <v>3482800</v>
      </c>
      <c r="L39" s="138">
        <f>W!A645</f>
        <v>2788000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315</v>
      </c>
      <c r="H43" s="138">
        <f>W!A566</f>
        <v>295</v>
      </c>
      <c r="I43" s="138">
        <f>W!A586</f>
        <v>291</v>
      </c>
      <c r="J43" s="138">
        <f>W!A606</f>
        <v>293</v>
      </c>
      <c r="K43" s="138">
        <f>W!A626</f>
        <v>287</v>
      </c>
      <c r="L43" s="138">
        <f>W!A646</f>
        <v>290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325</v>
      </c>
      <c r="H44" s="138">
        <f>W!A567</f>
        <v>296</v>
      </c>
      <c r="I44" s="138">
        <f>W!A587</f>
        <v>296</v>
      </c>
      <c r="J44" s="138">
        <f>W!A607</f>
        <v>295</v>
      </c>
      <c r="K44" s="138">
        <f>W!A627</f>
        <v>290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325</v>
      </c>
      <c r="H45" s="138">
        <f>W!A568</f>
        <v>296</v>
      </c>
      <c r="I45" s="138">
        <f>W!A588</f>
        <v>296</v>
      </c>
      <c r="J45" s="138">
        <f>W!A608</f>
        <v>297</v>
      </c>
      <c r="K45" s="138">
        <f>W!A628</f>
        <v>289</v>
      </c>
      <c r="L45" s="138">
        <f>W!A648</f>
        <v>295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518</v>
      </c>
      <c r="H46" s="138">
        <f>W!A569</f>
        <v>480</v>
      </c>
      <c r="I46" s="138">
        <f>W!A589</f>
        <v>498</v>
      </c>
      <c r="J46" s="138">
        <f>W!A609</f>
        <v>481</v>
      </c>
      <c r="K46" s="138">
        <f>W!A629</f>
        <v>478</v>
      </c>
      <c r="L46" s="138">
        <f>W!A649</f>
        <v>473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528</v>
      </c>
      <c r="H47" s="138">
        <f>W!A570</f>
        <v>484</v>
      </c>
      <c r="I47" s="138">
        <f>W!A590</f>
        <v>508</v>
      </c>
      <c r="J47" s="138">
        <f>W!A610</f>
        <v>491</v>
      </c>
      <c r="K47" s="138">
        <f>W!A630</f>
        <v>484</v>
      </c>
      <c r="L47" s="138">
        <f>W!A650</f>
        <v>483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805</v>
      </c>
      <c r="G48" s="138">
        <f>W!A551</f>
        <v>538</v>
      </c>
      <c r="H48" s="138">
        <f>W!A571</f>
        <v>490</v>
      </c>
      <c r="I48" s="138">
        <f>W!A591</f>
        <v>503</v>
      </c>
      <c r="J48" s="138">
        <f>W!A611</f>
        <v>482</v>
      </c>
      <c r="K48" s="138">
        <f>W!A631</f>
        <v>482</v>
      </c>
      <c r="L48" s="138">
        <f>W!A651</f>
        <v>489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868</v>
      </c>
      <c r="H49" s="138">
        <f>W!A572</f>
        <v>802</v>
      </c>
      <c r="I49" s="138">
        <f>W!A592</f>
        <v>767</v>
      </c>
      <c r="J49" s="138">
        <f>W!A612</f>
        <v>766</v>
      </c>
      <c r="K49" s="138">
        <f>W!A632</f>
        <v>759</v>
      </c>
      <c r="L49" s="138">
        <f>W!A652</f>
        <v>786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868</v>
      </c>
      <c r="H50" s="138">
        <f>W!A573</f>
        <v>809</v>
      </c>
      <c r="I50" s="138">
        <f>W!A593</f>
        <v>785</v>
      </c>
      <c r="J50" s="138">
        <f>W!A613</f>
        <v>784</v>
      </c>
      <c r="K50" s="138">
        <f>W!A633</f>
        <v>779</v>
      </c>
      <c r="L50" s="138">
        <f>W!A653</f>
        <v>798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479</v>
      </c>
      <c r="G51" s="138">
        <f>W!A554</f>
        <v>868</v>
      </c>
      <c r="H51" s="138">
        <f>W!A574</f>
        <v>799</v>
      </c>
      <c r="I51" s="138">
        <f>W!A594</f>
        <v>772</v>
      </c>
      <c r="J51" s="138">
        <f>W!A614</f>
        <v>773</v>
      </c>
      <c r="K51" s="138">
        <f>W!A634</f>
        <v>774</v>
      </c>
      <c r="L51" s="138">
        <f>W!A654</f>
        <v>788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144</v>
      </c>
      <c r="G53" s="138">
        <f>W!A555</f>
        <v>107</v>
      </c>
      <c r="H53" s="138">
        <f>W!A575</f>
        <v>129</v>
      </c>
      <c r="I53" s="138">
        <f>W!A595</f>
        <v>135</v>
      </c>
      <c r="J53" s="138">
        <f>W!A615</f>
        <v>144</v>
      </c>
      <c r="K53" s="138">
        <f>W!A635</f>
        <v>129</v>
      </c>
      <c r="L53" s="138">
        <f>W!A655</f>
        <v>180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1260</v>
      </c>
      <c r="I54" s="138">
        <f>W!A596</f>
        <v>1210</v>
      </c>
      <c r="J54" s="138">
        <f>W!A616</f>
        <v>1252</v>
      </c>
      <c r="K54" s="138">
        <f>W!A636</f>
        <v>1230</v>
      </c>
      <c r="L54" s="138">
        <f>W!A656</f>
        <v>1215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12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3521440</v>
      </c>
      <c r="G67" s="138">
        <f>W!A722</f>
        <v>3621252</v>
      </c>
      <c r="H67" s="138">
        <f>W!A742</f>
        <v>3203752</v>
      </c>
      <c r="I67" s="138">
        <f>W!A762</f>
        <v>3241252</v>
      </c>
      <c r="J67" s="138">
        <f>W!A782</f>
        <v>3489310</v>
      </c>
      <c r="K67" s="138">
        <f>W!A802</f>
        <v>3506252</v>
      </c>
      <c r="L67" s="138">
        <f>W!A822</f>
        <v>3205752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390432</v>
      </c>
      <c r="G68" s="138">
        <f>W!A723</f>
        <v>1741741</v>
      </c>
      <c r="H68" s="138">
        <f>W!A743</f>
        <v>1737174</v>
      </c>
      <c r="I68" s="138">
        <f>W!A763</f>
        <v>719813</v>
      </c>
      <c r="J68" s="138">
        <f>W!A783</f>
        <v>1094951</v>
      </c>
      <c r="K68" s="138">
        <f>W!A803</f>
        <v>331828</v>
      </c>
      <c r="L68" s="138">
        <f>W!A823</f>
        <v>1652901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1601076</v>
      </c>
      <c r="G69" s="138">
        <f>W!A724</f>
        <v>2105387</v>
      </c>
      <c r="H69" s="138">
        <f>W!A744</f>
        <v>1860341</v>
      </c>
      <c r="I69" s="138">
        <f>W!A764</f>
        <v>1679480</v>
      </c>
      <c r="J69" s="138">
        <f>W!A784</f>
        <v>1435969</v>
      </c>
      <c r="K69" s="138">
        <f>W!A804</f>
        <v>1753800</v>
      </c>
      <c r="L69" s="138">
        <f>W!A824</f>
        <v>1809642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791158</v>
      </c>
      <c r="G74" s="138">
        <f>W!A729</f>
        <v>1134017</v>
      </c>
      <c r="H74" s="138">
        <f>W!A749</f>
        <v>853676</v>
      </c>
      <c r="I74" s="138">
        <f>W!A769</f>
        <v>768576</v>
      </c>
      <c r="J74" s="138">
        <f>W!A789</f>
        <v>742426</v>
      </c>
      <c r="K74" s="138">
        <f>W!A809</f>
        <v>861583</v>
      </c>
      <c r="L74" s="138">
        <f>W!A829</f>
        <v>1091278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1345936</v>
      </c>
      <c r="G75" s="138">
        <f>W!A730</f>
        <v>2999279</v>
      </c>
      <c r="H75" s="138">
        <f>W!A750</f>
        <v>996051</v>
      </c>
      <c r="I75" s="138">
        <f>W!A770</f>
        <v>1426918</v>
      </c>
      <c r="J75" s="138">
        <f>W!A790</f>
        <v>2354405</v>
      </c>
      <c r="K75" s="138">
        <f>W!A810</f>
        <v>1560731</v>
      </c>
      <c r="L75" s="138">
        <f>W!A830</f>
        <v>2847652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-624146</v>
      </c>
      <c r="G82" s="138">
        <f>W!A736</f>
        <v>-214916</v>
      </c>
      <c r="H82" s="138">
        <f>W!A756</f>
        <v>-109460</v>
      </c>
      <c r="I82" s="138">
        <f>W!A776</f>
        <v>-304949</v>
      </c>
      <c r="J82" s="138">
        <f>W!A796</f>
        <v>-1129370</v>
      </c>
      <c r="K82" s="138">
        <f>W!A816</f>
        <v>-380434</v>
      </c>
      <c r="L82" s="138">
        <f>W!A836</f>
        <v>-820635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3375854</v>
      </c>
      <c r="G83" s="138">
        <f t="shared" si="0"/>
        <v>3785084</v>
      </c>
      <c r="H83" s="138">
        <f t="shared" si="0"/>
        <v>3890540</v>
      </c>
      <c r="I83" s="138">
        <f t="shared" si="0"/>
        <v>3695051</v>
      </c>
      <c r="J83" s="138">
        <f t="shared" si="0"/>
        <v>2923399</v>
      </c>
      <c r="K83" s="138">
        <f t="shared" si="0"/>
        <v>3619566</v>
      </c>
      <c r="L83" s="138">
        <f t="shared" si="0"/>
        <v>3179365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232000</v>
      </c>
      <c r="G104" s="138">
        <f>W!A429</f>
        <v>387000</v>
      </c>
      <c r="H104" s="138">
        <f>W!A436</f>
        <v>268000</v>
      </c>
      <c r="I104" s="138">
        <f>W!A443</f>
        <v>246000</v>
      </c>
      <c r="J104" s="138">
        <f>W!A450</f>
        <v>250000</v>
      </c>
      <c r="K104" s="138">
        <f>W!A457</f>
        <v>271000</v>
      </c>
      <c r="L104" s="138">
        <f>W!A464</f>
        <v>307000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110000</v>
      </c>
      <c r="H105" s="138">
        <f>W!A437</f>
        <v>60000</v>
      </c>
      <c r="I105" s="138">
        <f>W!A444</f>
        <v>72000</v>
      </c>
      <c r="J105" s="138">
        <f>W!A451</f>
        <v>65000</v>
      </c>
      <c r="K105" s="138">
        <f>W!A458</f>
        <v>60000</v>
      </c>
      <c r="L105" s="138">
        <f>W!A465</f>
        <v>60000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 xml:space="preserve"> ****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****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  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20</v>
      </c>
    </row>
    <row r="8" spans="1:1">
      <c r="A8">
        <v>21</v>
      </c>
    </row>
    <row r="9" spans="1:1">
      <c r="A9">
        <v>20</v>
      </c>
    </row>
    <row r="10" spans="1:1">
      <c r="A10">
        <v>0</v>
      </c>
    </row>
    <row r="11" spans="1:1">
      <c r="A11">
        <v>21</v>
      </c>
    </row>
    <row r="12" spans="1:1">
      <c r="A12">
        <v>19</v>
      </c>
    </row>
    <row r="13" spans="1:1">
      <c r="A13">
        <v>18</v>
      </c>
    </row>
    <row r="14" spans="1:1">
      <c r="A14">
        <v>24</v>
      </c>
    </row>
    <row r="15" spans="1:1">
      <c r="A15">
        <v>25</v>
      </c>
    </row>
    <row r="16" spans="1:1">
      <c r="A16">
        <v>26</v>
      </c>
    </row>
    <row r="17" spans="1:2">
      <c r="A17">
        <v>17</v>
      </c>
    </row>
    <row r="18" spans="1:2">
      <c r="A18">
        <v>17</v>
      </c>
    </row>
    <row r="19" spans="1:2">
      <c r="A19">
        <v>18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498</v>
      </c>
    </row>
    <row r="25" spans="1:2">
      <c r="A25">
        <v>508</v>
      </c>
    </row>
    <row r="26" spans="1:2">
      <c r="A26">
        <v>503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1635</v>
      </c>
      <c r="B31" s="133" t="s">
        <v>343</v>
      </c>
    </row>
    <row r="32" spans="1:2">
      <c r="A32">
        <v>850</v>
      </c>
      <c r="B32" s="133" t="s">
        <v>343</v>
      </c>
    </row>
    <row r="33" spans="1:2">
      <c r="A33">
        <v>1400</v>
      </c>
      <c r="B33" s="133" t="s">
        <v>343</v>
      </c>
    </row>
    <row r="34" spans="1:2">
      <c r="A34">
        <v>820</v>
      </c>
    </row>
    <row r="35" spans="1:2">
      <c r="A35">
        <v>500</v>
      </c>
    </row>
    <row r="36" spans="1:2">
      <c r="A36">
        <v>760</v>
      </c>
    </row>
    <row r="37" spans="1:2">
      <c r="A37">
        <v>310</v>
      </c>
    </row>
    <row r="38" spans="1:2">
      <c r="A38">
        <v>194</v>
      </c>
    </row>
    <row r="39" spans="1:2">
      <c r="A39">
        <v>308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0</v>
      </c>
    </row>
    <row r="44" spans="1:2">
      <c r="A44">
        <v>30</v>
      </c>
    </row>
    <row r="45" spans="1:2">
      <c r="A45">
        <v>12</v>
      </c>
    </row>
    <row r="46" spans="1:2">
      <c r="A46">
        <v>30</v>
      </c>
    </row>
    <row r="47" spans="1:2">
      <c r="A47">
        <v>129</v>
      </c>
    </row>
    <row r="48" spans="1:2">
      <c r="A48">
        <v>183</v>
      </c>
    </row>
    <row r="49" spans="1:1">
      <c r="A49">
        <v>376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6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12</v>
      </c>
    </row>
    <row r="64" spans="1:1">
      <c r="A64">
        <v>5</v>
      </c>
    </row>
    <row r="65" spans="1:1">
      <c r="A65">
        <v>14</v>
      </c>
    </row>
    <row r="66" spans="1:1">
      <c r="A66">
        <v>11</v>
      </c>
    </row>
    <row r="67" spans="1:1">
      <c r="A67">
        <v>0</v>
      </c>
    </row>
    <row r="68" spans="1:1">
      <c r="A68">
        <v>21</v>
      </c>
    </row>
    <row r="69" spans="1:1">
      <c r="A69">
        <v>9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60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5</v>
      </c>
    </row>
    <row r="83" spans="1:1">
      <c r="A83">
        <v>1210</v>
      </c>
    </row>
    <row r="84" spans="1:1">
      <c r="A84">
        <v>0</v>
      </c>
    </row>
    <row r="85" spans="1:1">
      <c r="A85">
        <v>100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137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3877</v>
      </c>
    </row>
    <row r="109" spans="1:1">
      <c r="A109">
        <v>2080</v>
      </c>
    </row>
    <row r="110" spans="1:1">
      <c r="A110">
        <v>812</v>
      </c>
    </row>
    <row r="111" spans="1:1">
      <c r="A111">
        <v>4007</v>
      </c>
    </row>
    <row r="112" spans="1:1">
      <c r="A112">
        <v>2149</v>
      </c>
    </row>
    <row r="113" spans="1:2">
      <c r="A113">
        <v>838</v>
      </c>
    </row>
    <row r="114" spans="1:2">
      <c r="A114">
        <v>122</v>
      </c>
    </row>
    <row r="115" spans="1:2">
      <c r="A115">
        <v>69</v>
      </c>
    </row>
    <row r="116" spans="1:2">
      <c r="A116">
        <v>26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1631</v>
      </c>
    </row>
    <row r="122" spans="1:2">
      <c r="A122">
        <v>848</v>
      </c>
    </row>
    <row r="123" spans="1:2">
      <c r="A123">
        <v>1398</v>
      </c>
    </row>
    <row r="124" spans="1:2">
      <c r="A124">
        <v>820</v>
      </c>
    </row>
    <row r="125" spans="1:2">
      <c r="A125">
        <v>500</v>
      </c>
    </row>
    <row r="126" spans="1:2">
      <c r="A126">
        <v>760</v>
      </c>
    </row>
    <row r="127" spans="1:2">
      <c r="A127">
        <v>310</v>
      </c>
    </row>
    <row r="128" spans="1:2">
      <c r="A128">
        <v>194</v>
      </c>
    </row>
    <row r="129" spans="1:1">
      <c r="A129">
        <v>308</v>
      </c>
    </row>
    <row r="130" spans="1:1">
      <c r="A130">
        <v>999</v>
      </c>
    </row>
    <row r="131" spans="1:1">
      <c r="A131">
        <v>1723</v>
      </c>
    </row>
    <row r="132" spans="1:1">
      <c r="A132">
        <v>979</v>
      </c>
    </row>
    <row r="133" spans="1:1">
      <c r="A133">
        <v>1573</v>
      </c>
    </row>
    <row r="134" spans="1:1">
      <c r="A134">
        <v>882</v>
      </c>
    </row>
    <row r="135" spans="1:1">
      <c r="A135">
        <v>524</v>
      </c>
    </row>
    <row r="136" spans="1:1">
      <c r="A136">
        <v>841</v>
      </c>
    </row>
    <row r="137" spans="1:1">
      <c r="A137">
        <v>394</v>
      </c>
    </row>
    <row r="138" spans="1:1">
      <c r="A138">
        <v>215</v>
      </c>
    </row>
    <row r="139" spans="1:1">
      <c r="A139">
        <v>371</v>
      </c>
    </row>
    <row r="140" spans="1:1">
      <c r="A140">
        <v>999</v>
      </c>
    </row>
    <row r="141" spans="1:1">
      <c r="A141">
        <v>1710</v>
      </c>
    </row>
    <row r="142" spans="1:1">
      <c r="A142">
        <v>950</v>
      </c>
    </row>
    <row r="143" spans="1:1">
      <c r="A143">
        <v>1437</v>
      </c>
    </row>
    <row r="144" spans="1:1">
      <c r="A144">
        <v>820</v>
      </c>
    </row>
    <row r="145" spans="1:1">
      <c r="A145">
        <v>500</v>
      </c>
    </row>
    <row r="146" spans="1:1">
      <c r="A146">
        <v>760</v>
      </c>
    </row>
    <row r="147" spans="1:1">
      <c r="A147">
        <v>394</v>
      </c>
    </row>
    <row r="148" spans="1:1">
      <c r="A148">
        <v>215</v>
      </c>
    </row>
    <row r="149" spans="1:1">
      <c r="A149">
        <v>370</v>
      </c>
    </row>
    <row r="150" spans="1:1">
      <c r="A150">
        <v>999</v>
      </c>
    </row>
    <row r="151" spans="1:1">
      <c r="A151">
        <v>6</v>
      </c>
    </row>
    <row r="152" spans="1:1">
      <c r="A152">
        <v>14</v>
      </c>
    </row>
    <row r="153" spans="1:1">
      <c r="A153">
        <v>0</v>
      </c>
    </row>
    <row r="154" spans="1:1">
      <c r="A154">
        <v>31</v>
      </c>
    </row>
    <row r="155" spans="1:1">
      <c r="A155">
        <v>12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15</v>
      </c>
    </row>
    <row r="168" spans="1:1">
      <c r="A168">
        <v>35</v>
      </c>
    </row>
    <row r="169" spans="1:1">
      <c r="A169">
        <v>0</v>
      </c>
    </row>
    <row r="170" spans="1:1">
      <c r="A170">
        <v>999</v>
      </c>
    </row>
    <row r="171" spans="1:1">
      <c r="A171">
        <v>155</v>
      </c>
    </row>
    <row r="172" spans="1:1">
      <c r="A172">
        <v>73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47</v>
      </c>
    </row>
    <row r="192" spans="1:1">
      <c r="A192">
        <v>71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71</v>
      </c>
    </row>
    <row r="199" spans="1:1">
      <c r="A199">
        <v>999</v>
      </c>
    </row>
    <row r="200" spans="1:1">
      <c r="A200">
        <v>999</v>
      </c>
    </row>
    <row r="201" spans="1:1">
      <c r="A201">
        <v>246000</v>
      </c>
    </row>
    <row r="202" spans="1:1">
      <c r="A202">
        <v>119393</v>
      </c>
    </row>
    <row r="203" spans="1:1">
      <c r="A203">
        <v>50797</v>
      </c>
    </row>
    <row r="204" spans="1:1">
      <c r="A204">
        <v>391043</v>
      </c>
    </row>
    <row r="205" spans="1:1">
      <c r="A205">
        <v>31426</v>
      </c>
    </row>
    <row r="206" spans="1:1">
      <c r="A206">
        <v>29000</v>
      </c>
    </row>
    <row r="207" spans="1:1">
      <c r="A207">
        <v>72000</v>
      </c>
    </row>
    <row r="208" spans="1:1">
      <c r="A208">
        <v>15000</v>
      </c>
    </row>
    <row r="209" spans="1:1">
      <c r="A209">
        <v>64500</v>
      </c>
    </row>
    <row r="210" spans="1:1">
      <c r="A210">
        <v>56100</v>
      </c>
    </row>
    <row r="211" spans="1:1">
      <c r="A211">
        <v>8669</v>
      </c>
    </row>
    <row r="212" spans="1:1">
      <c r="A212">
        <v>7500</v>
      </c>
    </row>
    <row r="213" spans="1:1">
      <c r="A213">
        <v>7156</v>
      </c>
    </row>
    <row r="214" spans="1:1">
      <c r="A214">
        <v>25313</v>
      </c>
    </row>
    <row r="215" spans="1:1">
      <c r="A215">
        <v>100000</v>
      </c>
    </row>
    <row r="216" spans="1:1">
      <c r="A216">
        <v>24281</v>
      </c>
    </row>
    <row r="217" spans="1:1">
      <c r="A217">
        <v>1248178</v>
      </c>
    </row>
    <row r="218" spans="1:1">
      <c r="A218">
        <v>2957417</v>
      </c>
    </row>
    <row r="219" spans="1:1">
      <c r="A219">
        <v>2338</v>
      </c>
    </row>
    <row r="220" spans="1:1">
      <c r="A220">
        <v>4218</v>
      </c>
    </row>
    <row r="221" spans="1:1">
      <c r="A221">
        <v>2957417</v>
      </c>
    </row>
    <row r="222" spans="1:1">
      <c r="A222">
        <v>0</v>
      </c>
    </row>
    <row r="223" spans="1:1">
      <c r="A223">
        <v>2924381</v>
      </c>
    </row>
    <row r="224" spans="1:1">
      <c r="A224">
        <v>0</v>
      </c>
    </row>
    <row r="225" spans="1:1">
      <c r="A225">
        <v>1250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42387</v>
      </c>
    </row>
    <row r="233" spans="1:1">
      <c r="A233">
        <v>-8101</v>
      </c>
    </row>
    <row r="234" spans="1:1">
      <c r="A234">
        <v>-1168817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1431000</v>
      </c>
    </row>
    <row r="239" spans="1:1">
      <c r="A239">
        <v>328000</v>
      </c>
    </row>
    <row r="240" spans="1:1">
      <c r="A240">
        <v>-246229</v>
      </c>
    </row>
    <row r="241" spans="1:1">
      <c r="A241">
        <v>3064211</v>
      </c>
    </row>
    <row r="242" spans="1:1">
      <c r="A242">
        <v>911304</v>
      </c>
    </row>
    <row r="243" spans="1:1">
      <c r="A243">
        <v>0</v>
      </c>
    </row>
    <row r="244" spans="1:1">
      <c r="A244">
        <v>652314</v>
      </c>
    </row>
    <row r="245" spans="1:1">
      <c r="A245">
        <v>148157</v>
      </c>
    </row>
    <row r="246" spans="1:1">
      <c r="A246">
        <v>429513</v>
      </c>
    </row>
    <row r="247" spans="1:1">
      <c r="A247">
        <v>251196</v>
      </c>
    </row>
    <row r="248" spans="1:1">
      <c r="A248">
        <v>6994</v>
      </c>
    </row>
    <row r="249" spans="1:1">
      <c r="A249">
        <v>87650</v>
      </c>
    </row>
    <row r="250" spans="1:1">
      <c r="A250">
        <v>719813</v>
      </c>
    </row>
    <row r="251" spans="1:1">
      <c r="A251">
        <v>1767315</v>
      </c>
    </row>
    <row r="252" spans="1:1">
      <c r="A252">
        <v>1296896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-58720</v>
      </c>
    </row>
    <row r="257" spans="1:1">
      <c r="A257">
        <v>-304949</v>
      </c>
    </row>
    <row r="258" spans="1:1">
      <c r="A258">
        <v>999</v>
      </c>
    </row>
    <row r="259" spans="1:1">
      <c r="A259">
        <v>999</v>
      </c>
    </row>
    <row r="260" spans="1:1">
      <c r="A260">
        <v>-246229</v>
      </c>
    </row>
    <row r="261" spans="1:1">
      <c r="A261">
        <v>100000</v>
      </c>
    </row>
    <row r="262" spans="1:1">
      <c r="A262">
        <v>555500</v>
      </c>
    </row>
    <row r="263" spans="1:1">
      <c r="A263">
        <v>2585752</v>
      </c>
    </row>
    <row r="264" spans="1:1">
      <c r="A264">
        <v>0</v>
      </c>
    </row>
    <row r="265" spans="1:1">
      <c r="A265">
        <v>18700</v>
      </c>
    </row>
    <row r="266" spans="1:1">
      <c r="A266">
        <v>0</v>
      </c>
    </row>
    <row r="267" spans="1:1">
      <c r="A267">
        <v>701113</v>
      </c>
    </row>
    <row r="268" spans="1:1">
      <c r="A268">
        <v>1679480</v>
      </c>
    </row>
    <row r="269" spans="1:1">
      <c r="A269">
        <v>250000</v>
      </c>
    </row>
    <row r="270" spans="1:1">
      <c r="A270">
        <v>250000</v>
      </c>
    </row>
    <row r="271" spans="1:1">
      <c r="A271">
        <v>0</v>
      </c>
    </row>
    <row r="272" spans="1:1">
      <c r="A272">
        <v>768576</v>
      </c>
    </row>
    <row r="273" spans="1:1">
      <c r="A273">
        <v>1426918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3695051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1111</v>
      </c>
    </row>
    <row r="285" spans="1:1">
      <c r="A285">
        <v>275</v>
      </c>
    </row>
    <row r="286" spans="1:1">
      <c r="A286">
        <v>480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171</v>
      </c>
    </row>
    <row r="303" spans="1:1">
      <c r="A303">
        <v>9735</v>
      </c>
    </row>
    <row r="304" spans="1:1">
      <c r="A304" t="s">
        <v>350</v>
      </c>
    </row>
    <row r="305" spans="1:1">
      <c r="A305">
        <v>27072</v>
      </c>
    </row>
    <row r="306" spans="1:1">
      <c r="A306">
        <v>612</v>
      </c>
    </row>
    <row r="307" spans="1:1">
      <c r="A307">
        <v>20420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7780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10819</v>
      </c>
    </row>
    <row r="316" spans="1:1">
      <c r="A316">
        <v>961</v>
      </c>
    </row>
    <row r="317" spans="1:1">
      <c r="A317">
        <v>6000</v>
      </c>
    </row>
    <row r="318" spans="1:1">
      <c r="A318">
        <v>18</v>
      </c>
    </row>
    <row r="319" spans="1:1">
      <c r="A319">
        <v>66111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101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232000</v>
      </c>
    </row>
    <row r="423" spans="1:1">
      <c r="A423">
        <v>80000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387000</v>
      </c>
    </row>
    <row r="430" spans="1:1">
      <c r="A430">
        <v>110000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353</v>
      </c>
    </row>
    <row r="434" spans="1:1">
      <c r="A434" s="134" t="s">
        <v>353</v>
      </c>
    </row>
    <row r="435" spans="1:1">
      <c r="A435">
        <v>3</v>
      </c>
    </row>
    <row r="436" spans="1:1">
      <c r="A436">
        <v>268000</v>
      </c>
    </row>
    <row r="437" spans="1:1">
      <c r="A437">
        <v>60000</v>
      </c>
    </row>
    <row r="438" spans="1:1">
      <c r="A438" s="134" t="s">
        <v>353</v>
      </c>
    </row>
    <row r="439" spans="1:1">
      <c r="A439" s="134" t="s">
        <v>353</v>
      </c>
    </row>
    <row r="440" spans="1:1">
      <c r="A440" s="134" t="s">
        <v>354</v>
      </c>
    </row>
    <row r="441" spans="1:1">
      <c r="A441" s="134" t="s">
        <v>354</v>
      </c>
    </row>
    <row r="442" spans="1:1">
      <c r="A442">
        <v>4</v>
      </c>
    </row>
    <row r="443" spans="1:1">
      <c r="A443">
        <v>246000</v>
      </c>
    </row>
    <row r="444" spans="1:1">
      <c r="A444">
        <v>72000</v>
      </c>
    </row>
    <row r="445" spans="1:1">
      <c r="A445" s="134" t="s">
        <v>354</v>
      </c>
    </row>
    <row r="446" spans="1:1">
      <c r="A446" s="134" t="s">
        <v>353</v>
      </c>
    </row>
    <row r="447" spans="1:1">
      <c r="A447" s="134" t="s">
        <v>355</v>
      </c>
    </row>
    <row r="448" spans="1:1">
      <c r="A448" s="134" t="s">
        <v>354</v>
      </c>
    </row>
    <row r="449" spans="1:1">
      <c r="A449">
        <v>5</v>
      </c>
    </row>
    <row r="450" spans="1:1">
      <c r="A450">
        <v>250000</v>
      </c>
    </row>
    <row r="451" spans="1:1">
      <c r="A451">
        <v>65000</v>
      </c>
    </row>
    <row r="452" spans="1:1">
      <c r="A452" s="134" t="s">
        <v>355</v>
      </c>
    </row>
    <row r="453" spans="1:1">
      <c r="A453" s="134" t="s">
        <v>355</v>
      </c>
    </row>
    <row r="454" spans="1:1">
      <c r="A454" s="134" t="s">
        <v>355</v>
      </c>
    </row>
    <row r="455" spans="1:1">
      <c r="A455" s="134" t="s">
        <v>356</v>
      </c>
    </row>
    <row r="456" spans="1:1">
      <c r="A456">
        <v>6</v>
      </c>
    </row>
    <row r="457" spans="1:1">
      <c r="A457">
        <v>271000</v>
      </c>
    </row>
    <row r="458" spans="1:1">
      <c r="A458">
        <v>60000</v>
      </c>
    </row>
    <row r="459" spans="1:1">
      <c r="A459" s="134" t="s">
        <v>354</v>
      </c>
    </row>
    <row r="460" spans="1:1">
      <c r="A460" s="134" t="s">
        <v>353</v>
      </c>
    </row>
    <row r="461" spans="1:1">
      <c r="A461" s="134" t="s">
        <v>355</v>
      </c>
    </row>
    <row r="462" spans="1:1">
      <c r="A462" s="134" t="s">
        <v>353</v>
      </c>
    </row>
    <row r="463" spans="1:1">
      <c r="A463">
        <v>7</v>
      </c>
    </row>
    <row r="464" spans="1:1">
      <c r="A464">
        <v>307000</v>
      </c>
    </row>
    <row r="465" spans="1:1">
      <c r="A465">
        <v>60000</v>
      </c>
    </row>
    <row r="466" spans="1:1">
      <c r="A466" s="134" t="s">
        <v>352</v>
      </c>
    </row>
    <row r="467" spans="1:1">
      <c r="A467" s="134" t="s">
        <v>355</v>
      </c>
    </row>
    <row r="468" spans="1:1">
      <c r="A468" s="134" t="s">
        <v>355</v>
      </c>
    </row>
    <row r="469" spans="1:1">
      <c r="A469" s="134" t="s">
        <v>353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357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7736</v>
      </c>
    </row>
    <row r="523" spans="1:1">
      <c r="A523">
        <v>3094400</v>
      </c>
    </row>
    <row r="524" spans="1:1">
      <c r="A524">
        <v>0</v>
      </c>
    </row>
    <row r="525" spans="1:1">
      <c r="A525">
        <v>3094400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805</v>
      </c>
    </row>
    <row r="532" spans="1:1">
      <c r="A532">
        <v>800</v>
      </c>
    </row>
    <row r="533" spans="1:1">
      <c r="A533">
        <v>800</v>
      </c>
    </row>
    <row r="534" spans="1:1">
      <c r="A534">
        <v>479</v>
      </c>
    </row>
    <row r="535" spans="1:1">
      <c r="A535">
        <v>144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9016</v>
      </c>
    </row>
    <row r="543" spans="1:1">
      <c r="A543">
        <v>3606400</v>
      </c>
    </row>
    <row r="544" spans="1:1">
      <c r="A544">
        <v>0</v>
      </c>
    </row>
    <row r="545" spans="1:2">
      <c r="A545">
        <v>3606400</v>
      </c>
    </row>
    <row r="546" spans="1:2">
      <c r="A546">
        <v>315</v>
      </c>
    </row>
    <row r="547" spans="1:2">
      <c r="A547">
        <v>325</v>
      </c>
    </row>
    <row r="548" spans="1:2">
      <c r="A548">
        <v>325</v>
      </c>
    </row>
    <row r="549" spans="1:2">
      <c r="A549">
        <v>518</v>
      </c>
    </row>
    <row r="550" spans="1:2">
      <c r="A550">
        <v>528</v>
      </c>
    </row>
    <row r="551" spans="1:2">
      <c r="A551">
        <v>538</v>
      </c>
    </row>
    <row r="552" spans="1:2">
      <c r="A552">
        <v>868</v>
      </c>
    </row>
    <row r="553" spans="1:2">
      <c r="A553">
        <v>868</v>
      </c>
      <c r="B553"/>
    </row>
    <row r="554" spans="1:2">
      <c r="A554">
        <v>868</v>
      </c>
      <c r="B554"/>
    </row>
    <row r="555" spans="1:2">
      <c r="A555">
        <v>107</v>
      </c>
      <c r="B555"/>
    </row>
    <row r="556" spans="1:2">
      <c r="A556">
        <v>1200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9307</v>
      </c>
    </row>
    <row r="563" spans="1:1">
      <c r="A563">
        <v>3722800</v>
      </c>
    </row>
    <row r="564" spans="1:1">
      <c r="A564">
        <v>0</v>
      </c>
    </row>
    <row r="565" spans="1:1">
      <c r="A565">
        <v>3722800</v>
      </c>
    </row>
    <row r="566" spans="1:1">
      <c r="A566">
        <v>295</v>
      </c>
    </row>
    <row r="567" spans="1:1">
      <c r="A567">
        <v>296</v>
      </c>
    </row>
    <row r="568" spans="1:1">
      <c r="A568">
        <v>296</v>
      </c>
    </row>
    <row r="569" spans="1:1">
      <c r="A569">
        <v>480</v>
      </c>
    </row>
    <row r="570" spans="1:1">
      <c r="A570">
        <v>484</v>
      </c>
    </row>
    <row r="571" spans="1:1">
      <c r="A571">
        <v>490</v>
      </c>
    </row>
    <row r="572" spans="1:1">
      <c r="A572">
        <v>802</v>
      </c>
    </row>
    <row r="573" spans="1:1">
      <c r="A573">
        <v>809</v>
      </c>
    </row>
    <row r="574" spans="1:1">
      <c r="A574">
        <v>799</v>
      </c>
    </row>
    <row r="575" spans="1:1">
      <c r="A575">
        <v>129</v>
      </c>
    </row>
    <row r="576" spans="1:1">
      <c r="A576">
        <v>1260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8796</v>
      </c>
    </row>
    <row r="583" spans="1:1">
      <c r="A583">
        <v>3518400</v>
      </c>
    </row>
    <row r="584" spans="1:1">
      <c r="A584">
        <v>0</v>
      </c>
    </row>
    <row r="585" spans="1:1">
      <c r="A585">
        <v>3518400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498</v>
      </c>
    </row>
    <row r="590" spans="1:1">
      <c r="A590">
        <v>508</v>
      </c>
    </row>
    <row r="591" spans="1:1">
      <c r="A591">
        <v>503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135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5771</v>
      </c>
    </row>
    <row r="603" spans="1:1">
      <c r="A603">
        <v>2338409</v>
      </c>
    </row>
    <row r="604" spans="1:1">
      <c r="A604">
        <v>0</v>
      </c>
    </row>
    <row r="605" spans="1:1">
      <c r="A605">
        <v>2284980</v>
      </c>
    </row>
    <row r="606" spans="1:1">
      <c r="A606">
        <v>293</v>
      </c>
    </row>
    <row r="607" spans="1:1">
      <c r="A607">
        <v>295</v>
      </c>
    </row>
    <row r="608" spans="1:1">
      <c r="A608">
        <v>297</v>
      </c>
    </row>
    <row r="609" spans="1:1">
      <c r="A609">
        <v>481</v>
      </c>
    </row>
    <row r="610" spans="1:1">
      <c r="A610">
        <v>491</v>
      </c>
    </row>
    <row r="611" spans="1:1">
      <c r="A611">
        <v>482</v>
      </c>
    </row>
    <row r="612" spans="1:1">
      <c r="A612">
        <v>766</v>
      </c>
    </row>
    <row r="613" spans="1:1">
      <c r="A613">
        <v>784</v>
      </c>
    </row>
    <row r="614" spans="1:1">
      <c r="A614">
        <v>773</v>
      </c>
    </row>
    <row r="615" spans="1:1">
      <c r="A615">
        <v>144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8707</v>
      </c>
    </row>
    <row r="623" spans="1:1">
      <c r="A623">
        <v>3482800</v>
      </c>
    </row>
    <row r="624" spans="1:1">
      <c r="A624">
        <v>0</v>
      </c>
    </row>
    <row r="625" spans="1:1">
      <c r="A625">
        <v>3482800</v>
      </c>
    </row>
    <row r="626" spans="1:1">
      <c r="A626">
        <v>287</v>
      </c>
    </row>
    <row r="627" spans="1:1">
      <c r="A627">
        <v>290</v>
      </c>
    </row>
    <row r="628" spans="1:1">
      <c r="A628">
        <v>289</v>
      </c>
    </row>
    <row r="629" spans="1:1">
      <c r="A629">
        <v>478</v>
      </c>
    </row>
    <row r="630" spans="1:1">
      <c r="A630">
        <v>484</v>
      </c>
    </row>
    <row r="631" spans="1:1">
      <c r="A631">
        <v>482</v>
      </c>
    </row>
    <row r="632" spans="1:1">
      <c r="A632">
        <v>759</v>
      </c>
    </row>
    <row r="633" spans="1:1">
      <c r="A633">
        <v>779</v>
      </c>
    </row>
    <row r="634" spans="1:1">
      <c r="A634">
        <v>774</v>
      </c>
    </row>
    <row r="635" spans="1:1">
      <c r="A635">
        <v>129</v>
      </c>
    </row>
    <row r="636" spans="1:1">
      <c r="A636">
        <v>1230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6970</v>
      </c>
    </row>
    <row r="643" spans="1:1">
      <c r="A643">
        <v>2788000</v>
      </c>
    </row>
    <row r="644" spans="1:1">
      <c r="A644">
        <v>0</v>
      </c>
    </row>
    <row r="645" spans="1:1">
      <c r="A645">
        <v>2788000</v>
      </c>
    </row>
    <row r="646" spans="1:1">
      <c r="A646">
        <v>290</v>
      </c>
    </row>
    <row r="647" spans="1:1">
      <c r="A647">
        <v>295</v>
      </c>
    </row>
    <row r="648" spans="1:1">
      <c r="A648">
        <v>295</v>
      </c>
    </row>
    <row r="649" spans="1:1">
      <c r="A649">
        <v>473</v>
      </c>
    </row>
    <row r="650" spans="1:1">
      <c r="A650">
        <v>483</v>
      </c>
    </row>
    <row r="651" spans="1:1">
      <c r="A651">
        <v>489</v>
      </c>
    </row>
    <row r="652" spans="1:1">
      <c r="A652">
        <v>786</v>
      </c>
    </row>
    <row r="653" spans="1:1">
      <c r="A653">
        <v>798</v>
      </c>
    </row>
    <row r="654" spans="1:1">
      <c r="A654">
        <v>788</v>
      </c>
    </row>
    <row r="655" spans="1:1">
      <c r="A655">
        <v>180</v>
      </c>
    </row>
    <row r="656" spans="1:1">
      <c r="A656">
        <v>1215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361</v>
      </c>
    </row>
    <row r="700" spans="1:1">
      <c r="A700" t="s">
        <v>362</v>
      </c>
    </row>
    <row r="701" spans="1:1">
      <c r="A701">
        <v>1</v>
      </c>
    </row>
    <row r="702" spans="1:1">
      <c r="A702">
        <v>3521440</v>
      </c>
    </row>
    <row r="703" spans="1:1">
      <c r="A703">
        <v>390432</v>
      </c>
    </row>
    <row r="704" spans="1:1">
      <c r="A704">
        <v>1601076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791158</v>
      </c>
    </row>
    <row r="710" spans="1:1">
      <c r="A710">
        <v>1345936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-624146</v>
      </c>
    </row>
    <row r="717" spans="1:1">
      <c r="A717">
        <v>3375854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3621252</v>
      </c>
    </row>
    <row r="723" spans="1:1">
      <c r="A723">
        <v>1741741</v>
      </c>
    </row>
    <row r="724" spans="1:1">
      <c r="A724">
        <v>2105387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1134017</v>
      </c>
    </row>
    <row r="730" spans="1:1">
      <c r="A730">
        <v>2999279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-214916</v>
      </c>
    </row>
    <row r="737" spans="1:1">
      <c r="A737">
        <v>3785084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3203752</v>
      </c>
    </row>
    <row r="743" spans="1:1">
      <c r="A743">
        <v>1737174</v>
      </c>
    </row>
    <row r="744" spans="1:1">
      <c r="A744">
        <v>1860341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853676</v>
      </c>
    </row>
    <row r="750" spans="1:1">
      <c r="A750">
        <v>996051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-109460</v>
      </c>
    </row>
    <row r="757" spans="1:1">
      <c r="A757">
        <v>3890540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3241252</v>
      </c>
    </row>
    <row r="763" spans="1:1">
      <c r="A763">
        <v>719813</v>
      </c>
    </row>
    <row r="764" spans="1:1">
      <c r="A764">
        <v>1679480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768576</v>
      </c>
    </row>
    <row r="770" spans="1:1">
      <c r="A770">
        <v>1426918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-304949</v>
      </c>
    </row>
    <row r="777" spans="1:1">
      <c r="A777">
        <v>3695051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3489310</v>
      </c>
    </row>
    <row r="783" spans="1:1">
      <c r="A783">
        <v>1094951</v>
      </c>
    </row>
    <row r="784" spans="1:1">
      <c r="A784">
        <v>1435969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742426</v>
      </c>
    </row>
    <row r="790" spans="1:1">
      <c r="A790">
        <v>2354405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-1129370</v>
      </c>
    </row>
    <row r="797" spans="1:1">
      <c r="A797">
        <v>2923399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3506252</v>
      </c>
    </row>
    <row r="803" spans="1:1">
      <c r="A803">
        <v>331828</v>
      </c>
    </row>
    <row r="804" spans="1:1">
      <c r="A804">
        <v>1753800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861583</v>
      </c>
    </row>
    <row r="810" spans="1:1">
      <c r="A810">
        <v>1560731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-380434</v>
      </c>
    </row>
    <row r="817" spans="1:1">
      <c r="A817">
        <v>3619566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3205752</v>
      </c>
    </row>
    <row r="823" spans="1:1">
      <c r="A823">
        <v>1652901</v>
      </c>
    </row>
    <row r="824" spans="1:1">
      <c r="A824">
        <v>1809642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1091278</v>
      </c>
    </row>
    <row r="830" spans="1:1">
      <c r="A830">
        <v>2847652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-820635</v>
      </c>
    </row>
    <row r="837" spans="1:1">
      <c r="A837">
        <v>3179365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363</v>
      </c>
    </row>
    <row r="862" spans="1:1">
      <c r="A862" t="s">
        <v>364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2020-03-21T14:43:30Z</dcterms:modified>
</cp:coreProperties>
</file>