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Triada\"/>
    </mc:Choice>
  </mc:AlternateContent>
  <xr:revisionPtr revIDLastSave="0" documentId="8_{E7F858F7-9BB0-4D66-9A3C-971B7B370CBB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0319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M80" i="4"/>
  <c r="M83" i="4" s="1"/>
  <c r="L80" i="4"/>
  <c r="K80" i="4"/>
  <c r="K83" i="4" s="1"/>
  <c r="J80" i="4"/>
  <c r="J83" i="4" s="1"/>
  <c r="I80" i="4"/>
  <c r="I83" i="4" s="1"/>
  <c r="H80" i="4"/>
  <c r="H83" i="4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I16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R35" i="3" s="1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X27" i="3" s="1"/>
  <c r="R24" i="3"/>
  <c r="R27" i="3" s="1"/>
  <c r="F24" i="3"/>
  <c r="X23" i="3"/>
  <c r="L23" i="3"/>
  <c r="F23" i="3"/>
  <c r="X22" i="3"/>
  <c r="L22" i="3"/>
  <c r="L24" i="3" s="1"/>
  <c r="L27" i="3" s="1"/>
  <c r="F27" i="3" s="1"/>
  <c r="F22" i="3"/>
  <c r="L21" i="3"/>
  <c r="F21" i="3"/>
  <c r="L20" i="3"/>
  <c r="F20" i="3"/>
  <c r="R19" i="3"/>
  <c r="X31" i="3" s="1"/>
  <c r="L19" i="3"/>
  <c r="F19" i="3"/>
  <c r="X18" i="3"/>
  <c r="R18" i="3"/>
  <c r="R20" i="3" s="1"/>
  <c r="L18" i="3"/>
  <c r="F18" i="3"/>
  <c r="X17" i="3"/>
  <c r="R17" i="3"/>
  <c r="L17" i="3"/>
  <c r="F17" i="3"/>
  <c r="X16" i="3"/>
  <c r="X19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/>
  <c r="R9" i="3"/>
  <c r="R12" i="3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 s="1"/>
  <c r="G25" i="2"/>
  <c r="N44" i="2" s="1"/>
  <c r="N45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L83" i="4"/>
  <c r="N43" i="2"/>
  <c r="H16" i="4"/>
  <c r="G17" i="4"/>
  <c r="G16" i="4"/>
  <c r="I17" i="4"/>
  <c r="H17" i="4"/>
  <c r="L30" i="3" l="1"/>
</calcChain>
</file>

<file path=xl/connections.xml><?xml version="1.0" encoding="utf-8"?>
<connections xmlns="http://schemas.openxmlformats.org/spreadsheetml/2006/main">
  <connection id="1" name="W203193" type="6" refreshedVersion="4" background="1" saveData="1">
    <textPr prompt="0" codePage="850" sourceFile="C:\2019_GMC\1ETAP_18C1\RUN_18C1\Wfiles\193\W20319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<sst xmlns="http://schemas.openxmlformats.org/spreadsheetml/2006/main" count="570" uniqueCount="393">
  <si>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</si>
  <si>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</si>
  <si>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</si>
  <si>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</si>
  <si>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</si>
  <si>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</si>
  <si>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</si>
  <si>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</si>
  <si>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</si>
  <si>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</si>
  <si>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</si>
  <si>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</si>
  <si>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</si>
  <si>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</si>
  <si>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</si>
  <si>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</si>
  <si>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</si>
  <si>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</si>
  <si>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</si>
  <si>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</si>
  <si>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</si>
  <si>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</si>
  <si>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</si>
  <si>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</si>
  <si>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</si>
  <si>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</si>
  <si>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</si>
  <si>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</si>
  <si>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</si>
  <si>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</si>
  <si>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</si>
  <si>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</si>
  <si>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</si>
  <si>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</si>
  <si>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</si>
  <si>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</si>
  <si>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</si>
  <si>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</si>
  <si>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</si>
  <si>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</si>
  <si>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</si>
  <si>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</si>
  <si>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</si>
  <si>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</si>
  <si>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</si>
  <si>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</si>
  <si>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</si>
  <si>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</si>
  <si>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</si>
  <si>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</si>
  <si>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</si>
  <si>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</si>
  <si>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</si>
  <si>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</si>
  <si>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</si>
  <si>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</si>
  <si>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</si>
  <si>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</si>
  <si>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</si>
  <si>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</si>
  <si>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</si>
  <si>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</si>
  <si>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</si>
  <si>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</si>
  <si>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</si>
  <si>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</si>
  <si>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</si>
  <si>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</si>
  <si>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</si>
  <si>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</si>
  <si>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</si>
  <si>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</si>
  <si>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</si>
  <si>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</si>
  <si>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</si>
  <si>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</si>
  <si>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</si>
  <si>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</si>
  <si>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</si>
  <si>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</si>
  <si>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</si>
  <si>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</si>
  <si>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</si>
  <si>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</si>
  <si>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</si>
  <si>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</si>
  <si>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</si>
  <si>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</si>
  <si>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</si>
  <si>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</si>
  <si>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</si>
  <si>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</si>
  <si>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</si>
  <si>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</si>
  <si>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</si>
  <si>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</si>
  <si>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</si>
  <si>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</si>
  <si>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</si>
  <si>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</si>
  <si>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</si>
  <si>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</si>
  <si>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</si>
  <si>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</si>
  <si>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</si>
  <si>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</si>
  <si>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</si>
  <si>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</si>
  <si>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</si>
  <si>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</si>
  <si>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</si>
  <si>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</si>
  <si>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</si>
  <si>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</si>
  <si>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</si>
  <si>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</si>
  <si>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</si>
  <si>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</si>
  <si>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</si>
  <si>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</si>
  <si>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</si>
  <si>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</si>
  <si>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</si>
  <si>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</si>
  <si>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</si>
  <si>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</si>
  <si>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</si>
  <si>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</si>
  <si>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</si>
  <si>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</si>
  <si>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</si>
  <si>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</si>
  <si>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</si>
  <si>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</si>
  <si>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</si>
  <si>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</si>
  <si>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</si>
  <si>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</si>
  <si>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</si>
  <si>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</si>
  <si>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</si>
  <si>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</si>
  <si>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</si>
  <si>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</si>
  <si>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</si>
  <si>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</si>
  <si>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</si>
  <si>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</si>
  <si>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</si>
  <si>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</si>
  <si>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</si>
  <si>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</si>
  <si>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</si>
  <si>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</si>
  <si>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</si>
  <si>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</si>
  <si>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</si>
  <si>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</si>
  <si>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</si>
  <si>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</si>
  <si>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</si>
  <si>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</si>
  <si>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</si>
  <si>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</si>
  <si>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</si>
  <si>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</si>
  <si>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</si>
  <si>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</si>
  <si>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</si>
  <si>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</si>
  <si>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</si>
  <si>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</si>
  <si>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</si>
  <si>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</si>
  <si>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</si>
  <si>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</si>
  <si>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</si>
  <si>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</si>
  <si>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</si>
  <si>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</si>
  <si>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</si>
  <si>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</si>
  <si>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</si>
  <si>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</si>
  <si>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</si>
  <si>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</si>
  <si>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</si>
  <si>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</si>
  <si>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</si>
  <si>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</si>
  <si>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</si>
  <si>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</si>
  <si>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</si>
  <si>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</si>
  <si>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</si>
  <si>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</si>
  <si>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</si>
  <si>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</si>
  <si>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</si>
  <si>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</si>
  <si>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</si>
  <si>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</si>
  <si>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</si>
  <si>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</si>
  <si>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</si>
  <si>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</si>
  <si>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</si>
  <si>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</si>
  <si>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</si>
  <si>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</si>
  <si>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</si>
  <si>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</si>
  <si>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</si>
  <si>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</si>
  <si>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</si>
  <si>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</si>
  <si>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</si>
  <si>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</si>
  <si>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</si>
  <si>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</si>
  <si>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</si>
  <si>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</si>
  <si>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</si>
  <si>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</si>
  <si>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</si>
  <si>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</si>
  <si>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</si>
  <si>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</si>
  <si>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</si>
  <si>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</si>
  <si>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</si>
  <si>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</si>
  <si>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</si>
  <si>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</si>
  <si>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</si>
  <si>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</si>
  <si>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</si>
  <si>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</si>
  <si>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</si>
  <si>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</si>
  <si>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</si>
  <si>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</si>
  <si>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</si>
  <si>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</si>
  <si>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</si>
  <si>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</si>
  <si>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</si>
  <si>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</si>
  <si>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</si>
  <si>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</si>
  <si>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</si>
  <si>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</si>
  <si>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</si>
  <si>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</si>
  <si>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</si>
  <si>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</si>
  <si>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</si>
  <si>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</si>
  <si>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</si>
  <si>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</si>
  <si>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</si>
  <si>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</si>
  <si>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</si>
  <si>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</si>
  <si>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</si>
  <si>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</si>
  <si>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</si>
  <si>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</si>
  <si>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</si>
  <si>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</si>
  <si>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</si>
  <si>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</si>
  <si>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</si>
  <si>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</si>
  <si>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</si>
  <si>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</si>
  <si>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</si>
  <si>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</si>
  <si>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</si>
  <si>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</si>
  <si>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</si>
  <si>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</si>
  <si>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</si>
  <si>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</si>
  <si>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</si>
  <si>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</si>
  <si>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</si>
  <si>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</si>
  <si>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</si>
  <si>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</si>
  <si>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</si>
  <si>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</si>
  <si>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</si>
  <si>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</si>
  <si>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</si>
  <si>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</si>
  <si>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</si>
  <si>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</si>
  <si>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</si>
  <si>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</si>
  <si>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</si>
  <si>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</si>
  <si>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</si>
  <si>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</si>
  <si>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</si>
  <si>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</si>
  <si>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</si>
  <si>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</si>
  <si>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</si>
  <si>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</si>
  <si>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</si>
  <si>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</si>
  <si>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</si>
  <si>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</si>
  <si>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</si>
  <si>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</si>
  <si>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</si>
  <si>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</si>
  <si>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</si>
  <si>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</si>
  <si>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</si>
  <si>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</si>
  <si>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</si>
  <si>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</si>
  <si>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</si>
  <si>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</si>
  <si>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</si>
  <si>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</si>
  <si>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</si>
  <si>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</si>
  <si>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</si>
  <si>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</si>
  <si>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</si>
  <si>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</si>
  <si>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</si>
  <si>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</si>
  <si>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</si>
  <si>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</si>
  <si>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</si>
  <si>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</si>
  <si>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</si>
  <si>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</si>
  <si>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</si>
  <si>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</si>
  <si>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3.84</t>
  </si>
  <si>
    <t xml:space="preserve">   2.86</t>
  </si>
  <si>
    <t xml:space="preserve">   2.95</t>
  </si>
  <si>
    <t>Minor</t>
  </si>
  <si>
    <t>None</t>
  </si>
  <si>
    <t xml:space="preserve"> 81.6</t>
  </si>
  <si>
    <t xml:space="preserve"> 11.6</t>
  </si>
  <si>
    <t xml:space="preserve"> 12.0</t>
  </si>
  <si>
    <t xml:space="preserve"> 12.5</t>
  </si>
  <si>
    <t xml:space="preserve"> 10.8</t>
  </si>
  <si>
    <t xml:space="preserve"> 12.8</t>
  </si>
  <si>
    <t xml:space="preserve"> 11.1</t>
  </si>
  <si>
    <t xml:space="preserve"> 10.6</t>
  </si>
  <si>
    <t xml:space="preserve"> 12.7</t>
  </si>
  <si>
    <t xml:space="preserve"> 11.5</t>
  </si>
  <si>
    <t xml:space="preserve"> 13.7</t>
  </si>
  <si>
    <t xml:space="preserve"> 13.0</t>
  </si>
  <si>
    <t xml:space="preserve"> 10.9</t>
  </si>
  <si>
    <t xml:space="preserve"> 12.4</t>
  </si>
  <si>
    <t xml:space="preserve"> 10.7</t>
  </si>
  <si>
    <t xml:space="preserve"> 13.2</t>
  </si>
  <si>
    <t xml:space="preserve"> 11.9</t>
  </si>
  <si>
    <t xml:space="preserve"> 13.1</t>
  </si>
  <si>
    <t xml:space="preserve">  8.4</t>
  </si>
  <si>
    <t xml:space="preserve">  8.6</t>
  </si>
  <si>
    <t xml:space="preserve"> 11.7</t>
  </si>
  <si>
    <t xml:space="preserve"> 10.5</t>
  </si>
  <si>
    <t xml:space="preserve"> 10.0</t>
  </si>
  <si>
    <t xml:space="preserve"> 12.1</t>
  </si>
  <si>
    <t xml:space="preserve">  7.9</t>
  </si>
  <si>
    <t xml:space="preserve">  9.6</t>
  </si>
  <si>
    <t xml:space="preserve"> 10.4</t>
  </si>
  <si>
    <t xml:space="preserve"> 10.3</t>
  </si>
  <si>
    <t xml:space="preserve"> 11.2</t>
  </si>
  <si>
    <t xml:space="preserve"> 14.9</t>
  </si>
  <si>
    <t xml:space="preserve">  9.3</t>
  </si>
  <si>
    <t xml:space="preserve">  1.1</t>
  </si>
  <si>
    <t xml:space="preserve">  9.9</t>
  </si>
  <si>
    <t xml:space="preserve"> 11.8</t>
  </si>
  <si>
    <t xml:space="preserve"> 13.8</t>
  </si>
  <si>
    <t xml:space="preserve"> ****</t>
  </si>
  <si>
    <t xml:space="preserve">   **</t>
  </si>
  <si>
    <t xml:space="preserve">  ***</t>
  </si>
  <si>
    <t xml:space="preserve"> Free info</t>
  </si>
  <si>
    <t>Air pollution is beginning to become as big a political discussion</t>
  </si>
  <si>
    <t>point as global warming. The visible signs and damage to health</t>
  </si>
  <si>
    <t>are forcing governments to take action.</t>
  </si>
  <si>
    <t xml:space="preserve"> 032 20/10/2017</t>
  </si>
  <si>
    <t xml:space="preserve"> GBR 191212131029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</si>
</sst>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031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>
      <selection activeCell="H16" sqref="H16"/>
    </sheetView>
  </sheetViews>
  <sheetFormatPr defaultRowHeight="13.2"/>
  <cols>
    <col min="1" max="1" width="3" customWidth="1"/>
    <col min="2" max="2" width="1.44140625" customWidth="1"/>
    <col min="3" max="3" width="11.21875" customWidth="1"/>
    <col min="4" max="4" width="8.21875" customWidth="1"/>
    <col min="5" max="5" width="8.77734375" customWidth="1"/>
    <col min="6" max="6" width="7.21875" customWidth="1"/>
    <col min="7" max="7" width="1.77734375" customWidth="1"/>
    <col min="8" max="8" width="7.21875" customWidth="1"/>
    <col min="9" max="9" width="1.77734375" customWidth="1"/>
    <col min="10" max="10" width="7.21875" customWidth="1"/>
    <col min="11" max="11" width="1.77734375" customWidth="1"/>
    <col min="12" max="12" width="2.77734375" customWidth="1"/>
    <col min="13" max="13" width="8.77734375" customWidth="1"/>
    <col min="14" max="14" width="10.5546875" customWidth="1"/>
    <col min="15" max="15" width="6.21875" customWidth="1"/>
    <col min="16" max="16" width="5.77734375" customWidth="1"/>
    <col min="17" max="17" width="1.77734375" customWidth="1"/>
    <col min="18" max="18" width="2.44140625" customWidth="1"/>
    <col min="19" max="19" width="5.44140625" customWidth="1"/>
    <col min="20" max="20" width="5.77734375" customWidth="1"/>
    <col min="21" max="21" width="1.77734375" customWidth="1"/>
    <col min="22" max="22" width="6.21875" customWidth="1"/>
    <col min="23" max="23" width="6" customWidth="1"/>
    <col min="24" max="25" width="1.7773437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>
        <f>W!A861</f>
        <v>0</v>
      </c>
      <c r="V3" s="2" t="s">
        <v>284</v>
      </c>
      <c r="W3" s="3" t="str">
        <f>W!A6</f>
        <v xml:space="preserve">  18C1</v>
      </c>
    </row>
    <row r="4" spans="2:25">
      <c r="B4">
        <f>W!A862</f>
        <v>0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20</v>
      </c>
      <c r="M5" s="4" t="s">
        <v>286</v>
      </c>
      <c r="O5" s="144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30</v>
      </c>
      <c r="F14" s="44">
        <f>W!A11</f>
        <v>37</v>
      </c>
      <c r="G14" s="45"/>
      <c r="H14" s="44">
        <f>W!A14</f>
        <v>25</v>
      </c>
      <c r="I14" s="46"/>
      <c r="J14" s="44">
        <f>W!A17</f>
        <v>20</v>
      </c>
      <c r="K14" s="46"/>
      <c r="L14" s="19"/>
      <c r="M14" s="28"/>
      <c r="N14" s="28" t="s">
        <v>295</v>
      </c>
      <c r="O14" s="28"/>
      <c r="P14" s="47">
        <f>W!A61</f>
        <v>9</v>
      </c>
      <c r="Q14" s="48" t="str">
        <f>W!B61</f>
        <v>*</v>
      </c>
      <c r="R14" s="39"/>
      <c r="S14" s="18"/>
      <c r="T14" s="47">
        <f>W!A62</f>
        <v>9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15</v>
      </c>
      <c r="F15" s="44">
        <f>W!A12</f>
        <v>20</v>
      </c>
      <c r="G15" s="51"/>
      <c r="H15" s="44">
        <f>W!A15</f>
        <v>15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7</v>
      </c>
      <c r="U15" s="54">
        <f>W!B65</f>
        <v>0</v>
      </c>
      <c r="V15" s="18"/>
      <c r="W15" s="55">
        <f>W!A66</f>
        <v>11</v>
      </c>
      <c r="X15" s="54"/>
      <c r="Y15" s="24"/>
    </row>
    <row r="16" spans="2:25">
      <c r="B16" s="11"/>
      <c r="C16" s="19"/>
      <c r="D16" s="19" t="s">
        <v>3</v>
      </c>
      <c r="E16" s="56">
        <f>W!A9</f>
        <v>55</v>
      </c>
      <c r="F16" s="57">
        <f>W!A13</f>
        <v>42</v>
      </c>
      <c r="G16" s="58"/>
      <c r="H16" s="57">
        <f>W!A16</f>
        <v>30</v>
      </c>
      <c r="I16" s="38"/>
      <c r="J16" s="57">
        <f>W!A19</f>
        <v>15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279</v>
      </c>
      <c r="G19" s="54">
        <f>W!B21</f>
        <v>0</v>
      </c>
      <c r="H19" s="63">
        <f>W!A24</f>
        <v>486</v>
      </c>
      <c r="I19" s="48">
        <f>W!B24</f>
        <v>0</v>
      </c>
      <c r="J19" s="63">
        <f>W!A27</f>
        <v>757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296</v>
      </c>
      <c r="G20" s="54">
        <f>W!B22</f>
        <v>0</v>
      </c>
      <c r="H20" s="44">
        <f>W!A25</f>
        <v>496</v>
      </c>
      <c r="I20" s="54">
        <f>W!B25</f>
        <v>0</v>
      </c>
      <c r="J20" s="44">
        <f>W!A28</f>
        <v>775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284</v>
      </c>
      <c r="G21" s="59">
        <f>W!B23</f>
        <v>0</v>
      </c>
      <c r="H21" s="57">
        <f>W!A26</f>
        <v>491</v>
      </c>
      <c r="I21" s="59">
        <f>W!B26</f>
        <v>0</v>
      </c>
      <c r="J21" s="57">
        <f>W!A29</f>
        <v>762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20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2600</v>
      </c>
      <c r="G24" s="48" t="str">
        <f>W!B31</f>
        <v>*</v>
      </c>
      <c r="H24" s="63">
        <f>W!A34</f>
        <v>890</v>
      </c>
      <c r="I24" s="48" t="str">
        <f>W!B34</f>
        <v>*</v>
      </c>
      <c r="J24" s="63">
        <f>W!A37</f>
        <v>510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1141</v>
      </c>
      <c r="G25" s="54" t="str">
        <f>W!B32</f>
        <v>*</v>
      </c>
      <c r="H25" s="44">
        <f>W!A35</f>
        <v>435</v>
      </c>
      <c r="I25" s="54" t="str">
        <f>W!B35</f>
        <v>*</v>
      </c>
      <c r="J25" s="44">
        <f>W!A38</f>
        <v>260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12.05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2200</v>
      </c>
      <c r="G26" s="59" t="str">
        <f>W!B33</f>
        <v>*</v>
      </c>
      <c r="H26" s="57">
        <f>W!A36</f>
        <v>700</v>
      </c>
      <c r="I26" s="59" t="str">
        <f>W!B36</f>
        <v>*</v>
      </c>
      <c r="J26" s="41">
        <f>W!A39</f>
        <v>440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140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22</v>
      </c>
      <c r="G30" s="52"/>
      <c r="H30" s="44">
        <f>W!A45</f>
        <v>22</v>
      </c>
      <c r="I30" s="52"/>
      <c r="J30" s="44">
        <f>W!A46</f>
        <v>22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130</v>
      </c>
      <c r="G31" s="49"/>
      <c r="H31" s="53">
        <f>W!A48</f>
        <v>180</v>
      </c>
      <c r="I31" s="49"/>
      <c r="J31" s="53">
        <f>W!A49</f>
        <v>350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6000</v>
      </c>
      <c r="G35" s="87">
        <f>W!B54</f>
        <v>0</v>
      </c>
      <c r="H35" s="36">
        <f>W!A55</f>
        <v>2000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21875" defaultRowHeight="11.4"/>
  <cols>
    <col min="1" max="1" width="1.77734375" style="18" customWidth="1"/>
    <col min="2" max="2" width="1.21875" style="18" customWidth="1"/>
    <col min="3" max="5" width="8.21875" style="18" customWidth="1"/>
    <col min="6" max="6" width="6.77734375" style="18" customWidth="1"/>
    <col min="7" max="7" width="8.77734375" style="18" customWidth="1"/>
    <col min="8" max="9" width="1.77734375" style="18" customWidth="1"/>
    <col min="10" max="10" width="1.21875" style="18" customWidth="1"/>
    <col min="11" max="12" width="8.77734375" style="18" customWidth="1"/>
    <col min="13" max="13" width="8.21875" style="18" customWidth="1"/>
    <col min="14" max="14" width="8.44140625" style="18" customWidth="1"/>
    <col min="15" max="15" width="8.5546875" style="18" customWidth="1"/>
    <col min="16" max="16" width="1.21875" style="18" customWidth="1"/>
    <col min="17" max="17" width="2.5546875" style="18" customWidth="1"/>
    <col min="18" max="18" width="1.21875" style="18" customWidth="1"/>
    <col min="19" max="19" width="9.21875" style="18" customWidth="1"/>
    <col min="20" max="20" width="10.44140625" style="18" customWidth="1"/>
    <col min="21" max="21" width="7.21875" style="18" customWidth="1"/>
    <col min="22" max="22" width="1.77734375" style="18" customWidth="1"/>
    <col min="23" max="23" width="7.21875" style="18" customWidth="1"/>
    <col min="24" max="24" width="1.77734375" style="18" customWidth="1"/>
    <col min="25" max="25" width="7.21875" style="18" customWidth="1"/>
    <col min="26" max="26" width="1.44140625" style="18" customWidth="1"/>
    <col min="27" max="27" width="1" style="18" customWidth="1"/>
    <col min="28" max="28" width="9.21875" style="18"/>
    <col min="29" max="29" width="1.77734375" style="18" customWidth="1"/>
    <col min="30" max="30" width="9.21875" style="18"/>
    <col min="31" max="31" width="9.77734375" style="18" customWidth="1"/>
    <col min="32" max="32" width="9.21875" style="18"/>
    <col min="33" max="33" width="1.5546875" style="18" customWidth="1"/>
    <col min="34" max="34" width="9.21875" style="18"/>
    <col min="35" max="35" width="1.5546875" style="18" customWidth="1"/>
    <col min="36" max="16384" width="9.21875" style="18"/>
  </cols>
  <sheetData>
    <row r="1" spans="2:38" ht="15.6">
      <c r="D1" s="14" t="s">
        <v>23</v>
      </c>
      <c r="E1" s="15">
        <f>W!A1</f>
        <v>20</v>
      </c>
      <c r="F1" s="145" t="s">
        <v>197</v>
      </c>
      <c r="H1" s="15">
        <f>W!A2</f>
        <v>3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4973</v>
      </c>
      <c r="V6" s="188"/>
      <c r="W6" s="44">
        <f>W!A109</f>
        <v>1695</v>
      </c>
      <c r="X6" s="28"/>
      <c r="Y6" s="53">
        <f>W!A110</f>
        <v>1013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55</v>
      </c>
      <c r="O7" s="189">
        <f>W!A192</f>
        <v>63</v>
      </c>
      <c r="P7" s="24"/>
      <c r="R7" s="129"/>
      <c r="S7" s="19" t="s">
        <v>210</v>
      </c>
      <c r="T7" s="19"/>
      <c r="U7" s="53">
        <f>W!A111</f>
        <v>5113</v>
      </c>
      <c r="V7" s="188"/>
      <c r="W7" s="44">
        <f>W!A112</f>
        <v>1747</v>
      </c>
      <c r="X7" s="28"/>
      <c r="Y7" s="53">
        <f>W!A113</f>
        <v>1045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25</v>
      </c>
      <c r="P8" s="24"/>
      <c r="R8" s="129"/>
      <c r="S8" s="19" t="s">
        <v>213</v>
      </c>
      <c r="T8" s="19"/>
      <c r="U8" s="53">
        <f>W!A114</f>
        <v>140</v>
      </c>
      <c r="V8" s="188"/>
      <c r="W8" s="44">
        <f>W!A115</f>
        <v>52</v>
      </c>
      <c r="X8" s="28"/>
      <c r="Y8" s="53">
        <f>W!A116</f>
        <v>32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464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1136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284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26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55</v>
      </c>
      <c r="O12" s="191">
        <f>W!A198</f>
        <v>62</v>
      </c>
      <c r="P12" s="24"/>
      <c r="R12" s="129"/>
      <c r="S12" s="28" t="s">
        <v>224</v>
      </c>
      <c r="T12" s="19"/>
      <c r="U12" s="53">
        <f>W!A121</f>
        <v>2176</v>
      </c>
      <c r="V12" s="188"/>
      <c r="W12" s="53">
        <f>W!A124</f>
        <v>744</v>
      </c>
      <c r="X12" s="28"/>
      <c r="Y12" s="53">
        <f>W!A127</f>
        <v>426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550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955</v>
      </c>
      <c r="V13" s="188"/>
      <c r="W13" s="53">
        <f>W!A125</f>
        <v>364</v>
      </c>
      <c r="X13" s="28"/>
      <c r="Y13" s="53">
        <f>W!A128</f>
        <v>218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416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1842</v>
      </c>
      <c r="V14" s="188"/>
      <c r="W14" s="53">
        <f>W!A126</f>
        <v>587</v>
      </c>
      <c r="X14" s="28"/>
      <c r="Y14" s="53">
        <f>W!A129</f>
        <v>369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-389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31680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885</v>
      </c>
      <c r="P17" s="190">
        <f>W!B307</f>
        <v>0</v>
      </c>
      <c r="R17" s="129"/>
      <c r="S17" s="19" t="s">
        <v>235</v>
      </c>
      <c r="T17" s="19"/>
      <c r="U17" s="53">
        <f>W!A131</f>
        <v>2327</v>
      </c>
      <c r="V17" s="188"/>
      <c r="W17" s="53">
        <f>W!A134</f>
        <v>924</v>
      </c>
      <c r="X17" s="28"/>
      <c r="Y17" s="53">
        <f>W!A137</f>
        <v>438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22414</v>
      </c>
      <c r="P18" s="24"/>
      <c r="R18" s="129"/>
      <c r="S18" s="101" t="s">
        <v>238</v>
      </c>
      <c r="T18" s="19"/>
      <c r="U18" s="53">
        <f>W!A132</f>
        <v>1102</v>
      </c>
      <c r="V18" s="188"/>
      <c r="W18" s="53">
        <f>W!A135</f>
        <v>446</v>
      </c>
      <c r="X18" s="28"/>
      <c r="Y18" s="53">
        <f>W!A138</f>
        <v>216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2150</v>
      </c>
      <c r="V19" s="188"/>
      <c r="W19" s="53">
        <f>W!A136</f>
        <v>909</v>
      </c>
      <c r="X19" s="28"/>
      <c r="Y19" s="53">
        <f>W!A139</f>
        <v>412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2176</v>
      </c>
      <c r="V22" s="188"/>
      <c r="W22" s="53">
        <f>W!A144</f>
        <v>764</v>
      </c>
      <c r="X22" s="28"/>
      <c r="Y22" s="53">
        <f>W!A147</f>
        <v>426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976</v>
      </c>
      <c r="V23" s="188"/>
      <c r="W23" s="53">
        <f>W!A145</f>
        <v>428</v>
      </c>
      <c r="X23" s="28"/>
      <c r="Y23" s="53">
        <f>W!A148</f>
        <v>218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260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1842</v>
      </c>
      <c r="V24" s="188"/>
      <c r="W24" s="53">
        <f>W!A146</f>
        <v>794</v>
      </c>
      <c r="X24" s="28"/>
      <c r="Y24" s="53">
        <f>W!A149</f>
        <v>369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11501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-150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4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81.6</v>
      </c>
      <c r="H27" s="24"/>
      <c r="I27" s="19"/>
      <c r="J27" s="129"/>
      <c r="K27" s="28" t="s">
        <v>251</v>
      </c>
      <c r="L27" s="19"/>
      <c r="M27" s="189">
        <f>W!A323</f>
        <v>1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115</v>
      </c>
      <c r="V27" s="188"/>
      <c r="W27" s="53">
        <f>W!A154</f>
        <v>80</v>
      </c>
      <c r="X27" s="28"/>
      <c r="Y27" s="53">
        <f>W!A157</f>
        <v>33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63</v>
      </c>
      <c r="V28" s="188"/>
      <c r="W28" s="53">
        <f>W!A155</f>
        <v>9</v>
      </c>
      <c r="X28" s="28"/>
      <c r="Y28" s="53">
        <f>W!A158</f>
        <v>7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4</v>
      </c>
      <c r="N29" s="189">
        <f>MAX(N30-N26+N27,0)</f>
        <v>2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3000</v>
      </c>
      <c r="H30" s="24"/>
      <c r="I30" s="19"/>
      <c r="J30" s="129"/>
      <c r="K30" s="28" t="s">
        <v>255</v>
      </c>
      <c r="L30" s="19"/>
      <c r="M30" s="191">
        <f>W!A325</f>
        <v>8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8742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11742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137</v>
      </c>
      <c r="V36" s="190">
        <f>W!B171</f>
        <v>0</v>
      </c>
      <c r="W36" s="44">
        <f>W!A172</f>
        <v>86</v>
      </c>
      <c r="X36" s="190">
        <f>W!B172</f>
        <v>0</v>
      </c>
      <c r="Y36" s="44">
        <f>W!A173</f>
        <v>36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11</v>
      </c>
      <c r="N37" s="191">
        <f>W!A298</f>
        <v>6</v>
      </c>
      <c r="O37" s="191">
        <f>W!A300</f>
        <v>9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123354</v>
      </c>
      <c r="H43" s="24"/>
      <c r="I43" s="19"/>
      <c r="J43" s="129"/>
      <c r="K43" s="18" t="s">
        <v>275</v>
      </c>
      <c r="N43" s="201">
        <f>0.00019*50*G10</f>
        <v>10.792</v>
      </c>
      <c r="P43" s="24"/>
      <c r="R43" s="129"/>
      <c r="S43" s="85" t="s">
        <v>276</v>
      </c>
      <c r="T43" s="19"/>
      <c r="U43" s="53">
        <f>W!A54</f>
        <v>6000</v>
      </c>
      <c r="V43" s="188"/>
      <c r="W43" s="53">
        <f>W!A55</f>
        <v>2000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47.538399999999996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148</v>
      </c>
      <c r="H45" s="24"/>
      <c r="I45" s="19"/>
      <c r="J45" s="129"/>
      <c r="K45" s="18" t="s">
        <v>281</v>
      </c>
      <c r="N45" s="201">
        <f>N43+N44</f>
        <v>58.330399999999997</v>
      </c>
      <c r="P45" s="24"/>
      <c r="R45" s="129"/>
      <c r="S45" s="85" t="s">
        <v>282</v>
      </c>
      <c r="T45" s="19"/>
      <c r="U45" s="53">
        <f>W!A187</f>
        <v>6000</v>
      </c>
      <c r="V45" s="188"/>
      <c r="W45" s="44">
        <f>W!A188</f>
        <v>2000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21875" defaultRowHeight="10.199999999999999"/>
  <cols>
    <col min="1" max="2" width="1.44140625" style="91" customWidth="1"/>
    <col min="3" max="6" width="7.77734375" style="91" customWidth="1"/>
    <col min="7" max="8" width="1.77734375" style="91" customWidth="1"/>
    <col min="9" max="12" width="7.77734375" style="91" customWidth="1"/>
    <col min="13" max="14" width="1.44140625" style="91" customWidth="1"/>
    <col min="15" max="18" width="7.77734375" style="91" customWidth="1"/>
    <col min="19" max="20" width="1.44140625" style="91" customWidth="1"/>
    <col min="21" max="24" width="7.77734375" style="91" customWidth="1"/>
    <col min="25" max="25" width="1.44140625" style="91" customWidth="1"/>
    <col min="26" max="16384" width="9.21875" style="91"/>
  </cols>
  <sheetData>
    <row r="1" spans="2:26" ht="15.6">
      <c r="D1" s="14" t="s">
        <v>23</v>
      </c>
      <c r="E1" s="15">
        <f>W!A1</f>
        <v>20</v>
      </c>
      <c r="F1" s="145" t="s">
        <v>47</v>
      </c>
      <c r="G1" s="18"/>
      <c r="I1" s="15">
        <f>W!A2</f>
        <v>3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314000</v>
      </c>
      <c r="G8" s="171"/>
      <c r="H8" s="112"/>
      <c r="I8" s="112" t="s">
        <v>103</v>
      </c>
      <c r="J8" s="112"/>
      <c r="K8" s="112"/>
      <c r="L8" s="173">
        <f>W!A241</f>
        <v>3178784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79706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3269161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53823</v>
      </c>
      <c r="G10" s="171"/>
      <c r="H10" s="112"/>
      <c r="I10" s="112" t="s">
        <v>110</v>
      </c>
      <c r="J10" s="112"/>
      <c r="K10" s="112"/>
      <c r="L10" s="173">
        <f>W!A242</f>
        <v>233838</v>
      </c>
      <c r="M10" s="171"/>
      <c r="N10" s="112"/>
      <c r="O10" s="112" t="s">
        <v>111</v>
      </c>
      <c r="P10" s="112"/>
      <c r="Q10" s="174"/>
      <c r="R10" s="174">
        <f>W!A262</f>
        <v>568000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401296</v>
      </c>
      <c r="G11" s="171"/>
      <c r="H11" s="112"/>
      <c r="I11" s="175" t="s">
        <v>114</v>
      </c>
      <c r="L11" s="173">
        <f>W!A243</f>
        <v>1170000</v>
      </c>
      <c r="M11" s="171"/>
      <c r="N11" s="112"/>
      <c r="O11" s="112" t="s">
        <v>115</v>
      </c>
      <c r="P11" s="112"/>
      <c r="Q11" s="112"/>
      <c r="R11" s="176">
        <f>W!A263</f>
        <v>2521108</v>
      </c>
      <c r="S11" s="171"/>
      <c r="T11" s="112"/>
      <c r="U11" s="112" t="s">
        <v>116</v>
      </c>
      <c r="V11" s="112"/>
      <c r="W11" s="112"/>
      <c r="X11" s="173">
        <f>W!A223</f>
        <v>3482255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35155</v>
      </c>
      <c r="G12" s="171"/>
      <c r="H12" s="112"/>
      <c r="I12" s="112" t="s">
        <v>118</v>
      </c>
      <c r="J12" s="112"/>
      <c r="K12" s="112"/>
      <c r="L12" s="173">
        <f>W!A244</f>
        <v>637150</v>
      </c>
      <c r="M12" s="171"/>
      <c r="N12" s="112"/>
      <c r="O12" s="112" t="s">
        <v>119</v>
      </c>
      <c r="P12" s="112"/>
      <c r="Q12" s="112"/>
      <c r="R12" s="173">
        <f>SUM(R9:R11)</f>
        <v>3189108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30120</v>
      </c>
      <c r="G13" s="171"/>
      <c r="H13" s="112"/>
      <c r="I13" s="112" t="s">
        <v>122</v>
      </c>
      <c r="J13" s="112"/>
      <c r="K13" s="112"/>
      <c r="L13" s="173">
        <f>W!A245</f>
        <v>164684</v>
      </c>
      <c r="M13" s="171"/>
      <c r="N13" s="112"/>
      <c r="S13" s="171"/>
      <c r="T13" s="112"/>
      <c r="U13" s="175" t="s">
        <v>123</v>
      </c>
      <c r="X13" s="174">
        <f>X9+X10-X11-X12</f>
        <v>-213094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66000</v>
      </c>
      <c r="G14" s="171"/>
      <c r="H14" s="112"/>
      <c r="I14" s="112" t="s">
        <v>125</v>
      </c>
      <c r="J14" s="112"/>
      <c r="K14" s="112"/>
      <c r="L14" s="173">
        <f>W!A246</f>
        <v>577344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360840</v>
      </c>
      <c r="M15" s="171"/>
      <c r="N15" s="112"/>
      <c r="O15" s="112" t="s">
        <v>129</v>
      </c>
      <c r="P15" s="112"/>
      <c r="Q15" s="112"/>
      <c r="R15" s="173">
        <f>W!A265</f>
        <v>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35000</v>
      </c>
      <c r="G16" s="171"/>
      <c r="H16" s="112"/>
      <c r="I16" s="112" t="s">
        <v>132</v>
      </c>
      <c r="J16" s="112"/>
      <c r="K16" s="112"/>
      <c r="L16" s="173">
        <f>W!A248</f>
        <v>7905</v>
      </c>
      <c r="M16" s="171"/>
      <c r="N16" s="112"/>
      <c r="O16" s="175" t="s">
        <v>133</v>
      </c>
      <c r="R16" s="173">
        <f>W!A266</f>
        <v>1170000</v>
      </c>
      <c r="S16" s="171"/>
      <c r="T16" s="112"/>
      <c r="U16" s="112" t="s">
        <v>134</v>
      </c>
      <c r="V16" s="112"/>
      <c r="W16" s="112"/>
      <c r="X16" s="173">
        <f>W!A225</f>
        <v>2250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35600</v>
      </c>
      <c r="G17" s="171"/>
      <c r="H17" s="112"/>
      <c r="I17" s="112" t="s">
        <v>136</v>
      </c>
      <c r="L17" s="173">
        <f>W!A249</f>
        <v>90250</v>
      </c>
      <c r="M17" s="171"/>
      <c r="N17" s="112"/>
      <c r="O17" s="112" t="s">
        <v>137</v>
      </c>
      <c r="P17" s="112"/>
      <c r="Q17" s="112"/>
      <c r="R17" s="173">
        <f>W!A267</f>
        <v>0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8618</v>
      </c>
      <c r="G18" s="171"/>
      <c r="H18" s="112"/>
      <c r="I18" s="118" t="s">
        <v>140</v>
      </c>
      <c r="J18" s="112"/>
      <c r="K18" s="112"/>
      <c r="L18" s="177">
        <f>W!A250</f>
        <v>1170000</v>
      </c>
      <c r="M18" s="171"/>
      <c r="N18" s="112"/>
      <c r="O18" s="112" t="s">
        <v>141</v>
      </c>
      <c r="P18" s="112"/>
      <c r="Q18" s="112"/>
      <c r="R18" s="173">
        <f>W!A268</f>
        <v>1662432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2072011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2250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7993</v>
      </c>
      <c r="G20" s="171"/>
      <c r="H20" s="112"/>
      <c r="I20" s="112" t="s">
        <v>148</v>
      </c>
      <c r="J20" s="112"/>
      <c r="K20" s="112"/>
      <c r="L20" s="173">
        <f>W!A252</f>
        <v>1106773</v>
      </c>
      <c r="M20" s="171"/>
      <c r="N20" s="112"/>
      <c r="O20" s="175" t="s">
        <v>149</v>
      </c>
      <c r="R20" s="180">
        <f>SUM(R15:R19)</f>
        <v>3282432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0</v>
      </c>
      <c r="G21" s="171"/>
      <c r="H21" s="112"/>
      <c r="I21" s="112" t="s">
        <v>151</v>
      </c>
      <c r="J21" s="112"/>
      <c r="K21" s="112"/>
      <c r="L21" s="173">
        <f>W!A217</f>
        <v>1269864</v>
      </c>
      <c r="M21" s="171"/>
      <c r="N21" s="112"/>
      <c r="O21" s="112" t="s">
        <v>152</v>
      </c>
      <c r="P21" s="112"/>
      <c r="Q21" s="112"/>
      <c r="R21" s="173">
        <f>R12+R20</f>
        <v>6471540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140000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25053</v>
      </c>
      <c r="G23" s="171"/>
      <c r="H23" s="112"/>
      <c r="I23" s="112" t="s">
        <v>157</v>
      </c>
      <c r="J23" s="112"/>
      <c r="K23" s="112"/>
      <c r="L23" s="176">
        <f>W!A254</f>
        <v>64644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1269864</v>
      </c>
      <c r="G24" s="171"/>
      <c r="H24" s="112"/>
      <c r="I24" s="175" t="s">
        <v>160</v>
      </c>
      <c r="L24" s="173">
        <f>L20-L21+L22-L23</f>
        <v>-227735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2250</v>
      </c>
      <c r="M25" s="171"/>
      <c r="N25" s="112"/>
      <c r="O25" s="178" t="s">
        <v>164</v>
      </c>
      <c r="P25" s="112"/>
      <c r="Q25" s="112"/>
      <c r="R25" s="173">
        <f>W!A272</f>
        <v>1412163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58255</v>
      </c>
      <c r="M26" s="171"/>
      <c r="N26" s="112"/>
      <c r="O26" s="112" t="s">
        <v>167</v>
      </c>
      <c r="P26" s="112"/>
      <c r="Q26" s="112"/>
      <c r="R26" s="177">
        <f>W!A273</f>
        <v>2090750</v>
      </c>
      <c r="S26" s="171"/>
      <c r="T26" s="112"/>
      <c r="U26" s="112" t="s">
        <v>168</v>
      </c>
      <c r="V26" s="112"/>
      <c r="W26" s="112"/>
      <c r="X26" s="177">
        <f>W!A232</f>
        <v>58255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-283740</v>
      </c>
      <c r="G27" s="171"/>
      <c r="H27" s="112"/>
      <c r="I27" s="175" t="s">
        <v>170</v>
      </c>
      <c r="J27" s="112"/>
      <c r="K27" s="112"/>
      <c r="L27" s="174">
        <f>L24+L25-L26</f>
        <v>-283740</v>
      </c>
      <c r="M27" s="171"/>
      <c r="N27" s="112"/>
      <c r="O27" s="118" t="s">
        <v>171</v>
      </c>
      <c r="P27" s="112"/>
      <c r="Q27" s="112"/>
      <c r="R27" s="173">
        <f>SUM(R24:R26)</f>
        <v>3502913</v>
      </c>
      <c r="S27" s="171"/>
      <c r="T27" s="112"/>
      <c r="U27" s="175" t="s">
        <v>172</v>
      </c>
      <c r="X27" s="174">
        <f>X22-X23-X24+X25-X26</f>
        <v>-58255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-747633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-1031373</v>
      </c>
      <c r="G29" s="171"/>
      <c r="H29" s="112"/>
      <c r="I29" s="112" t="s">
        <v>177</v>
      </c>
      <c r="J29" s="112"/>
      <c r="K29" s="112"/>
      <c r="L29" s="173">
        <f>W!A256</f>
        <v>-283740</v>
      </c>
      <c r="M29" s="171"/>
      <c r="N29" s="112"/>
      <c r="S29" s="171"/>
      <c r="U29" s="181" t="s">
        <v>178</v>
      </c>
      <c r="V29" s="112"/>
      <c r="W29" s="112"/>
      <c r="X29" s="174">
        <f>W!A233</f>
        <v>-269099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-7.0934999999999997</v>
      </c>
      <c r="M30" s="171"/>
      <c r="N30" s="112"/>
      <c r="O30" s="112" t="s">
        <v>180</v>
      </c>
      <c r="P30" s="112"/>
      <c r="Q30" s="112"/>
      <c r="R30" s="173">
        <f>R21-R27-R28</f>
        <v>2968627</v>
      </c>
      <c r="S30" s="171"/>
      <c r="U30" s="181" t="s">
        <v>181</v>
      </c>
      <c r="V30" s="112"/>
      <c r="W30" s="112"/>
      <c r="X30" s="176">
        <f>W!A234</f>
        <v>-1371651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-1640750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-283740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3487590</v>
      </c>
      <c r="G34" s="171"/>
      <c r="H34" s="112"/>
      <c r="I34" s="91" t="s">
        <v>190</v>
      </c>
      <c r="J34" s="112"/>
      <c r="K34" s="112"/>
      <c r="L34" s="177">
        <f>W!A260</f>
        <v>-747633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1003000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-1031373</v>
      </c>
      <c r="M35" s="171"/>
      <c r="O35" s="112" t="s">
        <v>194</v>
      </c>
      <c r="P35" s="112"/>
      <c r="Q35" s="112"/>
      <c r="R35" s="177">
        <f>R36-R33-R34</f>
        <v>-1031373</v>
      </c>
      <c r="S35" s="171"/>
      <c r="U35" s="112" t="s">
        <v>195</v>
      </c>
      <c r="V35" s="112"/>
      <c r="W35" s="112"/>
      <c r="X35" s="174">
        <f>W!A239</f>
        <v>263000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2968627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21875" defaultRowHeight="11.4"/>
  <cols>
    <col min="1" max="1" width="2" style="18" customWidth="1"/>
    <col min="2" max="2" width="1.5546875" style="18" customWidth="1"/>
    <col min="3" max="8" width="8.77734375" style="18" customWidth="1"/>
    <col min="9" max="9" width="8.77734375" style="66" customWidth="1"/>
    <col min="10" max="13" width="8.77734375" style="18" customWidth="1"/>
    <col min="14" max="14" width="2.77734375" style="18" customWidth="1"/>
    <col min="15" max="16384" width="9.218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20</v>
      </c>
      <c r="K1" s="14" t="s">
        <v>24</v>
      </c>
      <c r="L1" s="15">
        <f>W!$A4</f>
        <v>2019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9.1</v>
      </c>
      <c r="H6" s="148">
        <f>W!A508/10</f>
        <v>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2220</v>
      </c>
      <c r="H7" s="35">
        <f>W!A510</f>
        <v>2312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2.5</v>
      </c>
      <c r="H10" s="148">
        <f>W!A502/10</f>
        <v>3.5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205</v>
      </c>
      <c r="I16" s="151">
        <f>INT(L10*3*G20/1000) + 120</f>
        <v>316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271</v>
      </c>
      <c r="I17" s="151">
        <f>INT(L10*1.5*3*G20/1000) + 120</f>
        <v>414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Air pollution is beginning to become as big a political discussion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point as global warming. The visible signs and damage to health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are forcing governments to take action.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79.23</v>
      </c>
      <c r="G35" s="138">
        <f>W!A542/100</f>
        <v>92.22</v>
      </c>
      <c r="H35" s="138">
        <f>W!A562/100</f>
        <v>63.32</v>
      </c>
      <c r="I35" s="138">
        <f>W!A582/100</f>
        <v>89.14</v>
      </c>
      <c r="J35" s="138">
        <f>W!A602/100</f>
        <v>68.150000000000006</v>
      </c>
      <c r="K35" s="138">
        <f>W!A622/100</f>
        <v>39.28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3169200</v>
      </c>
      <c r="G36" s="138">
        <f>W!A543</f>
        <v>3688800</v>
      </c>
      <c r="H36" s="138">
        <f>W!A563</f>
        <v>2532800</v>
      </c>
      <c r="I36" s="138">
        <f>W!A583</f>
        <v>3565600</v>
      </c>
      <c r="J36" s="138">
        <f>W!A603</f>
        <v>2726000</v>
      </c>
      <c r="K36" s="138">
        <f>W!A623</f>
        <v>1571200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3169200</v>
      </c>
      <c r="G39" s="138">
        <f>W!A545</f>
        <v>3688800</v>
      </c>
      <c r="H39" s="138">
        <f>W!A565</f>
        <v>2532800</v>
      </c>
      <c r="I39" s="138">
        <f>W!A585</f>
        <v>3565600</v>
      </c>
      <c r="J39" s="138">
        <f>W!A605</f>
        <v>2726000</v>
      </c>
      <c r="K39" s="138">
        <f>W!A625</f>
        <v>1571200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293</v>
      </c>
      <c r="G43" s="138">
        <f>W!A546</f>
        <v>290</v>
      </c>
      <c r="H43" s="138">
        <f>W!A566</f>
        <v>279</v>
      </c>
      <c r="I43" s="138">
        <f>W!A586</f>
        <v>330</v>
      </c>
      <c r="J43" s="138">
        <f>W!A606</f>
        <v>290</v>
      </c>
      <c r="K43" s="138">
        <f>W!A626</f>
        <v>275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297</v>
      </c>
      <c r="G44" s="138">
        <f>W!A547</f>
        <v>290</v>
      </c>
      <c r="H44" s="138">
        <f>W!A567</f>
        <v>296</v>
      </c>
      <c r="I44" s="138">
        <f>W!A587</f>
        <v>320</v>
      </c>
      <c r="J44" s="138">
        <f>W!A607</f>
        <v>290</v>
      </c>
      <c r="K44" s="138">
        <f>W!A627</f>
        <v>280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296</v>
      </c>
      <c r="G45" s="138">
        <f>W!A548</f>
        <v>300</v>
      </c>
      <c r="H45" s="138">
        <f>W!A568</f>
        <v>284</v>
      </c>
      <c r="I45" s="138">
        <f>W!A588</f>
        <v>340</v>
      </c>
      <c r="J45" s="138">
        <f>W!A608</f>
        <v>290</v>
      </c>
      <c r="K45" s="138">
        <f>W!A628</f>
        <v>285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486</v>
      </c>
      <c r="G46" s="138">
        <f>W!A549</f>
        <v>485</v>
      </c>
      <c r="H46" s="138">
        <f>W!A569</f>
        <v>486</v>
      </c>
      <c r="I46" s="138">
        <f>W!A589</f>
        <v>490</v>
      </c>
      <c r="J46" s="138">
        <f>W!A609</f>
        <v>490</v>
      </c>
      <c r="K46" s="138">
        <f>W!A629</f>
        <v>475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484</v>
      </c>
      <c r="G47" s="138">
        <f>W!A550</f>
        <v>490</v>
      </c>
      <c r="H47" s="138">
        <f>W!A570</f>
        <v>496</v>
      </c>
      <c r="I47" s="138">
        <f>W!A590</f>
        <v>500</v>
      </c>
      <c r="J47" s="138">
        <f>W!A610</f>
        <v>490</v>
      </c>
      <c r="K47" s="138">
        <f>W!A630</f>
        <v>480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481</v>
      </c>
      <c r="G48" s="138">
        <f>W!A551</f>
        <v>495</v>
      </c>
      <c r="H48" s="138">
        <f>W!A571</f>
        <v>491</v>
      </c>
      <c r="I48" s="138">
        <f>W!A591</f>
        <v>500</v>
      </c>
      <c r="J48" s="138">
        <f>W!A611</f>
        <v>490</v>
      </c>
      <c r="K48" s="138">
        <f>W!A631</f>
        <v>485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743</v>
      </c>
      <c r="G49" s="138">
        <f>W!A552</f>
        <v>760</v>
      </c>
      <c r="H49" s="138">
        <f>W!A572</f>
        <v>757</v>
      </c>
      <c r="I49" s="138">
        <f>W!A592</f>
        <v>790</v>
      </c>
      <c r="J49" s="138">
        <f>W!A612</f>
        <v>775</v>
      </c>
      <c r="K49" s="138">
        <f>W!A632</f>
        <v>755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753</v>
      </c>
      <c r="G50" s="138">
        <f>W!A553</f>
        <v>780</v>
      </c>
      <c r="H50" s="138">
        <f>W!A573</f>
        <v>775</v>
      </c>
      <c r="I50" s="138">
        <f>W!A593</f>
        <v>800</v>
      </c>
      <c r="J50" s="138">
        <f>W!A613</f>
        <v>775</v>
      </c>
      <c r="K50" s="138">
        <f>W!A633</f>
        <v>760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760</v>
      </c>
      <c r="G51" s="138">
        <f>W!A554</f>
        <v>775</v>
      </c>
      <c r="H51" s="138">
        <f>W!A574</f>
        <v>762</v>
      </c>
      <c r="I51" s="138">
        <f>W!A594</f>
        <v>780</v>
      </c>
      <c r="J51" s="138">
        <f>W!A614</f>
        <v>775</v>
      </c>
      <c r="K51" s="138">
        <f>W!A634</f>
        <v>765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158</v>
      </c>
      <c r="G53" s="138">
        <f>W!A555</f>
        <v>146</v>
      </c>
      <c r="H53" s="138">
        <f>W!A575</f>
        <v>143</v>
      </c>
      <c r="I53" s="138">
        <f>W!A595</f>
        <v>65</v>
      </c>
      <c r="J53" s="138">
        <f>W!A615</f>
        <v>135</v>
      </c>
      <c r="K53" s="138">
        <f>W!A635</f>
        <v>169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1210</v>
      </c>
      <c r="G54" s="138">
        <f>W!A556</f>
        <v>1250</v>
      </c>
      <c r="H54" s="138">
        <f>W!A576</f>
        <v>1205</v>
      </c>
      <c r="I54" s="138">
        <f>W!A596</f>
        <v>1300</v>
      </c>
      <c r="J54" s="138">
        <f>W!A616</f>
        <v>1320</v>
      </c>
      <c r="K54" s="138">
        <f>W!A636</f>
        <v>1250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15</v>
      </c>
      <c r="G55" s="138">
        <f>W!A557</f>
        <v>10</v>
      </c>
      <c r="H55" s="138">
        <f>W!A577</f>
        <v>9</v>
      </c>
      <c r="I55" s="138">
        <f>W!A597</f>
        <v>10</v>
      </c>
      <c r="J55" s="138">
        <f>W!A617</f>
        <v>12</v>
      </c>
      <c r="K55" s="138">
        <f>W!A637</f>
        <v>20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20</v>
      </c>
      <c r="K61" s="14" t="s">
        <v>62</v>
      </c>
      <c r="L61" s="15">
        <f>W!$A4</f>
        <v>2019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3760224</v>
      </c>
      <c r="G67" s="138">
        <f>W!A722</f>
        <v>3438166</v>
      </c>
      <c r="H67" s="138">
        <f>W!A742</f>
        <v>3189108</v>
      </c>
      <c r="I67" s="138">
        <f>W!A762</f>
        <v>1127325</v>
      </c>
      <c r="J67" s="138">
        <f>W!A782</f>
        <v>3144108</v>
      </c>
      <c r="K67" s="138">
        <f>W!A802</f>
        <v>4059378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1359057</v>
      </c>
      <c r="G68" s="138">
        <f>W!A723</f>
        <v>205549</v>
      </c>
      <c r="H68" s="138">
        <f>W!A743</f>
        <v>1170000</v>
      </c>
      <c r="I68" s="138">
        <f>W!A763</f>
        <v>1504732</v>
      </c>
      <c r="J68" s="138">
        <f>W!A783</f>
        <v>1156393</v>
      </c>
      <c r="K68" s="138">
        <f>W!A803</f>
        <v>1182082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1876869</v>
      </c>
      <c r="G69" s="138">
        <f>W!A724</f>
        <v>1911045</v>
      </c>
      <c r="H69" s="138">
        <f>W!A744</f>
        <v>1662432</v>
      </c>
      <c r="I69" s="138">
        <f>W!A764</f>
        <v>1703843</v>
      </c>
      <c r="J69" s="138">
        <f>W!A784</f>
        <v>1438188</v>
      </c>
      <c r="K69" s="138">
        <f>W!A804</f>
        <v>1915546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450000</v>
      </c>
      <c r="G70" s="138">
        <f>W!A725</f>
        <v>450000</v>
      </c>
      <c r="H70" s="138">
        <f>W!A745</f>
        <v>450000</v>
      </c>
      <c r="I70" s="138">
        <f>W!A765</f>
        <v>450000</v>
      </c>
      <c r="J70" s="138">
        <f>W!A785</f>
        <v>450000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539601</v>
      </c>
      <c r="G74" s="138">
        <f>W!A729</f>
        <v>757208</v>
      </c>
      <c r="H74" s="138">
        <f>W!A749</f>
        <v>1412163</v>
      </c>
      <c r="I74" s="138">
        <f>W!A769</f>
        <v>1241598</v>
      </c>
      <c r="J74" s="138">
        <f>W!A789</f>
        <v>433524</v>
      </c>
      <c r="K74" s="138">
        <f>W!A809</f>
        <v>1027124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3364047</v>
      </c>
      <c r="G75" s="138">
        <f>W!A730</f>
        <v>1481005</v>
      </c>
      <c r="H75" s="138">
        <f>W!A750</f>
        <v>2090750</v>
      </c>
      <c r="I75" s="138">
        <f>W!A770</f>
        <v>17426</v>
      </c>
      <c r="J75" s="138">
        <f>W!A790</f>
        <v>2650578</v>
      </c>
      <c r="K75" s="138">
        <f>W!A810</f>
        <v>4591630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100000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-457498</v>
      </c>
      <c r="G82" s="138">
        <f>W!A736</f>
        <v>-233453</v>
      </c>
      <c r="H82" s="138">
        <f>W!A756</f>
        <v>-1031373</v>
      </c>
      <c r="I82" s="138">
        <f>W!A776</f>
        <v>-473124</v>
      </c>
      <c r="J82" s="138">
        <f>W!A796</f>
        <v>-895413</v>
      </c>
      <c r="K82" s="138">
        <f>W!A816</f>
        <v>-2111748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3542502</v>
      </c>
      <c r="G83" s="138">
        <f t="shared" si="0"/>
        <v>3766547</v>
      </c>
      <c r="H83" s="138">
        <f t="shared" si="0"/>
        <v>2968627</v>
      </c>
      <c r="I83" s="138">
        <f t="shared" si="0"/>
        <v>3526876</v>
      </c>
      <c r="J83" s="138">
        <f t="shared" si="0"/>
        <v>3104587</v>
      </c>
      <c r="K83" s="138">
        <f t="shared" si="0"/>
        <v>1888252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11.6</v>
      </c>
      <c r="G91" s="61" t="str">
        <f>W!A342</f>
        <v xml:space="preserve"> 11.5</v>
      </c>
      <c r="H91" s="61" t="str">
        <f>W!A352</f>
        <v xml:space="preserve"> 11.9</v>
      </c>
      <c r="I91" s="61" t="str">
        <f>W!A362</f>
        <v xml:space="preserve">  7.9</v>
      </c>
      <c r="J91" s="61" t="str">
        <f>W!A372</f>
        <v xml:space="preserve">  9.3</v>
      </c>
      <c r="K91" s="61" t="str">
        <f>W!A382</f>
        <v xml:space="preserve"> 11.1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12.0</v>
      </c>
      <c r="G92" s="61" t="str">
        <f>W!A343</f>
        <v xml:space="preserve"> 13.7</v>
      </c>
      <c r="H92" s="61" t="str">
        <f>W!A353</f>
        <v xml:space="preserve"> 10.6</v>
      </c>
      <c r="I92" s="61" t="str">
        <f>W!A363</f>
        <v xml:space="preserve">  9.6</v>
      </c>
      <c r="J92" s="61" t="str">
        <f>W!A373</f>
        <v xml:space="preserve">  1.1</v>
      </c>
      <c r="K92" s="61" t="str">
        <f>W!A383</f>
        <v xml:space="preserve"> 13.2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12.5</v>
      </c>
      <c r="G93" s="61" t="str">
        <f>W!A344</f>
        <v xml:space="preserve"> 13.0</v>
      </c>
      <c r="H93" s="61" t="str">
        <f>W!A354</f>
        <v xml:space="preserve"> 13.1</v>
      </c>
      <c r="I93" s="61" t="str">
        <f>W!A364</f>
        <v xml:space="preserve"> 10.4</v>
      </c>
      <c r="J93" s="61" t="str">
        <f>W!A374</f>
        <v xml:space="preserve"> 12.7</v>
      </c>
      <c r="K93" s="61" t="str">
        <f>W!A384</f>
        <v xml:space="preserve"> 13.7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10.8</v>
      </c>
      <c r="G94" s="61" t="str">
        <f>W!A345</f>
        <v xml:space="preserve"> 10.6</v>
      </c>
      <c r="H94" s="61" t="str">
        <f>W!A355</f>
        <v xml:space="preserve">  8.4</v>
      </c>
      <c r="I94" s="61" t="str">
        <f>W!A365</f>
        <v xml:space="preserve"> 10.3</v>
      </c>
      <c r="J94" s="61" t="str">
        <f>W!A375</f>
        <v xml:space="preserve"> 10.9</v>
      </c>
      <c r="K94" s="61" t="str">
        <f>W!A385</f>
        <v xml:space="preserve"> 10.9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10.8</v>
      </c>
      <c r="G95" s="61" t="str">
        <f>W!A346</f>
        <v xml:space="preserve"> 10.9</v>
      </c>
      <c r="H95" s="61" t="str">
        <f>W!A356</f>
        <v xml:space="preserve">  8.6</v>
      </c>
      <c r="I95" s="61" t="str">
        <f>W!A366</f>
        <v xml:space="preserve"> 10.0</v>
      </c>
      <c r="J95" s="61" t="str">
        <f>W!A376</f>
        <v xml:space="preserve"> 10.3</v>
      </c>
      <c r="K95" s="61" t="str">
        <f>W!A386</f>
        <v xml:space="preserve"> 11.2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12.8</v>
      </c>
      <c r="G96" s="61" t="str">
        <f>W!A347</f>
        <v xml:space="preserve"> 12.4</v>
      </c>
      <c r="H96" s="61" t="str">
        <f>W!A357</f>
        <v xml:space="preserve"> 11.7</v>
      </c>
      <c r="I96" s="61" t="str">
        <f>W!A367</f>
        <v xml:space="preserve"> 13.0</v>
      </c>
      <c r="J96" s="61" t="str">
        <f>W!A377</f>
        <v xml:space="preserve"> 10.3</v>
      </c>
      <c r="K96" s="61" t="str">
        <f>W!A387</f>
        <v xml:space="preserve"> 13.1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11.1</v>
      </c>
      <c r="G97" s="61" t="str">
        <f>W!A348</f>
        <v xml:space="preserve"> 10.7</v>
      </c>
      <c r="H97" s="61" t="str">
        <f>W!A358</f>
        <v xml:space="preserve"> 10.5</v>
      </c>
      <c r="I97" s="61" t="str">
        <f>W!A368</f>
        <v xml:space="preserve"> 11.2</v>
      </c>
      <c r="J97" s="61" t="str">
        <f>W!A378</f>
        <v xml:space="preserve"> 10.5</v>
      </c>
      <c r="K97" s="61" t="str">
        <f>W!A388</f>
        <v xml:space="preserve"> 11.7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10.6</v>
      </c>
      <c r="G98" s="61" t="str">
        <f>W!A349</f>
        <v xml:space="preserve"> 11.1</v>
      </c>
      <c r="H98" s="61" t="str">
        <f>W!A359</f>
        <v xml:space="preserve"> 10.0</v>
      </c>
      <c r="I98" s="61" t="str">
        <f>W!A369</f>
        <v xml:space="preserve"> 11.1</v>
      </c>
      <c r="J98" s="61" t="str">
        <f>W!A379</f>
        <v xml:space="preserve"> 10.0</v>
      </c>
      <c r="K98" s="61" t="str">
        <f>W!A389</f>
        <v xml:space="preserve"> 11.8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12.7</v>
      </c>
      <c r="G99" s="61" t="str">
        <f>W!A350</f>
        <v xml:space="preserve"> 13.2</v>
      </c>
      <c r="H99" s="61" t="str">
        <f>W!A360</f>
        <v xml:space="preserve"> 12.1</v>
      </c>
      <c r="I99" s="61" t="str">
        <f>W!A370</f>
        <v xml:space="preserve"> 14.9</v>
      </c>
      <c r="J99" s="61" t="str">
        <f>W!A380</f>
        <v xml:space="preserve">  9.9</v>
      </c>
      <c r="K99" s="61" t="str">
        <f>W!A390</f>
        <v xml:space="preserve"> 13.8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333000</v>
      </c>
      <c r="G104" s="138">
        <f>W!A429</f>
        <v>303000</v>
      </c>
      <c r="H104" s="138">
        <f>W!A436</f>
        <v>314000</v>
      </c>
      <c r="I104" s="138">
        <f>W!A443</f>
        <v>370000</v>
      </c>
      <c r="J104" s="138">
        <f>W!A450</f>
        <v>262000</v>
      </c>
      <c r="K104" s="138">
        <f>W!A457</f>
        <v>240000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60000</v>
      </c>
      <c r="G105" s="138">
        <f>W!A430</f>
        <v>45000</v>
      </c>
      <c r="H105" s="138">
        <f>W!A437</f>
        <v>66000</v>
      </c>
      <c r="I105" s="138">
        <f>W!A444</f>
        <v>75000</v>
      </c>
      <c r="J105" s="138">
        <f>W!A451</f>
        <v>60000</v>
      </c>
      <c r="K105" s="138">
        <f>W!A458</f>
        <v>52000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****</v>
      </c>
      <c r="G107" s="125" t="str">
        <f>W!A431</f>
        <v xml:space="preserve"> ****</v>
      </c>
      <c r="H107" s="125" t="str">
        <f>W!A438</f>
        <v xml:space="preserve"> ****</v>
      </c>
      <c r="I107" s="125" t="str">
        <f>W!A445</f>
        <v xml:space="preserve"> ****</v>
      </c>
      <c r="J107" s="125" t="str">
        <f>W!A452</f>
        <v xml:space="preserve">  ***</v>
      </c>
      <c r="K107" s="125" t="str">
        <f>W!A459</f>
        <v xml:space="preserve"> ****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****</v>
      </c>
      <c r="G108" s="125" t="str">
        <f>W!A432</f>
        <v xml:space="preserve">  ***</v>
      </c>
      <c r="H108" s="125" t="str">
        <f>W!A439</f>
        <v xml:space="preserve">  ***</v>
      </c>
      <c r="I108" s="125" t="str">
        <f>W!A446</f>
        <v xml:space="preserve"> ****</v>
      </c>
      <c r="J108" s="125" t="str">
        <f>W!A453</f>
        <v xml:space="preserve"> ****</v>
      </c>
      <c r="K108" s="125" t="str">
        <f>W!A460</f>
        <v xml:space="preserve"> ****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***</v>
      </c>
      <c r="H109" s="125" t="str">
        <f>W!A440</f>
        <v xml:space="preserve">  ***</v>
      </c>
      <c r="I109" s="125" t="str">
        <f>W!A447</f>
        <v xml:space="preserve"> ****</v>
      </c>
      <c r="J109" s="125" t="str">
        <f>W!A454</f>
        <v xml:space="preserve">   **</v>
      </c>
      <c r="K109" s="125" t="str">
        <f>W!A461</f>
        <v xml:space="preserve">  ***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8"/>
  <sheetViews>
    <sheetView showGridLines="0" topLeftCell="A840" workbookViewId="0">
      <selection activeCell="A859" sqref="A859"/>
    </sheetView>
  </sheetViews>
  <sheetFormatPr defaultRowHeight="13.2"/>
  <cols>
    <col min="1" max="1" width="55.44140625" bestFit="1" customWidth="1"/>
    <col min="2" max="2" width="1.77734375" style="133" bestFit="1" customWidth="1"/>
  </cols>
  <sheetData>
    <row r="1" spans="1:1">
      <c r="A1">
        <v>20</v>
      </c>
    </row>
    <row r="2" spans="1:1">
      <c r="A2">
        <v>3</v>
      </c>
    </row>
    <row r="3" spans="1:1">
      <c r="A3">
        <v>999</v>
      </c>
    </row>
    <row r="4" spans="1:1">
      <c r="A4">
        <v>2019</v>
      </c>
    </row>
    <row r="5" spans="1:1">
      <c r="A5">
        <v>3</v>
      </c>
    </row>
    <row r="6" spans="1:1">
      <c r="A6" t="s">
        <v>342</v>
      </c>
    </row>
    <row r="7" spans="1:1">
      <c r="A7">
        <v>30</v>
      </c>
    </row>
    <row r="8" spans="1:1">
      <c r="A8">
        <v>15</v>
      </c>
    </row>
    <row r="9" spans="1:1">
      <c r="A9">
        <v>55</v>
      </c>
    </row>
    <row r="10" spans="1:1">
      <c r="A10">
        <v>0</v>
      </c>
    </row>
    <row r="11" spans="1:1">
      <c r="A11">
        <v>37</v>
      </c>
    </row>
    <row r="12" spans="1:1">
      <c r="A12">
        <v>20</v>
      </c>
    </row>
    <row r="13" spans="1:1">
      <c r="A13">
        <v>42</v>
      </c>
    </row>
    <row r="14" spans="1:1">
      <c r="A14">
        <v>25</v>
      </c>
    </row>
    <row r="15" spans="1:1">
      <c r="A15">
        <v>15</v>
      </c>
    </row>
    <row r="16" spans="1:1">
      <c r="A16">
        <v>30</v>
      </c>
    </row>
    <row r="17" spans="1:2">
      <c r="A17">
        <v>20</v>
      </c>
    </row>
    <row r="18" spans="1:2">
      <c r="A18">
        <v>10</v>
      </c>
    </row>
    <row r="19" spans="1:2">
      <c r="A19">
        <v>15</v>
      </c>
    </row>
    <row r="20" spans="1:2">
      <c r="A20">
        <v>0</v>
      </c>
    </row>
    <row r="21" spans="1:2">
      <c r="A21">
        <v>279</v>
      </c>
    </row>
    <row r="22" spans="1:2">
      <c r="A22">
        <v>296</v>
      </c>
    </row>
    <row r="23" spans="1:2">
      <c r="A23">
        <v>284</v>
      </c>
    </row>
    <row r="24" spans="1:2">
      <c r="A24">
        <v>486</v>
      </c>
    </row>
    <row r="25" spans="1:2">
      <c r="A25">
        <v>496</v>
      </c>
    </row>
    <row r="26" spans="1:2">
      <c r="A26">
        <v>491</v>
      </c>
    </row>
    <row r="27" spans="1:2">
      <c r="A27">
        <v>757</v>
      </c>
    </row>
    <row r="28" spans="1:2">
      <c r="A28">
        <v>775</v>
      </c>
    </row>
    <row r="29" spans="1:2">
      <c r="A29">
        <v>762</v>
      </c>
    </row>
    <row r="30" spans="1:2">
      <c r="A30">
        <v>0</v>
      </c>
    </row>
    <row r="31" spans="1:2">
      <c r="A31">
        <v>2600</v>
      </c>
      <c r="B31" s="133" t="s">
        <v>343</v>
      </c>
    </row>
    <row r="32" spans="1:2">
      <c r="A32">
        <v>1141</v>
      </c>
      <c r="B32" s="133" t="s">
        <v>343</v>
      </c>
    </row>
    <row r="33" spans="1:2">
      <c r="A33">
        <v>2200</v>
      </c>
      <c r="B33" s="133" t="s">
        <v>343</v>
      </c>
    </row>
    <row r="34" spans="1:2">
      <c r="A34">
        <v>890</v>
      </c>
      <c r="B34" s="133" t="s">
        <v>343</v>
      </c>
    </row>
    <row r="35" spans="1:2">
      <c r="A35">
        <v>435</v>
      </c>
      <c r="B35" s="133" t="s">
        <v>343</v>
      </c>
    </row>
    <row r="36" spans="1:2">
      <c r="A36">
        <v>700</v>
      </c>
      <c r="B36" s="133" t="s">
        <v>343</v>
      </c>
    </row>
    <row r="37" spans="1:2">
      <c r="A37">
        <v>510</v>
      </c>
      <c r="B37" s="133" t="s">
        <v>343</v>
      </c>
    </row>
    <row r="38" spans="1:2">
      <c r="A38">
        <v>260</v>
      </c>
      <c r="B38" s="133" t="s">
        <v>343</v>
      </c>
    </row>
    <row r="39" spans="1:2">
      <c r="A39">
        <v>440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22</v>
      </c>
    </row>
    <row r="45" spans="1:2">
      <c r="A45">
        <v>22</v>
      </c>
    </row>
    <row r="46" spans="1:2">
      <c r="A46">
        <v>22</v>
      </c>
    </row>
    <row r="47" spans="1:2">
      <c r="A47">
        <v>130</v>
      </c>
    </row>
    <row r="48" spans="1:2">
      <c r="A48">
        <v>180</v>
      </c>
    </row>
    <row r="49" spans="1:2">
      <c r="A49">
        <v>350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6000</v>
      </c>
    </row>
    <row r="55" spans="1:2">
      <c r="A55">
        <v>2000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9</v>
      </c>
      <c r="B61" s="133" t="s">
        <v>343</v>
      </c>
    </row>
    <row r="62" spans="1:2">
      <c r="A62">
        <v>9</v>
      </c>
    </row>
    <row r="63" spans="1:2">
      <c r="A63">
        <v>13</v>
      </c>
    </row>
    <row r="64" spans="1:2">
      <c r="A64">
        <v>6</v>
      </c>
      <c r="B64" s="133" t="s">
        <v>343</v>
      </c>
    </row>
    <row r="65" spans="1:1">
      <c r="A65">
        <v>7</v>
      </c>
    </row>
    <row r="66" spans="1:1">
      <c r="A66">
        <v>11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10</v>
      </c>
    </row>
    <row r="76" spans="1:1">
      <c r="A76">
        <v>2</v>
      </c>
    </row>
    <row r="77" spans="1:1">
      <c r="A77">
        <v>20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1205</v>
      </c>
    </row>
    <row r="84" spans="1:1">
      <c r="A84">
        <v>0</v>
      </c>
    </row>
    <row r="85" spans="1:1">
      <c r="A85">
        <v>140</v>
      </c>
    </row>
    <row r="86" spans="1:1">
      <c r="A86">
        <v>10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135</v>
      </c>
    </row>
    <row r="103" spans="1:1">
      <c r="A103">
        <v>116</v>
      </c>
    </row>
    <row r="104" spans="1:1">
      <c r="A104">
        <v>118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4973</v>
      </c>
    </row>
    <row r="109" spans="1:1">
      <c r="A109">
        <v>1695</v>
      </c>
    </row>
    <row r="110" spans="1:1">
      <c r="A110">
        <v>1013</v>
      </c>
    </row>
    <row r="111" spans="1:1">
      <c r="A111">
        <v>5113</v>
      </c>
    </row>
    <row r="112" spans="1:1">
      <c r="A112">
        <v>1747</v>
      </c>
    </row>
    <row r="113" spans="1:1">
      <c r="A113">
        <v>1045</v>
      </c>
    </row>
    <row r="114" spans="1:1">
      <c r="A114">
        <v>140</v>
      </c>
    </row>
    <row r="115" spans="1:1">
      <c r="A115">
        <v>52</v>
      </c>
    </row>
    <row r="116" spans="1:1">
      <c r="A116">
        <v>32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2176</v>
      </c>
    </row>
    <row r="122" spans="1:1">
      <c r="A122">
        <v>955</v>
      </c>
    </row>
    <row r="123" spans="1:1">
      <c r="A123">
        <v>1842</v>
      </c>
    </row>
    <row r="124" spans="1:1">
      <c r="A124">
        <v>744</v>
      </c>
    </row>
    <row r="125" spans="1:1">
      <c r="A125">
        <v>364</v>
      </c>
    </row>
    <row r="126" spans="1:1">
      <c r="A126">
        <v>587</v>
      </c>
    </row>
    <row r="127" spans="1:1">
      <c r="A127">
        <v>426</v>
      </c>
    </row>
    <row r="128" spans="1:1">
      <c r="A128">
        <v>218</v>
      </c>
    </row>
    <row r="129" spans="1:1">
      <c r="A129">
        <v>369</v>
      </c>
    </row>
    <row r="130" spans="1:1">
      <c r="A130">
        <v>999</v>
      </c>
    </row>
    <row r="131" spans="1:1">
      <c r="A131">
        <v>2327</v>
      </c>
    </row>
    <row r="132" spans="1:1">
      <c r="A132">
        <v>1102</v>
      </c>
    </row>
    <row r="133" spans="1:1">
      <c r="A133">
        <v>2150</v>
      </c>
    </row>
    <row r="134" spans="1:1">
      <c r="A134">
        <v>924</v>
      </c>
    </row>
    <row r="135" spans="1:1">
      <c r="A135">
        <v>446</v>
      </c>
    </row>
    <row r="136" spans="1:1">
      <c r="A136">
        <v>909</v>
      </c>
    </row>
    <row r="137" spans="1:1">
      <c r="A137">
        <v>438</v>
      </c>
    </row>
    <row r="138" spans="1:1">
      <c r="A138">
        <v>216</v>
      </c>
    </row>
    <row r="139" spans="1:1">
      <c r="A139">
        <v>412</v>
      </c>
    </row>
    <row r="140" spans="1:1">
      <c r="A140">
        <v>999</v>
      </c>
    </row>
    <row r="141" spans="1:1">
      <c r="A141">
        <v>2176</v>
      </c>
    </row>
    <row r="142" spans="1:1">
      <c r="A142">
        <v>976</v>
      </c>
    </row>
    <row r="143" spans="1:1">
      <c r="A143">
        <v>1842</v>
      </c>
    </row>
    <row r="144" spans="1:1">
      <c r="A144">
        <v>764</v>
      </c>
    </row>
    <row r="145" spans="1:1">
      <c r="A145">
        <v>428</v>
      </c>
    </row>
    <row r="146" spans="1:1">
      <c r="A146">
        <v>794</v>
      </c>
    </row>
    <row r="147" spans="1:1">
      <c r="A147">
        <v>426</v>
      </c>
    </row>
    <row r="148" spans="1:1">
      <c r="A148">
        <v>218</v>
      </c>
    </row>
    <row r="149" spans="1:1">
      <c r="A149">
        <v>369</v>
      </c>
    </row>
    <row r="150" spans="1:1">
      <c r="A150">
        <v>999</v>
      </c>
    </row>
    <row r="151" spans="1:1">
      <c r="A151">
        <v>115</v>
      </c>
    </row>
    <row r="152" spans="1:1">
      <c r="A152">
        <v>63</v>
      </c>
    </row>
    <row r="153" spans="1:1">
      <c r="A153">
        <v>0</v>
      </c>
    </row>
    <row r="154" spans="1:1">
      <c r="A154">
        <v>80</v>
      </c>
    </row>
    <row r="155" spans="1:1">
      <c r="A155">
        <v>9</v>
      </c>
    </row>
    <row r="156" spans="1:1">
      <c r="A156">
        <v>0</v>
      </c>
    </row>
    <row r="157" spans="1:1">
      <c r="A157">
        <v>33</v>
      </c>
    </row>
    <row r="158" spans="1:1">
      <c r="A158">
        <v>7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137</v>
      </c>
    </row>
    <row r="172" spans="1:1">
      <c r="A172">
        <v>86</v>
      </c>
    </row>
    <row r="173" spans="1:1">
      <c r="A173">
        <v>36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6000</v>
      </c>
    </row>
    <row r="188" spans="1:1">
      <c r="A188">
        <v>2000</v>
      </c>
    </row>
    <row r="189" spans="1:1">
      <c r="A189">
        <v>0</v>
      </c>
    </row>
    <row r="190" spans="1:1">
      <c r="A190">
        <v>999</v>
      </c>
    </row>
    <row r="191" spans="1:1">
      <c r="A191">
        <v>55</v>
      </c>
    </row>
    <row r="192" spans="1:1">
      <c r="A192">
        <v>63</v>
      </c>
    </row>
    <row r="193" spans="1:1">
      <c r="A193">
        <v>0</v>
      </c>
    </row>
    <row r="194" spans="1:1">
      <c r="A194">
        <v>25</v>
      </c>
    </row>
    <row r="195" spans="1:1">
      <c r="A195">
        <v>0</v>
      </c>
    </row>
    <row r="196" spans="1:1">
      <c r="A196">
        <v>0</v>
      </c>
    </row>
    <row r="197" spans="1:1">
      <c r="A197">
        <v>55</v>
      </c>
    </row>
    <row r="198" spans="1:1">
      <c r="A198">
        <v>62</v>
      </c>
    </row>
    <row r="199" spans="1:1">
      <c r="A199">
        <v>999</v>
      </c>
    </row>
    <row r="200" spans="1:1">
      <c r="A200">
        <v>999</v>
      </c>
    </row>
    <row r="201" spans="1:1">
      <c r="A201">
        <v>314000</v>
      </c>
    </row>
    <row r="202" spans="1:1">
      <c r="A202">
        <v>79706</v>
      </c>
    </row>
    <row r="203" spans="1:1">
      <c r="A203">
        <v>53823</v>
      </c>
    </row>
    <row r="204" spans="1:1">
      <c r="A204">
        <v>401296</v>
      </c>
    </row>
    <row r="205" spans="1:1">
      <c r="A205">
        <v>35155</v>
      </c>
    </row>
    <row r="206" spans="1:1">
      <c r="A206">
        <v>30120</v>
      </c>
    </row>
    <row r="207" spans="1:1">
      <c r="A207">
        <v>66000</v>
      </c>
    </row>
    <row r="208" spans="1:1">
      <c r="A208">
        <v>25000</v>
      </c>
    </row>
    <row r="209" spans="1:1">
      <c r="A209">
        <v>35000</v>
      </c>
    </row>
    <row r="210" spans="1:1">
      <c r="A210">
        <v>35600</v>
      </c>
    </row>
    <row r="211" spans="1:1">
      <c r="A211">
        <v>8618</v>
      </c>
    </row>
    <row r="212" spans="1:1">
      <c r="A212">
        <v>12500</v>
      </c>
    </row>
    <row r="213" spans="1:1">
      <c r="A213">
        <v>7993</v>
      </c>
    </row>
    <row r="214" spans="1:1">
      <c r="A214">
        <v>0</v>
      </c>
    </row>
    <row r="215" spans="1:1">
      <c r="A215">
        <v>140000</v>
      </c>
    </row>
    <row r="216" spans="1:1">
      <c r="A216">
        <v>25053</v>
      </c>
    </row>
    <row r="217" spans="1:1">
      <c r="A217">
        <v>1269864</v>
      </c>
    </row>
    <row r="218" spans="1:1">
      <c r="A218">
        <v>3269161</v>
      </c>
    </row>
    <row r="219" spans="1:1">
      <c r="A219">
        <v>0</v>
      </c>
    </row>
    <row r="220" spans="1:1">
      <c r="A220">
        <v>3487590</v>
      </c>
    </row>
    <row r="221" spans="1:1">
      <c r="A221">
        <v>3269161</v>
      </c>
    </row>
    <row r="222" spans="1:1">
      <c r="A222">
        <v>0</v>
      </c>
    </row>
    <row r="223" spans="1:1">
      <c r="A223">
        <v>3482255</v>
      </c>
    </row>
    <row r="224" spans="1:1">
      <c r="A224">
        <v>0</v>
      </c>
    </row>
    <row r="225" spans="1:1">
      <c r="A225">
        <v>2250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58255</v>
      </c>
    </row>
    <row r="233" spans="1:1">
      <c r="A233">
        <v>-269099</v>
      </c>
    </row>
    <row r="234" spans="1:1">
      <c r="A234">
        <v>-1371651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1003000</v>
      </c>
    </row>
    <row r="239" spans="1:1">
      <c r="A239">
        <v>263000</v>
      </c>
    </row>
    <row r="240" spans="1:1">
      <c r="A240">
        <v>-747633</v>
      </c>
    </row>
    <row r="241" spans="1:1">
      <c r="A241">
        <v>3178784</v>
      </c>
    </row>
    <row r="242" spans="1:1">
      <c r="A242">
        <v>233838</v>
      </c>
    </row>
    <row r="243" spans="1:1">
      <c r="A243">
        <v>1170000</v>
      </c>
    </row>
    <row r="244" spans="1:1">
      <c r="A244">
        <v>637150</v>
      </c>
    </row>
    <row r="245" spans="1:1">
      <c r="A245">
        <v>164684</v>
      </c>
    </row>
    <row r="246" spans="1:1">
      <c r="A246">
        <v>577344</v>
      </c>
    </row>
    <row r="247" spans="1:1">
      <c r="A247">
        <v>360840</v>
      </c>
    </row>
    <row r="248" spans="1:1">
      <c r="A248">
        <v>7905</v>
      </c>
    </row>
    <row r="249" spans="1:1">
      <c r="A249">
        <v>90250</v>
      </c>
    </row>
    <row r="250" spans="1:1">
      <c r="A250">
        <v>1170000</v>
      </c>
    </row>
    <row r="251" spans="1:1">
      <c r="A251">
        <v>2072011</v>
      </c>
    </row>
    <row r="252" spans="1:1">
      <c r="A252">
        <v>1106773</v>
      </c>
    </row>
    <row r="253" spans="1:1">
      <c r="A253">
        <v>0</v>
      </c>
    </row>
    <row r="254" spans="1:1">
      <c r="A254">
        <v>64644</v>
      </c>
    </row>
    <row r="255" spans="1:1">
      <c r="A255">
        <v>0</v>
      </c>
    </row>
    <row r="256" spans="1:1">
      <c r="A256">
        <v>-283740</v>
      </c>
    </row>
    <row r="257" spans="1:1">
      <c r="A257">
        <v>-1031373</v>
      </c>
    </row>
    <row r="258" spans="1:1">
      <c r="A258">
        <v>999</v>
      </c>
    </row>
    <row r="259" spans="1:1">
      <c r="A259">
        <v>999</v>
      </c>
    </row>
    <row r="260" spans="1:1">
      <c r="A260">
        <v>-747633</v>
      </c>
    </row>
    <row r="261" spans="1:1">
      <c r="A261">
        <v>100000</v>
      </c>
    </row>
    <row r="262" spans="1:1">
      <c r="A262">
        <v>568000</v>
      </c>
    </row>
    <row r="263" spans="1:1">
      <c r="A263">
        <v>2521108</v>
      </c>
    </row>
    <row r="264" spans="1:1">
      <c r="A264">
        <v>0</v>
      </c>
    </row>
    <row r="265" spans="1:1">
      <c r="A265">
        <v>0</v>
      </c>
    </row>
    <row r="266" spans="1:1">
      <c r="A266">
        <v>1170000</v>
      </c>
    </row>
    <row r="267" spans="1:1">
      <c r="A267">
        <v>0</v>
      </c>
    </row>
    <row r="268" spans="1:1">
      <c r="A268">
        <v>1662432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1412163</v>
      </c>
    </row>
    <row r="273" spans="1:1">
      <c r="A273">
        <v>2090750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2968627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1136</v>
      </c>
    </row>
    <row r="285" spans="1:1">
      <c r="A285">
        <v>275</v>
      </c>
    </row>
    <row r="286" spans="1:1">
      <c r="A286">
        <v>550</v>
      </c>
    </row>
    <row r="287" spans="1:1">
      <c r="A287">
        <v>416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1339</v>
      </c>
    </row>
    <row r="296" spans="1:1">
      <c r="A296">
        <v>11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9</v>
      </c>
    </row>
    <row r="301" spans="1:1">
      <c r="A301">
        <v>11748</v>
      </c>
    </row>
    <row r="302" spans="1:1">
      <c r="A302">
        <v>260</v>
      </c>
    </row>
    <row r="303" spans="1:1">
      <c r="A303">
        <v>11501</v>
      </c>
    </row>
    <row r="304" spans="1:1">
      <c r="A304" t="s">
        <v>349</v>
      </c>
    </row>
    <row r="305" spans="1:1">
      <c r="A305">
        <v>31680</v>
      </c>
    </row>
    <row r="306" spans="1:1">
      <c r="A306">
        <v>885</v>
      </c>
    </row>
    <row r="307" spans="1:1">
      <c r="A307">
        <v>22414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3000</v>
      </c>
    </row>
    <row r="312" spans="1:1">
      <c r="A312">
        <v>0</v>
      </c>
    </row>
    <row r="313" spans="1:1">
      <c r="A313">
        <v>8742</v>
      </c>
    </row>
    <row r="314" spans="1:1">
      <c r="A314">
        <v>0</v>
      </c>
    </row>
    <row r="315" spans="1:1">
      <c r="A315">
        <v>11742</v>
      </c>
    </row>
    <row r="316" spans="1:1">
      <c r="A316">
        <v>0</v>
      </c>
    </row>
    <row r="317" spans="1:1">
      <c r="A317">
        <v>0</v>
      </c>
    </row>
    <row r="318" spans="1:1">
      <c r="A318">
        <v>20</v>
      </c>
    </row>
    <row r="319" spans="1:1">
      <c r="A319">
        <v>123354</v>
      </c>
    </row>
    <row r="320" spans="1:1">
      <c r="A320">
        <v>999</v>
      </c>
    </row>
    <row r="321" spans="1:1">
      <c r="A321">
        <v>5</v>
      </c>
    </row>
    <row r="322" spans="1:1">
      <c r="A322">
        <v>4</v>
      </c>
    </row>
    <row r="323" spans="1:1">
      <c r="A323">
        <v>1</v>
      </c>
    </row>
    <row r="324" spans="1:1">
      <c r="A324">
        <v>1</v>
      </c>
    </row>
    <row r="325" spans="1:1">
      <c r="A325">
        <v>8</v>
      </c>
    </row>
    <row r="326" spans="1:1">
      <c r="A326">
        <v>5</v>
      </c>
    </row>
    <row r="327" spans="1:1">
      <c r="A327">
        <v>18</v>
      </c>
    </row>
    <row r="328" spans="1:1">
      <c r="A328">
        <v>20</v>
      </c>
    </row>
    <row r="329" spans="1:1">
      <c r="A329">
        <v>148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353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>
        <v>2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356</v>
      </c>
    </row>
    <row r="346" spans="1:1">
      <c r="A346" t="s">
        <v>361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355</v>
      </c>
    </row>
    <row r="350" spans="1:1">
      <c r="A350" t="s">
        <v>364</v>
      </c>
    </row>
    <row r="351" spans="1:1">
      <c r="A351">
        <v>3</v>
      </c>
    </row>
    <row r="352" spans="1:1">
      <c r="A352" t="s">
        <v>365</v>
      </c>
    </row>
    <row r="353" spans="1:1">
      <c r="A353" t="s">
        <v>356</v>
      </c>
    </row>
    <row r="354" spans="1:1">
      <c r="A354" t="s">
        <v>366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369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>
        <v>4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371</v>
      </c>
    </row>
    <row r="367" spans="1:1">
      <c r="A367" t="s">
        <v>360</v>
      </c>
    </row>
    <row r="368" spans="1:1">
      <c r="A368" t="s">
        <v>377</v>
      </c>
    </row>
    <row r="369" spans="1:1">
      <c r="A369" t="s">
        <v>355</v>
      </c>
    </row>
    <row r="370" spans="1:1">
      <c r="A370" t="s">
        <v>378</v>
      </c>
    </row>
    <row r="371" spans="1:1">
      <c r="A371">
        <v>5</v>
      </c>
    </row>
    <row r="372" spans="1:1">
      <c r="A372" t="s">
        <v>379</v>
      </c>
    </row>
    <row r="373" spans="1:1">
      <c r="A373" t="s">
        <v>380</v>
      </c>
    </row>
    <row r="374" spans="1:1">
      <c r="A374" t="s">
        <v>357</v>
      </c>
    </row>
    <row r="375" spans="1:1">
      <c r="A375" t="s">
        <v>361</v>
      </c>
    </row>
    <row r="376" spans="1:1">
      <c r="A376" t="s">
        <v>376</v>
      </c>
    </row>
    <row r="377" spans="1:1">
      <c r="A377" t="s">
        <v>376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381</v>
      </c>
    </row>
    <row r="381" spans="1:1">
      <c r="A381">
        <v>6</v>
      </c>
    </row>
    <row r="382" spans="1:1">
      <c r="A382" t="s">
        <v>355</v>
      </c>
    </row>
    <row r="383" spans="1:1">
      <c r="A383" t="s">
        <v>364</v>
      </c>
    </row>
    <row r="384" spans="1:1">
      <c r="A384" t="s">
        <v>359</v>
      </c>
    </row>
    <row r="385" spans="1:1">
      <c r="A385" t="s">
        <v>361</v>
      </c>
    </row>
    <row r="386" spans="1:1">
      <c r="A386" t="s">
        <v>377</v>
      </c>
    </row>
    <row r="387" spans="1:1">
      <c r="A387" t="s">
        <v>366</v>
      </c>
    </row>
    <row r="388" spans="1:1">
      <c r="A388" t="s">
        <v>369</v>
      </c>
    </row>
    <row r="389" spans="1:1">
      <c r="A389" t="s">
        <v>382</v>
      </c>
    </row>
    <row r="390" spans="1:1">
      <c r="A390" t="s">
        <v>383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333000</v>
      </c>
    </row>
    <row r="423" spans="1:1">
      <c r="A423">
        <v>60000</v>
      </c>
    </row>
    <row r="424" spans="1:1">
      <c r="A424" s="134" t="s">
        <v>384</v>
      </c>
    </row>
    <row r="425" spans="1:1">
      <c r="A425" s="134" t="s">
        <v>384</v>
      </c>
    </row>
    <row r="426" spans="1:1">
      <c r="A426" s="134" t="s">
        <v>385</v>
      </c>
    </row>
    <row r="427" spans="1:1">
      <c r="A427" s="134" t="s">
        <v>386</v>
      </c>
    </row>
    <row r="428" spans="1:1">
      <c r="A428">
        <v>2</v>
      </c>
    </row>
    <row r="429" spans="1:1">
      <c r="A429">
        <v>303000</v>
      </c>
    </row>
    <row r="430" spans="1:1">
      <c r="A430">
        <v>45000</v>
      </c>
    </row>
    <row r="431" spans="1:1">
      <c r="A431" s="134" t="s">
        <v>384</v>
      </c>
    </row>
    <row r="432" spans="1:1">
      <c r="A432" s="134" t="s">
        <v>386</v>
      </c>
    </row>
    <row r="433" spans="1:1">
      <c r="A433" s="134" t="s">
        <v>386</v>
      </c>
    </row>
    <row r="434" spans="1:1">
      <c r="A434" s="134" t="s">
        <v>384</v>
      </c>
    </row>
    <row r="435" spans="1:1">
      <c r="A435">
        <v>3</v>
      </c>
    </row>
    <row r="436" spans="1:1">
      <c r="A436">
        <v>314000</v>
      </c>
    </row>
    <row r="437" spans="1:1">
      <c r="A437">
        <v>66000</v>
      </c>
    </row>
    <row r="438" spans="1:1">
      <c r="A438" s="134" t="s">
        <v>384</v>
      </c>
    </row>
    <row r="439" spans="1:1">
      <c r="A439" s="134" t="s">
        <v>386</v>
      </c>
    </row>
    <row r="440" spans="1:1">
      <c r="A440" s="134" t="s">
        <v>386</v>
      </c>
    </row>
    <row r="441" spans="1:1">
      <c r="A441" s="134" t="s">
        <v>384</v>
      </c>
    </row>
    <row r="442" spans="1:1">
      <c r="A442">
        <v>4</v>
      </c>
    </row>
    <row r="443" spans="1:1">
      <c r="A443">
        <v>370000</v>
      </c>
    </row>
    <row r="444" spans="1:1">
      <c r="A444">
        <v>75000</v>
      </c>
    </row>
    <row r="445" spans="1:1">
      <c r="A445" s="134" t="s">
        <v>384</v>
      </c>
    </row>
    <row r="446" spans="1:1">
      <c r="A446" s="134" t="s">
        <v>384</v>
      </c>
    </row>
    <row r="447" spans="1:1">
      <c r="A447" s="134" t="s">
        <v>384</v>
      </c>
    </row>
    <row r="448" spans="1:1">
      <c r="A448" s="134" t="s">
        <v>384</v>
      </c>
    </row>
    <row r="449" spans="1:1">
      <c r="A449">
        <v>5</v>
      </c>
    </row>
    <row r="450" spans="1:1">
      <c r="A450">
        <v>262000</v>
      </c>
    </row>
    <row r="451" spans="1:1">
      <c r="A451">
        <v>60000</v>
      </c>
    </row>
    <row r="452" spans="1:1">
      <c r="A452" s="134" t="s">
        <v>386</v>
      </c>
    </row>
    <row r="453" spans="1:1">
      <c r="A453" s="134" t="s">
        <v>384</v>
      </c>
    </row>
    <row r="454" spans="1:1">
      <c r="A454" s="134" t="s">
        <v>385</v>
      </c>
    </row>
    <row r="455" spans="1:1">
      <c r="A455" s="134" t="s">
        <v>384</v>
      </c>
    </row>
    <row r="456" spans="1:1">
      <c r="A456">
        <v>6</v>
      </c>
    </row>
    <row r="457" spans="1:1">
      <c r="A457">
        <v>240000</v>
      </c>
    </row>
    <row r="458" spans="1:1">
      <c r="A458">
        <v>52000</v>
      </c>
    </row>
    <row r="459" spans="1:1">
      <c r="A459" s="134" t="s">
        <v>384</v>
      </c>
    </row>
    <row r="460" spans="1:1">
      <c r="A460" s="134" t="s">
        <v>384</v>
      </c>
    </row>
    <row r="461" spans="1:1">
      <c r="A461" s="134" t="s">
        <v>386</v>
      </c>
    </row>
    <row r="462" spans="1:1">
      <c r="A462" s="134" t="s">
        <v>384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387</v>
      </c>
    </row>
    <row r="501" spans="1:1">
      <c r="A501">
        <v>25</v>
      </c>
    </row>
    <row r="502" spans="1:1">
      <c r="A502">
        <v>35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91</v>
      </c>
    </row>
    <row r="508" spans="1:1">
      <c r="A508">
        <v>50</v>
      </c>
    </row>
    <row r="509" spans="1:1">
      <c r="A509">
        <v>2220</v>
      </c>
    </row>
    <row r="510" spans="1:1">
      <c r="A510">
        <v>2312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65469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7923</v>
      </c>
    </row>
    <row r="523" spans="1:1">
      <c r="A523">
        <v>3169200</v>
      </c>
    </row>
    <row r="524" spans="1:1">
      <c r="A524">
        <v>0</v>
      </c>
    </row>
    <row r="525" spans="1:1">
      <c r="A525">
        <v>3169200</v>
      </c>
    </row>
    <row r="526" spans="1:1">
      <c r="A526">
        <v>293</v>
      </c>
    </row>
    <row r="527" spans="1:1">
      <c r="A527">
        <v>297</v>
      </c>
    </row>
    <row r="528" spans="1:1">
      <c r="A528">
        <v>296</v>
      </c>
    </row>
    <row r="529" spans="1:1">
      <c r="A529">
        <v>486</v>
      </c>
    </row>
    <row r="530" spans="1:1">
      <c r="A530">
        <v>484</v>
      </c>
    </row>
    <row r="531" spans="1:1">
      <c r="A531">
        <v>481</v>
      </c>
    </row>
    <row r="532" spans="1:1">
      <c r="A532">
        <v>743</v>
      </c>
    </row>
    <row r="533" spans="1:1">
      <c r="A533">
        <v>753</v>
      </c>
    </row>
    <row r="534" spans="1:1">
      <c r="A534">
        <v>760</v>
      </c>
    </row>
    <row r="535" spans="1:1">
      <c r="A535">
        <v>158</v>
      </c>
    </row>
    <row r="536" spans="1:1">
      <c r="A536">
        <v>1210</v>
      </c>
    </row>
    <row r="537" spans="1:1">
      <c r="A537">
        <v>15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9222</v>
      </c>
    </row>
    <row r="543" spans="1:1">
      <c r="A543">
        <v>3688800</v>
      </c>
    </row>
    <row r="544" spans="1:1">
      <c r="A544">
        <v>0</v>
      </c>
    </row>
    <row r="545" spans="1:2">
      <c r="A545">
        <v>3688800</v>
      </c>
    </row>
    <row r="546" spans="1:2">
      <c r="A546">
        <v>290</v>
      </c>
    </row>
    <row r="547" spans="1:2">
      <c r="A547">
        <v>290</v>
      </c>
    </row>
    <row r="548" spans="1:2">
      <c r="A548">
        <v>300</v>
      </c>
    </row>
    <row r="549" spans="1:2">
      <c r="A549">
        <v>485</v>
      </c>
    </row>
    <row r="550" spans="1:2">
      <c r="A550">
        <v>490</v>
      </c>
    </row>
    <row r="551" spans="1:2">
      <c r="A551">
        <v>495</v>
      </c>
    </row>
    <row r="552" spans="1:2">
      <c r="A552">
        <v>760</v>
      </c>
    </row>
    <row r="553" spans="1:2">
      <c r="A553">
        <v>780</v>
      </c>
      <c r="B553"/>
    </row>
    <row r="554" spans="1:2">
      <c r="A554">
        <v>775</v>
      </c>
      <c r="B554"/>
    </row>
    <row r="555" spans="1:2">
      <c r="A555">
        <v>146</v>
      </c>
      <c r="B555"/>
    </row>
    <row r="556" spans="1:2">
      <c r="A556">
        <v>1250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6332</v>
      </c>
    </row>
    <row r="563" spans="1:1">
      <c r="A563">
        <v>2532800</v>
      </c>
    </row>
    <row r="564" spans="1:1">
      <c r="A564">
        <v>0</v>
      </c>
    </row>
    <row r="565" spans="1:1">
      <c r="A565">
        <v>2532800</v>
      </c>
    </row>
    <row r="566" spans="1:1">
      <c r="A566">
        <v>279</v>
      </c>
    </row>
    <row r="567" spans="1:1">
      <c r="A567">
        <v>296</v>
      </c>
    </row>
    <row r="568" spans="1:1">
      <c r="A568">
        <v>284</v>
      </c>
    </row>
    <row r="569" spans="1:1">
      <c r="A569">
        <v>486</v>
      </c>
    </row>
    <row r="570" spans="1:1">
      <c r="A570">
        <v>496</v>
      </c>
    </row>
    <row r="571" spans="1:1">
      <c r="A571">
        <v>491</v>
      </c>
    </row>
    <row r="572" spans="1:1">
      <c r="A572">
        <v>757</v>
      </c>
    </row>
    <row r="573" spans="1:1">
      <c r="A573">
        <v>775</v>
      </c>
    </row>
    <row r="574" spans="1:1">
      <c r="A574">
        <v>762</v>
      </c>
    </row>
    <row r="575" spans="1:1">
      <c r="A575">
        <v>143</v>
      </c>
    </row>
    <row r="576" spans="1:1">
      <c r="A576">
        <v>1205</v>
      </c>
    </row>
    <row r="577" spans="1:1">
      <c r="A577">
        <v>9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8914</v>
      </c>
    </row>
    <row r="583" spans="1:1">
      <c r="A583">
        <v>3565600</v>
      </c>
    </row>
    <row r="584" spans="1:1">
      <c r="A584">
        <v>0</v>
      </c>
    </row>
    <row r="585" spans="1:1">
      <c r="A585">
        <v>3565600</v>
      </c>
    </row>
    <row r="586" spans="1:1">
      <c r="A586">
        <v>330</v>
      </c>
    </row>
    <row r="587" spans="1:1">
      <c r="A587">
        <v>320</v>
      </c>
    </row>
    <row r="588" spans="1:1">
      <c r="A588">
        <v>340</v>
      </c>
    </row>
    <row r="589" spans="1:1">
      <c r="A589">
        <v>490</v>
      </c>
    </row>
    <row r="590" spans="1:1">
      <c r="A590">
        <v>500</v>
      </c>
    </row>
    <row r="591" spans="1:1">
      <c r="A591">
        <v>500</v>
      </c>
    </row>
    <row r="592" spans="1:1">
      <c r="A592">
        <v>790</v>
      </c>
    </row>
    <row r="593" spans="1:1">
      <c r="A593">
        <v>800</v>
      </c>
    </row>
    <row r="594" spans="1:1">
      <c r="A594">
        <v>780</v>
      </c>
    </row>
    <row r="595" spans="1:1">
      <c r="A595">
        <v>65</v>
      </c>
    </row>
    <row r="596" spans="1:1">
      <c r="A596">
        <v>1300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6815</v>
      </c>
    </row>
    <row r="603" spans="1:1">
      <c r="A603">
        <v>2726000</v>
      </c>
    </row>
    <row r="604" spans="1:1">
      <c r="A604">
        <v>0</v>
      </c>
    </row>
    <row r="605" spans="1:1">
      <c r="A605">
        <v>2726000</v>
      </c>
    </row>
    <row r="606" spans="1:1">
      <c r="A606">
        <v>290</v>
      </c>
    </row>
    <row r="607" spans="1:1">
      <c r="A607">
        <v>290</v>
      </c>
    </row>
    <row r="608" spans="1:1">
      <c r="A608">
        <v>290</v>
      </c>
    </row>
    <row r="609" spans="1:1">
      <c r="A609">
        <v>490</v>
      </c>
    </row>
    <row r="610" spans="1:1">
      <c r="A610">
        <v>490</v>
      </c>
    </row>
    <row r="611" spans="1:1">
      <c r="A611">
        <v>490</v>
      </c>
    </row>
    <row r="612" spans="1:1">
      <c r="A612">
        <v>775</v>
      </c>
    </row>
    <row r="613" spans="1:1">
      <c r="A613">
        <v>775</v>
      </c>
    </row>
    <row r="614" spans="1:1">
      <c r="A614">
        <v>775</v>
      </c>
    </row>
    <row r="615" spans="1:1">
      <c r="A615">
        <v>135</v>
      </c>
    </row>
    <row r="616" spans="1:1">
      <c r="A616">
        <v>1320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3928</v>
      </c>
    </row>
    <row r="623" spans="1:1">
      <c r="A623">
        <v>1571200</v>
      </c>
    </row>
    <row r="624" spans="1:1">
      <c r="A624">
        <v>0</v>
      </c>
    </row>
    <row r="625" spans="1:1">
      <c r="A625">
        <v>1571200</v>
      </c>
    </row>
    <row r="626" spans="1:1">
      <c r="A626">
        <v>275</v>
      </c>
    </row>
    <row r="627" spans="1:1">
      <c r="A627">
        <v>280</v>
      </c>
    </row>
    <row r="628" spans="1:1">
      <c r="A628">
        <v>285</v>
      </c>
    </row>
    <row r="629" spans="1:1">
      <c r="A629">
        <v>475</v>
      </c>
    </row>
    <row r="630" spans="1:1">
      <c r="A630">
        <v>480</v>
      </c>
    </row>
    <row r="631" spans="1:1">
      <c r="A631">
        <v>485</v>
      </c>
    </row>
    <row r="632" spans="1:1">
      <c r="A632">
        <v>755</v>
      </c>
    </row>
    <row r="633" spans="1:1">
      <c r="A633">
        <v>760</v>
      </c>
    </row>
    <row r="634" spans="1:1">
      <c r="A634">
        <v>765</v>
      </c>
    </row>
    <row r="635" spans="1:1">
      <c r="A635">
        <v>169</v>
      </c>
    </row>
    <row r="636" spans="1:1">
      <c r="A636">
        <v>1250</v>
      </c>
    </row>
    <row r="637" spans="1:1">
      <c r="A637">
        <v>20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388</v>
      </c>
    </row>
    <row r="682" spans="1:1">
      <c r="A682" t="s">
        <v>389</v>
      </c>
    </row>
    <row r="683" spans="1:1">
      <c r="A683" t="s">
        <v>390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391</v>
      </c>
    </row>
    <row r="700" spans="1:1">
      <c r="A700" t="s">
        <v>392</v>
      </c>
    </row>
    <row r="701" spans="1:1">
      <c r="A701">
        <v>1</v>
      </c>
    </row>
    <row r="702" spans="1:1">
      <c r="A702">
        <v>3760224</v>
      </c>
    </row>
    <row r="703" spans="1:1">
      <c r="A703">
        <v>1359057</v>
      </c>
    </row>
    <row r="704" spans="1:1">
      <c r="A704">
        <v>1876869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539601</v>
      </c>
    </row>
    <row r="710" spans="1:1">
      <c r="A710">
        <v>3364047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-457498</v>
      </c>
    </row>
    <row r="717" spans="1:1">
      <c r="A717">
        <v>3542502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3438166</v>
      </c>
    </row>
    <row r="723" spans="1:1">
      <c r="A723">
        <v>205549</v>
      </c>
    </row>
    <row r="724" spans="1:1">
      <c r="A724">
        <v>1911045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757208</v>
      </c>
    </row>
    <row r="730" spans="1:1">
      <c r="A730">
        <v>1481005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-233453</v>
      </c>
    </row>
    <row r="737" spans="1:1">
      <c r="A737">
        <v>3766547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3189108</v>
      </c>
    </row>
    <row r="743" spans="1:1">
      <c r="A743">
        <v>1170000</v>
      </c>
    </row>
    <row r="744" spans="1:1">
      <c r="A744">
        <v>1662432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1412163</v>
      </c>
    </row>
    <row r="750" spans="1:1">
      <c r="A750">
        <v>2090750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-1031373</v>
      </c>
    </row>
    <row r="757" spans="1:1">
      <c r="A757">
        <v>2968627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1127325</v>
      </c>
    </row>
    <row r="763" spans="1:1">
      <c r="A763">
        <v>1504732</v>
      </c>
    </row>
    <row r="764" spans="1:1">
      <c r="A764">
        <v>1703843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1241598</v>
      </c>
    </row>
    <row r="770" spans="1:1">
      <c r="A770">
        <v>17426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-473124</v>
      </c>
    </row>
    <row r="777" spans="1:1">
      <c r="A777">
        <v>3526876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3144108</v>
      </c>
    </row>
    <row r="783" spans="1:1">
      <c r="A783">
        <v>1156393</v>
      </c>
    </row>
    <row r="784" spans="1:1">
      <c r="A784">
        <v>1438188</v>
      </c>
    </row>
    <row r="785" spans="1:1">
      <c r="A785">
        <v>450000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433524</v>
      </c>
    </row>
    <row r="790" spans="1:1">
      <c r="A790">
        <v>2650578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-895413</v>
      </c>
    </row>
    <row r="797" spans="1:1">
      <c r="A797">
        <v>3104587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4059378</v>
      </c>
    </row>
    <row r="803" spans="1:1">
      <c r="A803">
        <v>1182082</v>
      </c>
    </row>
    <row r="804" spans="1:1">
      <c r="A804">
        <v>1915546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1027124</v>
      </c>
    </row>
    <row r="810" spans="1:1">
      <c r="A810">
        <v>4591630</v>
      </c>
    </row>
    <row r="811" spans="1:1">
      <c r="A811">
        <v>999</v>
      </c>
    </row>
    <row r="812" spans="1:1">
      <c r="A812">
        <v>100000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-2111748</v>
      </c>
    </row>
    <row r="817" spans="1:1">
      <c r="A817">
        <v>1888252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'W'!W203193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2019-12-24T19:02:40Z</dcterms:modified>
</cp:coreProperties>
</file>