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Triada\"/>
    </mc:Choice>
  </mc:AlternateContent>
  <xr:revisionPtr revIDLastSave="0" documentId="8_{5DB8734E-2182-4573-B8D8-613960B7D03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03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 s="1"/>
  <c r="N26" i="2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H16" i="4"/>
  <c r="R21" i="3" l="1"/>
  <c r="R30" i="3" s="1"/>
  <c r="I16" i="4"/>
  <c r="N28" i="2"/>
  <c r="G16" i="4"/>
  <c r="G17" i="4"/>
  <c r="I17" i="4"/>
</calcChain>
</file>

<file path=xl/connections.xml><?xml version="1.0" encoding="utf-8"?>
<connections xmlns="http://schemas.openxmlformats.org/spreadsheetml/2006/main">
  <connection id="1" name="W203194" type="6" refreshedVersion="4" background="1" saveData="1">
    <textPr prompt="0" codePage="850" sourceFile="C:\2019_GMC\1ETAP_18C1\RUN_18C1\Wfiles\194\W203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<sst xmlns="http://schemas.openxmlformats.org/spreadsheetml/2006/main" count="629" uniqueCount="357">
  <si>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</si>
  <si>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</si>
  <si>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</si>
  <si>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</si>
  <si>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</si>
  <si>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</si>
  <si>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</si>
  <si>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</si>
  <si>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</si>
  <si>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</si>
  <si>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</si>
  <si>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</si>
  <si>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</si>
  <si>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</si>
  <si>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</si>
  <si>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</si>
  <si>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</si>
  <si>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</si>
  <si>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</si>
  <si>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</si>
  <si>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</si>
  <si>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</si>
  <si>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</si>
  <si>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</si>
  <si>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</si>
  <si>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</si>
  <si>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</si>
  <si>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</si>
  <si>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</si>
  <si>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</si>
  <si>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</si>
  <si>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</si>
  <si>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</si>
  <si>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</si>
  <si>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</si>
  <si>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</si>
  <si>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</si>
  <si>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</si>
  <si>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</si>
  <si>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</si>
  <si>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</si>
  <si>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</si>
  <si>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</si>
  <si>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</si>
  <si>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</si>
  <si>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</si>
  <si>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</si>
  <si>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</si>
  <si>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</si>
  <si>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</si>
  <si>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</si>
  <si>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</si>
  <si>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</si>
  <si>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</si>
  <si>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</si>
  <si>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</si>
  <si>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</si>
  <si>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</si>
  <si>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</si>
  <si>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</si>
  <si>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</si>
  <si>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</si>
  <si>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</si>
  <si>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</si>
  <si>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</si>
  <si>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</si>
  <si>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</si>
  <si>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</si>
  <si>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</si>
  <si>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</si>
  <si>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</si>
  <si>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</si>
  <si>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</si>
  <si>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</si>
  <si>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</si>
  <si>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</si>
  <si>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</si>
  <si>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</si>
  <si>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</si>
  <si>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</si>
  <si>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</si>
  <si>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</si>
  <si>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</si>
  <si>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</si>
  <si>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</si>
  <si>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</si>
  <si>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</si>
  <si>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</si>
  <si>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</si>
  <si>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</si>
  <si>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</si>
  <si>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</si>
  <si>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</si>
  <si>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</si>
  <si>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</si>
  <si>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</si>
  <si>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</si>
  <si>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</si>
  <si>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</si>
  <si>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</si>
  <si>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</si>
  <si>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</si>
  <si>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</si>
  <si>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</si>
  <si>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</si>
  <si>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</si>
  <si>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</si>
  <si>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</si>
  <si>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</si>
  <si>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</si>
  <si>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</si>
  <si>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</si>
  <si>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</si>
  <si>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</si>
  <si>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</si>
  <si>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</si>
  <si>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</si>
  <si>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</si>
  <si>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</si>
  <si>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</si>
  <si>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</si>
  <si>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</si>
  <si>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</si>
  <si>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</si>
  <si>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</si>
  <si>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</si>
  <si>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</si>
  <si>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</si>
  <si>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</si>
  <si>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</si>
  <si>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</si>
  <si>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</si>
  <si>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</si>
  <si>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</si>
  <si>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</si>
  <si>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</si>
  <si>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</si>
  <si>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</si>
  <si>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</si>
  <si>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</si>
  <si>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</si>
  <si>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</si>
  <si>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</si>
  <si>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</si>
  <si>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</si>
  <si>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</si>
  <si>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</si>
  <si>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</si>
  <si>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</si>
  <si>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</si>
  <si>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</si>
  <si>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</si>
  <si>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</si>
  <si>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</si>
  <si>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</si>
  <si>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</si>
  <si>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</si>
  <si>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</si>
  <si>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</si>
  <si>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</si>
  <si>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</si>
  <si>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</si>
  <si>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</si>
  <si>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</si>
  <si>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</si>
  <si>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</si>
  <si>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</si>
  <si>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</si>
  <si>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</si>
  <si>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</si>
  <si>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</si>
  <si>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</si>
  <si>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</si>
  <si>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</si>
  <si>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</si>
  <si>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</si>
  <si>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</si>
  <si>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</si>
  <si>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</si>
  <si>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</si>
  <si>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</si>
  <si>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</si>
  <si>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</si>
  <si>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</si>
  <si>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</si>
  <si>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</si>
  <si>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</si>
  <si>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</si>
  <si>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</si>
  <si>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</si>
  <si>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</si>
  <si>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</si>
  <si>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</si>
  <si>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</si>
  <si>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</si>
  <si>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</si>
  <si>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</si>
  <si>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</si>
  <si>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</si>
  <si>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</si>
  <si>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</si>
  <si>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</si>
  <si>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</si>
  <si>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</si>
  <si>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</si>
  <si>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</si>
  <si>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</si>
  <si>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</si>
  <si>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</si>
  <si>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</si>
  <si>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</si>
  <si>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</si>
  <si>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</si>
  <si>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</si>
  <si>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</si>
  <si>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</si>
  <si>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</si>
  <si>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</si>
  <si>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</si>
  <si>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</si>
  <si>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</si>
  <si>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</si>
  <si>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</si>
  <si>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</si>
  <si>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</si>
  <si>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</si>
  <si>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</si>
  <si>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</si>
  <si>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</si>
  <si>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</si>
  <si>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</si>
  <si>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</si>
  <si>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</si>
  <si>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</si>
  <si>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</si>
  <si>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</si>
  <si>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</si>
  <si>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</si>
  <si>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</si>
  <si>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</si>
  <si>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</si>
  <si>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</si>
  <si>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</si>
  <si>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</si>
  <si>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</si>
  <si>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</si>
  <si>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</si>
  <si>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</si>
  <si>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</si>
  <si>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</si>
  <si>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</si>
  <si>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</si>
  <si>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</si>
  <si>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</si>
  <si>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</si>
  <si>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</si>
  <si>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</si>
  <si>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</si>
  <si>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</si>
  <si>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</si>
  <si>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</si>
  <si>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</si>
  <si>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</si>
  <si>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</si>
  <si>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</si>
  <si>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</si>
  <si>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</si>
  <si>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</si>
  <si>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</si>
  <si>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</si>
  <si>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</si>
  <si>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</si>
  <si>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</si>
  <si>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</si>
  <si>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</si>
  <si>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</si>
  <si>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</si>
  <si>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</si>
  <si>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</si>
  <si>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</si>
  <si>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</si>
  <si>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</si>
  <si>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</si>
  <si>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</si>
  <si>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</si>
  <si>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</si>
  <si>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</si>
  <si>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</si>
  <si>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</si>
  <si>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</si>
  <si>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</si>
  <si>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</si>
  <si>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</si>
  <si>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</si>
  <si>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</si>
  <si>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</si>
  <si>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</si>
  <si>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</si>
  <si>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</si>
  <si>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</si>
  <si>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</si>
  <si>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</si>
  <si>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</si>
  <si>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</si>
  <si>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</si>
  <si>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</si>
  <si>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</si>
  <si>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</si>
  <si>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</si>
  <si>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</si>
  <si>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</si>
  <si>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</si>
  <si>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</si>
  <si>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</si>
  <si>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</si>
  <si>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</si>
  <si>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</si>
  <si>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</si>
  <si>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</si>
  <si>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</si>
  <si>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</si>
  <si>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</si>
  <si>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</si>
  <si>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</si>
  <si>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</si>
  <si>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</si>
  <si>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</si>
  <si>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</si>
  <si>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</si>
  <si>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</si>
  <si>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</si>
  <si>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</si>
  <si>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</si>
  <si>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</si>
  <si>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</si>
  <si>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</si>
  <si>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</si>
  <si>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</si>
  <si>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</si>
  <si>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</si>
  <si>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</si>
  <si>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</si>
  <si>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</si>
  <si>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</si>
  <si>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3.45</t>
  </si>
  <si>
    <t xml:space="preserve">   2.53</t>
  </si>
  <si>
    <t xml:space="preserve">   2.87</t>
  </si>
  <si>
    <t>None</t>
  </si>
  <si>
    <t>Minor</t>
  </si>
  <si>
    <t xml:space="preserve"> 79.6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</si>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</sst>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03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21875" customWidth="1"/>
    <col min="4" max="4" width="8.21875" customWidth="1"/>
    <col min="5" max="5" width="8.77734375" customWidth="1"/>
    <col min="6" max="6" width="7.21875" customWidth="1"/>
    <col min="7" max="7" width="1.77734375" customWidth="1"/>
    <col min="8" max="8" width="7.21875" customWidth="1"/>
    <col min="9" max="9" width="1.77734375" customWidth="1"/>
    <col min="10" max="10" width="7.21875" customWidth="1"/>
    <col min="11" max="11" width="1.77734375" customWidth="1"/>
    <col min="12" max="12" width="2.77734375" customWidth="1"/>
    <col min="13" max="13" width="8.77734375" customWidth="1"/>
    <col min="14" max="14" width="10.5546875" customWidth="1"/>
    <col min="15" max="15" width="6.21875" customWidth="1"/>
    <col min="16" max="16" width="5.77734375" customWidth="1"/>
    <col min="17" max="17" width="1.77734375" customWidth="1"/>
    <col min="18" max="18" width="2.44140625" customWidth="1"/>
    <col min="19" max="19" width="5.44140625" customWidth="1"/>
    <col min="20" max="20" width="5.77734375" customWidth="1"/>
    <col min="21" max="21" width="1.77734375" customWidth="1"/>
    <col min="22" max="22" width="6.21875" customWidth="1"/>
    <col min="23" max="23" width="6" customWidth="1"/>
    <col min="24" max="25" width="1.7773437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>
        <f>W!A861</f>
        <v>0</v>
      </c>
      <c r="V3" s="2" t="s">
        <v>284</v>
      </c>
      <c r="W3" s="3" t="str">
        <f>W!A6</f>
        <v xml:space="preserve">  18C1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20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45</v>
      </c>
      <c r="G14" s="45"/>
      <c r="H14" s="44">
        <f>W!A14</f>
        <v>30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25</v>
      </c>
      <c r="G15" s="51"/>
      <c r="H15" s="44">
        <f>W!A15</f>
        <v>19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11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46</v>
      </c>
      <c r="G16" s="58"/>
      <c r="H16" s="57">
        <f>W!A16</f>
        <v>34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265</v>
      </c>
      <c r="G19" s="54">
        <f>W!B21</f>
        <v>0</v>
      </c>
      <c r="H19" s="63">
        <f>W!A24</f>
        <v>462</v>
      </c>
      <c r="I19" s="48">
        <f>W!B24</f>
        <v>0</v>
      </c>
      <c r="J19" s="63">
        <f>W!A27</f>
        <v>757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8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281</v>
      </c>
      <c r="G20" s="54">
        <f>W!B22</f>
        <v>0</v>
      </c>
      <c r="H20" s="44">
        <f>W!A25</f>
        <v>471</v>
      </c>
      <c r="I20" s="54">
        <f>W!B25</f>
        <v>0</v>
      </c>
      <c r="J20" s="44">
        <f>W!A28</f>
        <v>752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273</v>
      </c>
      <c r="G21" s="59">
        <f>W!B23</f>
        <v>0</v>
      </c>
      <c r="H21" s="57">
        <f>W!A26</f>
        <v>471</v>
      </c>
      <c r="I21" s="59">
        <f>W!B26</f>
        <v>0</v>
      </c>
      <c r="J21" s="57">
        <f>W!A29</f>
        <v>762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99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3550</v>
      </c>
      <c r="G24" s="48" t="str">
        <f>W!B31</f>
        <v>*</v>
      </c>
      <c r="H24" s="63">
        <f>W!A34</f>
        <v>1400</v>
      </c>
      <c r="I24" s="48" t="str">
        <f>W!B34</f>
        <v>*</v>
      </c>
      <c r="J24" s="63">
        <f>W!A37</f>
        <v>600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1700</v>
      </c>
      <c r="G25" s="54" t="str">
        <f>W!B32</f>
        <v>*</v>
      </c>
      <c r="H25" s="44">
        <f>W!A35</f>
        <v>700</v>
      </c>
      <c r="I25" s="54" t="str">
        <f>W!B35</f>
        <v>*</v>
      </c>
      <c r="J25" s="44">
        <f>W!A38</f>
        <v>349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12.05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2500</v>
      </c>
      <c r="G26" s="59" t="str">
        <f>W!B33</f>
        <v>*</v>
      </c>
      <c r="H26" s="57">
        <f>W!A36</f>
        <v>1050</v>
      </c>
      <c r="I26" s="59" t="str">
        <f>W!B36</f>
        <v>*</v>
      </c>
      <c r="J26" s="41">
        <f>W!A39</f>
        <v>500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163</v>
      </c>
      <c r="I31" s="49"/>
      <c r="J31" s="53">
        <f>W!A49</f>
        <v>315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21875" defaultRowHeight="11.4"/>
  <cols>
    <col min="1" max="1" width="1.77734375" style="18" customWidth="1"/>
    <col min="2" max="2" width="1.21875" style="18" customWidth="1"/>
    <col min="3" max="5" width="8.21875" style="18" customWidth="1"/>
    <col min="6" max="6" width="6.77734375" style="18" customWidth="1"/>
    <col min="7" max="7" width="8.77734375" style="18" customWidth="1"/>
    <col min="8" max="9" width="1.77734375" style="18" customWidth="1"/>
    <col min="10" max="10" width="1.21875" style="18" customWidth="1"/>
    <col min="11" max="12" width="8.77734375" style="18" customWidth="1"/>
    <col min="13" max="13" width="8.21875" style="18" customWidth="1"/>
    <col min="14" max="14" width="8.44140625" style="18" customWidth="1"/>
    <col min="15" max="15" width="8.5546875" style="18" customWidth="1"/>
    <col min="16" max="16" width="1.21875" style="18" customWidth="1"/>
    <col min="17" max="17" width="2.5546875" style="18" customWidth="1"/>
    <col min="18" max="18" width="1.21875" style="18" customWidth="1"/>
    <col min="19" max="19" width="9.21875" style="18" customWidth="1"/>
    <col min="20" max="20" width="10.44140625" style="18" customWidth="1"/>
    <col min="21" max="21" width="7.21875" style="18" customWidth="1"/>
    <col min="22" max="22" width="1.77734375" style="18" customWidth="1"/>
    <col min="23" max="23" width="7.21875" style="18" customWidth="1"/>
    <col min="24" max="24" width="1.77734375" style="18" customWidth="1"/>
    <col min="25" max="25" width="7.21875" style="18" customWidth="1"/>
    <col min="26" max="26" width="1.44140625" style="18" customWidth="1"/>
    <col min="27" max="27" width="1" style="18" customWidth="1"/>
    <col min="28" max="28" width="9.21875" style="18"/>
    <col min="29" max="29" width="1.77734375" style="18" customWidth="1"/>
    <col min="30" max="30" width="9.21875" style="18"/>
    <col min="31" max="31" width="9.77734375" style="18" customWidth="1"/>
    <col min="32" max="32" width="9.21875" style="18"/>
    <col min="33" max="33" width="1.5546875" style="18" customWidth="1"/>
    <col min="34" max="34" width="9.21875" style="18"/>
    <col min="35" max="35" width="1.5546875" style="18" customWidth="1"/>
    <col min="36" max="16384" width="9.21875" style="18"/>
  </cols>
  <sheetData>
    <row r="1" spans="2:38" ht="15.6">
      <c r="D1" s="14" t="s">
        <v>23</v>
      </c>
      <c r="E1" s="15">
        <f>W!A1</f>
        <v>20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7457</v>
      </c>
      <c r="V6" s="188"/>
      <c r="W6" s="44">
        <f>W!A109</f>
        <v>3031</v>
      </c>
      <c r="X6" s="28"/>
      <c r="Y6" s="53">
        <f>W!A110</f>
        <v>1394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55</v>
      </c>
      <c r="O7" s="189">
        <f>W!A192</f>
        <v>62</v>
      </c>
      <c r="P7" s="24"/>
      <c r="R7" s="129"/>
      <c r="S7" s="19" t="s">
        <v>210</v>
      </c>
      <c r="T7" s="19"/>
      <c r="U7" s="53">
        <f>W!A111</f>
        <v>7683</v>
      </c>
      <c r="V7" s="188"/>
      <c r="W7" s="44">
        <f>W!A112</f>
        <v>3128</v>
      </c>
      <c r="X7" s="28"/>
      <c r="Y7" s="53">
        <f>W!A113</f>
        <v>1440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26</v>
      </c>
      <c r="P8" s="24"/>
      <c r="R8" s="129"/>
      <c r="S8" s="19" t="s">
        <v>213</v>
      </c>
      <c r="T8" s="19"/>
      <c r="U8" s="53">
        <f>W!A114</f>
        <v>226</v>
      </c>
      <c r="V8" s="188"/>
      <c r="W8" s="44">
        <f>W!A115</f>
        <v>97</v>
      </c>
      <c r="X8" s="28"/>
      <c r="Y8" s="53">
        <f>W!A116</f>
        <v>46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454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1146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286.5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55</v>
      </c>
      <c r="O12" s="191">
        <f>W!A198</f>
        <v>62</v>
      </c>
      <c r="P12" s="24"/>
      <c r="R12" s="129"/>
      <c r="S12" s="28" t="s">
        <v>224</v>
      </c>
      <c r="T12" s="19"/>
      <c r="U12" s="53">
        <f>W!A121</f>
        <v>3415</v>
      </c>
      <c r="V12" s="188"/>
      <c r="W12" s="53">
        <f>W!A124</f>
        <v>1347</v>
      </c>
      <c r="X12" s="28"/>
      <c r="Y12" s="53">
        <f>W!A127</f>
        <v>577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1636</v>
      </c>
      <c r="V13" s="188"/>
      <c r="W13" s="53">
        <f>W!A125</f>
        <v>673</v>
      </c>
      <c r="X13" s="28"/>
      <c r="Y13" s="53">
        <f>W!A128</f>
        <v>335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2406</v>
      </c>
      <c r="V14" s="188"/>
      <c r="W14" s="53">
        <f>W!A126</f>
        <v>1011</v>
      </c>
      <c r="X14" s="28"/>
      <c r="Y14" s="53">
        <f>W!A129</f>
        <v>482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34.5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31680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896</v>
      </c>
      <c r="P17" s="190">
        <f>W!B307</f>
        <v>0</v>
      </c>
      <c r="R17" s="129"/>
      <c r="S17" s="19" t="s">
        <v>235</v>
      </c>
      <c r="T17" s="19"/>
      <c r="U17" s="53">
        <f>W!A131</f>
        <v>3221</v>
      </c>
      <c r="V17" s="188"/>
      <c r="W17" s="53">
        <f>W!A134</f>
        <v>1224</v>
      </c>
      <c r="X17" s="28"/>
      <c r="Y17" s="53">
        <f>W!A137</f>
        <v>544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30782</v>
      </c>
      <c r="P18" s="24"/>
      <c r="R18" s="129"/>
      <c r="S18" s="101" t="s">
        <v>238</v>
      </c>
      <c r="T18" s="19"/>
      <c r="U18" s="53">
        <f>W!A132</f>
        <v>1460</v>
      </c>
      <c r="V18" s="188"/>
      <c r="W18" s="53">
        <f>W!A135</f>
        <v>571</v>
      </c>
      <c r="X18" s="28"/>
      <c r="Y18" s="53">
        <f>W!A138</f>
        <v>266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2627</v>
      </c>
      <c r="V19" s="188"/>
      <c r="W19" s="53">
        <f>W!A136</f>
        <v>1092</v>
      </c>
      <c r="X19" s="28"/>
      <c r="Y19" s="53">
        <f>W!A139</f>
        <v>468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3321</v>
      </c>
      <c r="V22" s="188"/>
      <c r="W22" s="53">
        <f>W!A144</f>
        <v>1289</v>
      </c>
      <c r="X22" s="28"/>
      <c r="Y22" s="53">
        <f>W!A147</f>
        <v>570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1515</v>
      </c>
      <c r="V23" s="188"/>
      <c r="W23" s="53">
        <f>W!A145</f>
        <v>578</v>
      </c>
      <c r="X23" s="28"/>
      <c r="Y23" s="53">
        <f>W!A148</f>
        <v>271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162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2406</v>
      </c>
      <c r="V24" s="188"/>
      <c r="W24" s="53">
        <f>W!A146</f>
        <v>1011</v>
      </c>
      <c r="X24" s="28"/>
      <c r="Y24" s="53">
        <f>W!A149</f>
        <v>468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7504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-129</v>
      </c>
      <c r="H26" s="24"/>
      <c r="I26" s="19"/>
      <c r="J26" s="129"/>
      <c r="K26" s="28" t="s">
        <v>248</v>
      </c>
      <c r="L26" s="19"/>
      <c r="M26" s="189">
        <f>W!A321</f>
        <v>8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79.6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94</v>
      </c>
      <c r="V31" s="188"/>
      <c r="W31" s="53">
        <f>W!A164</f>
        <v>58</v>
      </c>
      <c r="X31" s="28"/>
      <c r="Y31" s="53">
        <f>W!A167</f>
        <v>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261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121</v>
      </c>
      <c r="V32" s="188"/>
      <c r="W32" s="53">
        <f>W!A165</f>
        <v>95</v>
      </c>
      <c r="X32" s="28"/>
      <c r="Y32" s="53">
        <f>W!A168</f>
        <v>64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8259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1315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151</v>
      </c>
      <c r="V36" s="190">
        <f>W!B171</f>
        <v>0</v>
      </c>
      <c r="W36" s="44">
        <f>W!A172</f>
        <v>73</v>
      </c>
      <c r="X36" s="190">
        <f>W!B172</f>
        <v>0</v>
      </c>
      <c r="Y36" s="44">
        <f>W!A173</f>
        <v>36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17</v>
      </c>
      <c r="N37" s="191">
        <f>W!A298</f>
        <v>9</v>
      </c>
      <c r="O37" s="191">
        <f>W!A300</f>
        <v>13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99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6000</v>
      </c>
      <c r="V42" s="188"/>
      <c r="W42" s="44">
        <f>W!A182</f>
        <v>2000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105667</v>
      </c>
      <c r="H43" s="24"/>
      <c r="I43" s="19"/>
      <c r="J43" s="129"/>
      <c r="K43" s="18" t="s">
        <v>275</v>
      </c>
      <c r="N43" s="201">
        <f>0.00019*50*G10</f>
        <v>10.887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39.419119999999999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214</v>
      </c>
      <c r="H45" s="24"/>
      <c r="I45" s="19"/>
      <c r="J45" s="129"/>
      <c r="K45" s="18" t="s">
        <v>281</v>
      </c>
      <c r="N45" s="201">
        <f>N43+N44</f>
        <v>50.30612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21875" defaultRowHeight="10.199999999999999"/>
  <cols>
    <col min="1" max="2" width="1.44140625" style="91" customWidth="1"/>
    <col min="3" max="6" width="7.77734375" style="91" customWidth="1"/>
    <col min="7" max="8" width="1.77734375" style="91" customWidth="1"/>
    <col min="9" max="12" width="7.77734375" style="91" customWidth="1"/>
    <col min="13" max="14" width="1.44140625" style="91" customWidth="1"/>
    <col min="15" max="18" width="7.77734375" style="91" customWidth="1"/>
    <col min="19" max="20" width="1.44140625" style="91" customWidth="1"/>
    <col min="21" max="24" width="7.77734375" style="91" customWidth="1"/>
    <col min="25" max="25" width="1.44140625" style="91" customWidth="1"/>
    <col min="26" max="16384" width="9.21875" style="91"/>
  </cols>
  <sheetData>
    <row r="1" spans="2:26" ht="15.6">
      <c r="D1" s="14" t="s">
        <v>23</v>
      </c>
      <c r="E1" s="15">
        <f>W!A1</f>
        <v>20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257000</v>
      </c>
      <c r="G8" s="171"/>
      <c r="H8" s="112"/>
      <c r="I8" s="112" t="s">
        <v>103</v>
      </c>
      <c r="J8" s="112"/>
      <c r="K8" s="112"/>
      <c r="L8" s="173">
        <f>W!A241</f>
        <v>4320773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94480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3728390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64688</v>
      </c>
      <c r="G10" s="171"/>
      <c r="H10" s="112"/>
      <c r="I10" s="112" t="s">
        <v>110</v>
      </c>
      <c r="J10" s="112"/>
      <c r="K10" s="112"/>
      <c r="L10" s="173">
        <f>W!A242</f>
        <v>1170000</v>
      </c>
      <c r="M10" s="171"/>
      <c r="N10" s="112"/>
      <c r="O10" s="112" t="s">
        <v>111</v>
      </c>
      <c r="P10" s="112"/>
      <c r="Q10" s="174"/>
      <c r="R10" s="174">
        <f>W!A262</f>
        <v>573000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459202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2458079</v>
      </c>
      <c r="S11" s="171"/>
      <c r="T11" s="112"/>
      <c r="U11" s="112" t="s">
        <v>116</v>
      </c>
      <c r="V11" s="112"/>
      <c r="W11" s="112"/>
      <c r="X11" s="173">
        <f>W!A223</f>
        <v>3517306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43207</v>
      </c>
      <c r="G12" s="171"/>
      <c r="H12" s="112"/>
      <c r="I12" s="112" t="s">
        <v>118</v>
      </c>
      <c r="J12" s="112"/>
      <c r="K12" s="112"/>
      <c r="L12" s="173">
        <f>W!A244</f>
        <v>542548</v>
      </c>
      <c r="M12" s="171"/>
      <c r="N12" s="112"/>
      <c r="O12" s="112" t="s">
        <v>119</v>
      </c>
      <c r="P12" s="112"/>
      <c r="Q12" s="112"/>
      <c r="R12" s="173">
        <f>SUM(R9:R11)</f>
        <v>3131079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29010</v>
      </c>
      <c r="G13" s="171"/>
      <c r="H13" s="112"/>
      <c r="I13" s="112" t="s">
        <v>122</v>
      </c>
      <c r="J13" s="112"/>
      <c r="K13" s="112"/>
      <c r="L13" s="173">
        <f>W!A245</f>
        <v>135881</v>
      </c>
      <c r="M13" s="171"/>
      <c r="N13" s="112"/>
      <c r="S13" s="171"/>
      <c r="T13" s="112"/>
      <c r="U13" s="175" t="s">
        <v>123</v>
      </c>
      <c r="X13" s="174">
        <f>X9+X10-X11-X12</f>
        <v>211084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45000</v>
      </c>
      <c r="G14" s="171"/>
      <c r="H14" s="112"/>
      <c r="I14" s="112" t="s">
        <v>125</v>
      </c>
      <c r="J14" s="112"/>
      <c r="K14" s="112"/>
      <c r="L14" s="173">
        <f>W!A246</f>
        <v>330844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435655</v>
      </c>
      <c r="M15" s="171"/>
      <c r="N15" s="112"/>
      <c r="O15" s="112" t="s">
        <v>129</v>
      </c>
      <c r="P15" s="112"/>
      <c r="Q15" s="112"/>
      <c r="R15" s="173">
        <f>W!A265</f>
        <v>93619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29000</v>
      </c>
      <c r="G16" s="171"/>
      <c r="H16" s="112"/>
      <c r="I16" s="112" t="s">
        <v>132</v>
      </c>
      <c r="J16" s="112"/>
      <c r="K16" s="112"/>
      <c r="L16" s="173">
        <f>W!A248</f>
        <v>12251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25380</v>
      </c>
      <c r="G17" s="171"/>
      <c r="H17" s="112"/>
      <c r="I17" s="112" t="s">
        <v>136</v>
      </c>
      <c r="L17" s="173">
        <f>W!A249</f>
        <v>136350</v>
      </c>
      <c r="M17" s="171"/>
      <c r="N17" s="112"/>
      <c r="O17" s="112" t="s">
        <v>137</v>
      </c>
      <c r="P17" s="112"/>
      <c r="Q17" s="112"/>
      <c r="R17" s="173">
        <f>W!A267</f>
        <v>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8843</v>
      </c>
      <c r="G18" s="171"/>
      <c r="H18" s="112"/>
      <c r="I18" s="118" t="s">
        <v>140</v>
      </c>
      <c r="J18" s="112"/>
      <c r="K18" s="112"/>
      <c r="L18" s="177">
        <f>W!A250</f>
        <v>93619</v>
      </c>
      <c r="M18" s="171"/>
      <c r="N18" s="112"/>
      <c r="O18" s="112" t="s">
        <v>141</v>
      </c>
      <c r="P18" s="112"/>
      <c r="Q18" s="112"/>
      <c r="R18" s="173">
        <f>W!A268</f>
        <v>2254815</v>
      </c>
      <c r="S18" s="171"/>
      <c r="T18" s="112"/>
      <c r="U18" s="112" t="s">
        <v>142</v>
      </c>
      <c r="V18" s="112"/>
      <c r="W18" s="112"/>
      <c r="X18" s="177">
        <f>W!A227</f>
        <v>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2669910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-5000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11429</v>
      </c>
      <c r="G20" s="171"/>
      <c r="H20" s="112"/>
      <c r="I20" s="112" t="s">
        <v>148</v>
      </c>
      <c r="J20" s="112"/>
      <c r="K20" s="112"/>
      <c r="L20" s="173">
        <f>W!A252</f>
        <v>1650863</v>
      </c>
      <c r="M20" s="171"/>
      <c r="N20" s="112"/>
      <c r="O20" s="175" t="s">
        <v>149</v>
      </c>
      <c r="R20" s="180">
        <f>SUM(R15:R19)</f>
        <v>2348434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1251971</v>
      </c>
      <c r="M21" s="171"/>
      <c r="N21" s="112"/>
      <c r="O21" s="112" t="s">
        <v>152</v>
      </c>
      <c r="P21" s="112"/>
      <c r="Q21" s="112"/>
      <c r="R21" s="173">
        <f>R12+R20</f>
        <v>5479513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24732</v>
      </c>
      <c r="G23" s="171"/>
      <c r="H23" s="112"/>
      <c r="I23" s="112" t="s">
        <v>157</v>
      </c>
      <c r="J23" s="112"/>
      <c r="K23" s="112"/>
      <c r="L23" s="176">
        <f>W!A254</f>
        <v>63029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1251971</v>
      </c>
      <c r="G24" s="171"/>
      <c r="H24" s="112"/>
      <c r="I24" s="175" t="s">
        <v>160</v>
      </c>
      <c r="L24" s="173">
        <f>L20-L21+L22-L23</f>
        <v>335863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740357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48453</v>
      </c>
      <c r="M26" s="171"/>
      <c r="N26" s="112"/>
      <c r="O26" s="112" t="s">
        <v>167</v>
      </c>
      <c r="P26" s="112"/>
      <c r="Q26" s="112"/>
      <c r="R26" s="177">
        <f>W!A273</f>
        <v>1483119</v>
      </c>
      <c r="S26" s="171"/>
      <c r="T26" s="112"/>
      <c r="U26" s="112" t="s">
        <v>168</v>
      </c>
      <c r="V26" s="112"/>
      <c r="W26" s="112"/>
      <c r="X26" s="177">
        <f>W!A232</f>
        <v>48453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287410</v>
      </c>
      <c r="G27" s="171"/>
      <c r="H27" s="112"/>
      <c r="I27" s="175" t="s">
        <v>170</v>
      </c>
      <c r="J27" s="112"/>
      <c r="K27" s="112"/>
      <c r="L27" s="174">
        <f>L24+L25-L26</f>
        <v>287410</v>
      </c>
      <c r="M27" s="171"/>
      <c r="N27" s="112"/>
      <c r="O27" s="118" t="s">
        <v>171</v>
      </c>
      <c r="P27" s="112"/>
      <c r="Q27" s="112"/>
      <c r="R27" s="173">
        <f>SUM(R24:R26)</f>
        <v>2223476</v>
      </c>
      <c r="S27" s="171"/>
      <c r="T27" s="112"/>
      <c r="U27" s="175" t="s">
        <v>172</v>
      </c>
      <c r="X27" s="174">
        <f>X22-X23-X24+X25-X26</f>
        <v>-48453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-1031373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-743963</v>
      </c>
      <c r="G29" s="171"/>
      <c r="H29" s="112"/>
      <c r="I29" s="112" t="s">
        <v>177</v>
      </c>
      <c r="J29" s="112"/>
      <c r="K29" s="112"/>
      <c r="L29" s="173">
        <f>W!A256</f>
        <v>287410</v>
      </c>
      <c r="M29" s="171"/>
      <c r="N29" s="112"/>
      <c r="S29" s="171"/>
      <c r="U29" s="181" t="s">
        <v>178</v>
      </c>
      <c r="V29" s="112"/>
      <c r="W29" s="112"/>
      <c r="X29" s="174">
        <f>W!A233</f>
        <v>157631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7.1852499999999999</v>
      </c>
      <c r="M30" s="171"/>
      <c r="N30" s="112"/>
      <c r="O30" s="112" t="s">
        <v>180</v>
      </c>
      <c r="P30" s="112"/>
      <c r="Q30" s="112"/>
      <c r="R30" s="173">
        <f>R21-R27-R28</f>
        <v>3256037</v>
      </c>
      <c r="S30" s="171"/>
      <c r="U30" s="181" t="s">
        <v>181</v>
      </c>
      <c r="V30" s="112"/>
      <c r="W30" s="112"/>
      <c r="X30" s="176">
        <f>W!A234</f>
        <v>-1640750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-1483119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287410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4359108</v>
      </c>
      <c r="G34" s="171"/>
      <c r="H34" s="112"/>
      <c r="I34" s="91" t="s">
        <v>190</v>
      </c>
      <c r="J34" s="112"/>
      <c r="K34" s="112"/>
      <c r="L34" s="177">
        <f>W!A260</f>
        <v>-1031373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1672000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-743963</v>
      </c>
      <c r="M35" s="171"/>
      <c r="O35" s="112" t="s">
        <v>194</v>
      </c>
      <c r="P35" s="112"/>
      <c r="Q35" s="112"/>
      <c r="R35" s="177">
        <f>R36-R33-R34</f>
        <v>-743963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3256037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21875" defaultRowHeight="11.4"/>
  <cols>
    <col min="1" max="1" width="2" style="18" customWidth="1"/>
    <col min="2" max="2" width="1.5546875" style="18" customWidth="1"/>
    <col min="3" max="8" width="8.77734375" style="18" customWidth="1"/>
    <col min="9" max="9" width="8.77734375" style="66" customWidth="1"/>
    <col min="10" max="13" width="8.77734375" style="18" customWidth="1"/>
    <col min="14" max="14" width="2.77734375" style="18" customWidth="1"/>
    <col min="15" max="16384" width="9.218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20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77.239999999999995</v>
      </c>
      <c r="G35" s="138">
        <f>W!A542/100</f>
        <v>93.38</v>
      </c>
      <c r="H35" s="138">
        <f>W!A562/100</f>
        <v>80.62</v>
      </c>
      <c r="I35" s="138">
        <f>W!A582/100</f>
        <v>102.56</v>
      </c>
      <c r="J35" s="138">
        <f>W!A602/100</f>
        <v>69.709999999999994</v>
      </c>
      <c r="K35" s="138">
        <f>W!A622/100</f>
        <v>28.74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3089600</v>
      </c>
      <c r="G36" s="138">
        <f>W!A543</f>
        <v>3735200</v>
      </c>
      <c r="H36" s="138">
        <f>W!A563</f>
        <v>3224800</v>
      </c>
      <c r="I36" s="138">
        <f>W!A583</f>
        <v>4102400</v>
      </c>
      <c r="J36" s="138">
        <f>W!A603</f>
        <v>2788400</v>
      </c>
      <c r="K36" s="138">
        <f>W!A623</f>
        <v>1149600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3089600</v>
      </c>
      <c r="G39" s="138">
        <f>W!A545</f>
        <v>3735200</v>
      </c>
      <c r="H39" s="138">
        <f>W!A565</f>
        <v>3224800</v>
      </c>
      <c r="I39" s="138">
        <f>W!A585</f>
        <v>4102400</v>
      </c>
      <c r="J39" s="138">
        <f>W!A605</f>
        <v>2788400</v>
      </c>
      <c r="K39" s="138">
        <f>W!A625</f>
        <v>1149600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293</v>
      </c>
      <c r="G43" s="138">
        <f>W!A546</f>
        <v>295</v>
      </c>
      <c r="H43" s="138">
        <f>W!A566</f>
        <v>265</v>
      </c>
      <c r="I43" s="138">
        <f>W!A586</f>
        <v>330</v>
      </c>
      <c r="J43" s="138">
        <f>W!A606</f>
        <v>290</v>
      </c>
      <c r="K43" s="138">
        <f>W!A626</f>
        <v>275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297</v>
      </c>
      <c r="G44" s="138">
        <f>W!A547</f>
        <v>295</v>
      </c>
      <c r="H44" s="138">
        <f>W!A567</f>
        <v>281</v>
      </c>
      <c r="I44" s="138">
        <f>W!A587</f>
        <v>320</v>
      </c>
      <c r="J44" s="138">
        <f>W!A607</f>
        <v>290</v>
      </c>
      <c r="K44" s="138">
        <f>W!A627</f>
        <v>280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305</v>
      </c>
      <c r="H45" s="138">
        <f>W!A568</f>
        <v>273</v>
      </c>
      <c r="I45" s="138">
        <f>W!A588</f>
        <v>340</v>
      </c>
      <c r="J45" s="138">
        <f>W!A608</f>
        <v>290</v>
      </c>
      <c r="K45" s="138">
        <f>W!A628</f>
        <v>285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490</v>
      </c>
      <c r="H46" s="138">
        <f>W!A569</f>
        <v>462</v>
      </c>
      <c r="I46" s="138">
        <f>W!A589</f>
        <v>490</v>
      </c>
      <c r="J46" s="138">
        <f>W!A609</f>
        <v>490</v>
      </c>
      <c r="K46" s="138">
        <f>W!A629</f>
        <v>475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484</v>
      </c>
      <c r="G47" s="138">
        <f>W!A550</f>
        <v>495</v>
      </c>
      <c r="H47" s="138">
        <f>W!A570</f>
        <v>471</v>
      </c>
      <c r="I47" s="138">
        <f>W!A590</f>
        <v>500</v>
      </c>
      <c r="J47" s="138">
        <f>W!A610</f>
        <v>490</v>
      </c>
      <c r="K47" s="138">
        <f>W!A630</f>
        <v>480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481</v>
      </c>
      <c r="G48" s="138">
        <f>W!A551</f>
        <v>500</v>
      </c>
      <c r="H48" s="138">
        <f>W!A571</f>
        <v>471</v>
      </c>
      <c r="I48" s="138">
        <f>W!A591</f>
        <v>500</v>
      </c>
      <c r="J48" s="138">
        <f>W!A611</f>
        <v>490</v>
      </c>
      <c r="K48" s="138">
        <f>W!A631</f>
        <v>485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743</v>
      </c>
      <c r="G49" s="138">
        <f>W!A552</f>
        <v>765</v>
      </c>
      <c r="H49" s="138">
        <f>W!A572</f>
        <v>757</v>
      </c>
      <c r="I49" s="138">
        <f>W!A592</f>
        <v>790</v>
      </c>
      <c r="J49" s="138">
        <f>W!A612</f>
        <v>775</v>
      </c>
      <c r="K49" s="138">
        <f>W!A632</f>
        <v>755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753</v>
      </c>
      <c r="G50" s="138">
        <f>W!A553</f>
        <v>785</v>
      </c>
      <c r="H50" s="138">
        <f>W!A573</f>
        <v>752</v>
      </c>
      <c r="I50" s="138">
        <f>W!A593</f>
        <v>800</v>
      </c>
      <c r="J50" s="138">
        <f>W!A613</f>
        <v>775</v>
      </c>
      <c r="K50" s="138">
        <f>W!A633</f>
        <v>760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760</v>
      </c>
      <c r="G51" s="138">
        <f>W!A554</f>
        <v>780</v>
      </c>
      <c r="H51" s="138">
        <f>W!A574</f>
        <v>762</v>
      </c>
      <c r="I51" s="138">
        <f>W!A594</f>
        <v>780</v>
      </c>
      <c r="J51" s="138">
        <f>W!A614</f>
        <v>775</v>
      </c>
      <c r="K51" s="138">
        <f>W!A634</f>
        <v>765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158</v>
      </c>
      <c r="G53" s="138">
        <f>W!A555</f>
        <v>146</v>
      </c>
      <c r="H53" s="138">
        <f>W!A575</f>
        <v>143</v>
      </c>
      <c r="I53" s="138">
        <f>W!A595</f>
        <v>58</v>
      </c>
      <c r="J53" s="138">
        <f>W!A615</f>
        <v>135</v>
      </c>
      <c r="K53" s="138">
        <f>W!A635</f>
        <v>169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1210</v>
      </c>
      <c r="G54" s="138">
        <f>W!A556</f>
        <v>1250</v>
      </c>
      <c r="H54" s="138">
        <f>W!A576</f>
        <v>1205</v>
      </c>
      <c r="I54" s="138">
        <f>W!A596</f>
        <v>1300</v>
      </c>
      <c r="J54" s="138">
        <f>W!A616</f>
        <v>1320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16</v>
      </c>
      <c r="G55" s="138">
        <f>W!A557</f>
        <v>10</v>
      </c>
      <c r="H55" s="138">
        <f>W!A577</f>
        <v>13</v>
      </c>
      <c r="I55" s="138">
        <f>W!A597</f>
        <v>10</v>
      </c>
      <c r="J55" s="138">
        <f>W!A617</f>
        <v>12</v>
      </c>
      <c r="K55" s="138">
        <f>W!A637</f>
        <v>20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20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3683291</v>
      </c>
      <c r="G67" s="138">
        <f>W!A722</f>
        <v>3368185</v>
      </c>
      <c r="H67" s="138">
        <f>W!A742</f>
        <v>3131079</v>
      </c>
      <c r="I67" s="138">
        <f>W!A762</f>
        <v>1114592</v>
      </c>
      <c r="J67" s="138">
        <f>W!A782</f>
        <v>3081079</v>
      </c>
      <c r="K67" s="138">
        <f>W!A802</f>
        <v>3975843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710855</v>
      </c>
      <c r="G68" s="138">
        <f>W!A723</f>
        <v>0</v>
      </c>
      <c r="H68" s="138">
        <f>W!A743</f>
        <v>93619</v>
      </c>
      <c r="I68" s="138">
        <f>W!A763</f>
        <v>1193971</v>
      </c>
      <c r="J68" s="138">
        <f>W!A783</f>
        <v>486455</v>
      </c>
      <c r="K68" s="138">
        <f>W!A803</f>
        <v>1334500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1972445</v>
      </c>
      <c r="G69" s="138">
        <f>W!A724</f>
        <v>1843990</v>
      </c>
      <c r="H69" s="138">
        <f>W!A744</f>
        <v>2254815</v>
      </c>
      <c r="I69" s="138">
        <f>W!A764</f>
        <v>1903337</v>
      </c>
      <c r="J69" s="138">
        <f>W!A784</f>
        <v>1556866</v>
      </c>
      <c r="K69" s="138">
        <f>W!A804</f>
        <v>2055792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0</v>
      </c>
      <c r="I70" s="138">
        <f>W!A765</f>
        <v>821833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597420</v>
      </c>
      <c r="G74" s="138">
        <f>W!A729</f>
        <v>789055</v>
      </c>
      <c r="H74" s="138">
        <f>W!A749</f>
        <v>740357</v>
      </c>
      <c r="I74" s="138">
        <f>W!A769</f>
        <v>1076614</v>
      </c>
      <c r="J74" s="138">
        <f>W!A789</f>
        <v>434303</v>
      </c>
      <c r="K74" s="138">
        <f>W!A809</f>
        <v>1126633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2826296</v>
      </c>
      <c r="G75" s="138">
        <f>W!A730</f>
        <v>921687</v>
      </c>
      <c r="H75" s="138">
        <f>W!A750</f>
        <v>1483119</v>
      </c>
      <c r="I75" s="138">
        <f>W!A770</f>
        <v>0</v>
      </c>
      <c r="J75" s="138">
        <f>W!A790</f>
        <v>2093744</v>
      </c>
      <c r="K75" s="138">
        <f>W!A810</f>
        <v>5201496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-607125</v>
      </c>
      <c r="G82" s="138">
        <f>W!A736</f>
        <v>-48567</v>
      </c>
      <c r="H82" s="138">
        <f>W!A756</f>
        <v>-743963</v>
      </c>
      <c r="I82" s="138">
        <f>W!A776</f>
        <v>-42881</v>
      </c>
      <c r="J82" s="138">
        <f>W!A796</f>
        <v>-953647</v>
      </c>
      <c r="K82" s="138">
        <f>W!A816</f>
        <v>-2611994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3392875</v>
      </c>
      <c r="G83" s="138">
        <f t="shared" si="0"/>
        <v>3951433</v>
      </c>
      <c r="H83" s="138">
        <f t="shared" si="0"/>
        <v>3256037</v>
      </c>
      <c r="I83" s="138">
        <f t="shared" si="0"/>
        <v>3957119</v>
      </c>
      <c r="J83" s="138">
        <f t="shared" si="0"/>
        <v>3046353</v>
      </c>
      <c r="K83" s="138">
        <f t="shared" si="0"/>
        <v>1388006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9"/>
  <sheetViews>
    <sheetView showGridLines="0" topLeftCell="A837" workbookViewId="0">
      <selection activeCell="A860" sqref="A860"/>
    </sheetView>
  </sheetViews>
  <sheetFormatPr defaultRowHeight="13.2"/>
  <cols>
    <col min="1" max="1" width="57.44140625" bestFit="1" customWidth="1"/>
    <col min="2" max="2" width="1.77734375" style="133" bestFit="1" customWidth="1"/>
  </cols>
  <sheetData>
    <row r="1" spans="1:1">
      <c r="A1">
        <v>20</v>
      </c>
    </row>
    <row r="2" spans="1:1">
      <c r="A2">
        <v>3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45</v>
      </c>
    </row>
    <row r="12" spans="1:1">
      <c r="A12">
        <v>25</v>
      </c>
    </row>
    <row r="13" spans="1:1">
      <c r="A13">
        <v>46</v>
      </c>
    </row>
    <row r="14" spans="1:1">
      <c r="A14">
        <v>30</v>
      </c>
    </row>
    <row r="15" spans="1:1">
      <c r="A15">
        <v>19</v>
      </c>
    </row>
    <row r="16" spans="1:1">
      <c r="A16">
        <v>34</v>
      </c>
    </row>
    <row r="17" spans="1:2">
      <c r="A17">
        <v>23</v>
      </c>
    </row>
    <row r="18" spans="1:2">
      <c r="A18">
        <v>15</v>
      </c>
    </row>
    <row r="19" spans="1:2">
      <c r="A19">
        <v>20</v>
      </c>
    </row>
    <row r="20" spans="1:2">
      <c r="A20">
        <v>0</v>
      </c>
    </row>
    <row r="21" spans="1:2">
      <c r="A21">
        <v>265</v>
      </c>
    </row>
    <row r="22" spans="1:2">
      <c r="A22">
        <v>281</v>
      </c>
    </row>
    <row r="23" spans="1:2">
      <c r="A23">
        <v>273</v>
      </c>
    </row>
    <row r="24" spans="1:2">
      <c r="A24">
        <v>462</v>
      </c>
    </row>
    <row r="25" spans="1:2">
      <c r="A25">
        <v>471</v>
      </c>
    </row>
    <row r="26" spans="1:2">
      <c r="A26">
        <v>471</v>
      </c>
    </row>
    <row r="27" spans="1:2">
      <c r="A27">
        <v>757</v>
      </c>
    </row>
    <row r="28" spans="1:2">
      <c r="A28">
        <v>752</v>
      </c>
    </row>
    <row r="29" spans="1:2">
      <c r="A29">
        <v>762</v>
      </c>
    </row>
    <row r="30" spans="1:2">
      <c r="A30">
        <v>0</v>
      </c>
    </row>
    <row r="31" spans="1:2">
      <c r="A31">
        <v>3550</v>
      </c>
      <c r="B31" s="133" t="s">
        <v>343</v>
      </c>
    </row>
    <row r="32" spans="1:2">
      <c r="A32">
        <v>1700</v>
      </c>
      <c r="B32" s="133" t="s">
        <v>343</v>
      </c>
    </row>
    <row r="33" spans="1:2">
      <c r="A33">
        <v>2500</v>
      </c>
      <c r="B33" s="133" t="s">
        <v>343</v>
      </c>
    </row>
    <row r="34" spans="1:2">
      <c r="A34">
        <v>1400</v>
      </c>
      <c r="B34" s="133" t="s">
        <v>343</v>
      </c>
    </row>
    <row r="35" spans="1:2">
      <c r="A35">
        <v>700</v>
      </c>
      <c r="B35" s="133" t="s">
        <v>343</v>
      </c>
    </row>
    <row r="36" spans="1:2">
      <c r="A36">
        <v>1050</v>
      </c>
      <c r="B36" s="133" t="s">
        <v>343</v>
      </c>
    </row>
    <row r="37" spans="1:2">
      <c r="A37">
        <v>600</v>
      </c>
      <c r="B37" s="133" t="s">
        <v>343</v>
      </c>
    </row>
    <row r="38" spans="1:2">
      <c r="A38">
        <v>349</v>
      </c>
      <c r="B38" s="133" t="s">
        <v>343</v>
      </c>
    </row>
    <row r="39" spans="1:2">
      <c r="A39">
        <v>500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15</v>
      </c>
    </row>
    <row r="45" spans="1:2">
      <c r="A45">
        <v>15</v>
      </c>
    </row>
    <row r="46" spans="1:2">
      <c r="A46">
        <v>15</v>
      </c>
    </row>
    <row r="47" spans="1:2">
      <c r="A47">
        <v>115</v>
      </c>
    </row>
    <row r="48" spans="1:2">
      <c r="A48">
        <v>163</v>
      </c>
    </row>
    <row r="49" spans="1:2">
      <c r="A49">
        <v>315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8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9</v>
      </c>
    </row>
    <row r="63" spans="1:2">
      <c r="A63">
        <v>13</v>
      </c>
    </row>
    <row r="64" spans="1:2">
      <c r="A64">
        <v>6</v>
      </c>
      <c r="B64" s="133" t="s">
        <v>343</v>
      </c>
    </row>
    <row r="65" spans="1:1">
      <c r="A65">
        <v>7</v>
      </c>
    </row>
    <row r="66" spans="1:1">
      <c r="A66">
        <v>11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10</v>
      </c>
    </row>
    <row r="73" spans="1:1">
      <c r="A73">
        <v>0</v>
      </c>
    </row>
    <row r="74" spans="1:1">
      <c r="A74">
        <v>0</v>
      </c>
    </row>
    <row r="75" spans="1:1">
      <c r="A75">
        <v>3</v>
      </c>
    </row>
    <row r="76" spans="1:1">
      <c r="A76">
        <v>2</v>
      </c>
    </row>
    <row r="77" spans="1:1">
      <c r="A77">
        <v>99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1205</v>
      </c>
    </row>
    <row r="84" spans="1:1">
      <c r="A84">
        <v>0</v>
      </c>
    </row>
    <row r="85" spans="1:1">
      <c r="A85">
        <v>140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-450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128</v>
      </c>
    </row>
    <row r="103" spans="1:1">
      <c r="A103">
        <v>110</v>
      </c>
    </row>
    <row r="104" spans="1:1">
      <c r="A104">
        <v>117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7457</v>
      </c>
    </row>
    <row r="109" spans="1:1">
      <c r="A109">
        <v>3031</v>
      </c>
    </row>
    <row r="110" spans="1:1">
      <c r="A110">
        <v>1394</v>
      </c>
    </row>
    <row r="111" spans="1:1">
      <c r="A111">
        <v>7683</v>
      </c>
    </row>
    <row r="112" spans="1:1">
      <c r="A112">
        <v>3128</v>
      </c>
    </row>
    <row r="113" spans="1:1">
      <c r="A113">
        <v>1440</v>
      </c>
    </row>
    <row r="114" spans="1:1">
      <c r="A114">
        <v>226</v>
      </c>
    </row>
    <row r="115" spans="1:1">
      <c r="A115">
        <v>97</v>
      </c>
    </row>
    <row r="116" spans="1:1">
      <c r="A116">
        <v>46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3415</v>
      </c>
    </row>
    <row r="122" spans="1:1">
      <c r="A122">
        <v>1636</v>
      </c>
    </row>
    <row r="123" spans="1:1">
      <c r="A123">
        <v>2406</v>
      </c>
    </row>
    <row r="124" spans="1:1">
      <c r="A124">
        <v>1347</v>
      </c>
    </row>
    <row r="125" spans="1:1">
      <c r="A125">
        <v>673</v>
      </c>
    </row>
    <row r="126" spans="1:1">
      <c r="A126">
        <v>1011</v>
      </c>
    </row>
    <row r="127" spans="1:1">
      <c r="A127">
        <v>577</v>
      </c>
    </row>
    <row r="128" spans="1:1">
      <c r="A128">
        <v>335</v>
      </c>
    </row>
    <row r="129" spans="1:1">
      <c r="A129">
        <v>482</v>
      </c>
    </row>
    <row r="130" spans="1:1">
      <c r="A130">
        <v>999</v>
      </c>
    </row>
    <row r="131" spans="1:1">
      <c r="A131">
        <v>3221</v>
      </c>
    </row>
    <row r="132" spans="1:1">
      <c r="A132">
        <v>1460</v>
      </c>
    </row>
    <row r="133" spans="1:1">
      <c r="A133">
        <v>2627</v>
      </c>
    </row>
    <row r="134" spans="1:1">
      <c r="A134">
        <v>1224</v>
      </c>
    </row>
    <row r="135" spans="1:1">
      <c r="A135">
        <v>571</v>
      </c>
    </row>
    <row r="136" spans="1:1">
      <c r="A136">
        <v>1092</v>
      </c>
    </row>
    <row r="137" spans="1:1">
      <c r="A137">
        <v>544</v>
      </c>
    </row>
    <row r="138" spans="1:1">
      <c r="A138">
        <v>266</v>
      </c>
    </row>
    <row r="139" spans="1:1">
      <c r="A139">
        <v>468</v>
      </c>
    </row>
    <row r="140" spans="1:1">
      <c r="A140">
        <v>999</v>
      </c>
    </row>
    <row r="141" spans="1:1">
      <c r="A141">
        <v>3321</v>
      </c>
    </row>
    <row r="142" spans="1:1">
      <c r="A142">
        <v>1515</v>
      </c>
    </row>
    <row r="143" spans="1:1">
      <c r="A143">
        <v>2406</v>
      </c>
    </row>
    <row r="144" spans="1:1">
      <c r="A144">
        <v>1289</v>
      </c>
    </row>
    <row r="145" spans="1:1">
      <c r="A145">
        <v>578</v>
      </c>
    </row>
    <row r="146" spans="1:1">
      <c r="A146">
        <v>1011</v>
      </c>
    </row>
    <row r="147" spans="1:1">
      <c r="A147">
        <v>570</v>
      </c>
    </row>
    <row r="148" spans="1:1">
      <c r="A148">
        <v>271</v>
      </c>
    </row>
    <row r="149" spans="1:1">
      <c r="A149">
        <v>468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94</v>
      </c>
    </row>
    <row r="162" spans="1:1">
      <c r="A162">
        <v>121</v>
      </c>
    </row>
    <row r="163" spans="1:1">
      <c r="A163">
        <v>0</v>
      </c>
    </row>
    <row r="164" spans="1:1">
      <c r="A164">
        <v>58</v>
      </c>
    </row>
    <row r="165" spans="1:1">
      <c r="A165">
        <v>95</v>
      </c>
    </row>
    <row r="166" spans="1:1">
      <c r="A166">
        <v>0</v>
      </c>
    </row>
    <row r="167" spans="1:1">
      <c r="A167">
        <v>7</v>
      </c>
    </row>
    <row r="168" spans="1:1">
      <c r="A168">
        <v>64</v>
      </c>
    </row>
    <row r="169" spans="1:1">
      <c r="A169">
        <v>14</v>
      </c>
    </row>
    <row r="170" spans="1:1">
      <c r="A170">
        <v>999</v>
      </c>
    </row>
    <row r="171" spans="1:1">
      <c r="A171">
        <v>151</v>
      </c>
    </row>
    <row r="172" spans="1:1">
      <c r="A172">
        <v>73</v>
      </c>
    </row>
    <row r="173" spans="1:1">
      <c r="A173">
        <v>36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6000</v>
      </c>
    </row>
    <row r="182" spans="1:1">
      <c r="A182">
        <v>2000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55</v>
      </c>
    </row>
    <row r="192" spans="1:1">
      <c r="A192">
        <v>62</v>
      </c>
    </row>
    <row r="193" spans="1:1">
      <c r="A193">
        <v>0</v>
      </c>
    </row>
    <row r="194" spans="1:1">
      <c r="A194">
        <v>26</v>
      </c>
    </row>
    <row r="195" spans="1:1">
      <c r="A195">
        <v>0</v>
      </c>
    </row>
    <row r="196" spans="1:1">
      <c r="A196">
        <v>0</v>
      </c>
    </row>
    <row r="197" spans="1:1">
      <c r="A197">
        <v>55</v>
      </c>
    </row>
    <row r="198" spans="1:1">
      <c r="A198">
        <v>62</v>
      </c>
    </row>
    <row r="199" spans="1:1">
      <c r="A199">
        <v>999</v>
      </c>
    </row>
    <row r="200" spans="1:1">
      <c r="A200">
        <v>999</v>
      </c>
    </row>
    <row r="201" spans="1:1">
      <c r="A201">
        <v>257000</v>
      </c>
    </row>
    <row r="202" spans="1:1">
      <c r="A202">
        <v>94480</v>
      </c>
    </row>
    <row r="203" spans="1:1">
      <c r="A203">
        <v>64688</v>
      </c>
    </row>
    <row r="204" spans="1:1">
      <c r="A204">
        <v>459202</v>
      </c>
    </row>
    <row r="205" spans="1:1">
      <c r="A205">
        <v>43207</v>
      </c>
    </row>
    <row r="206" spans="1:1">
      <c r="A206">
        <v>29010</v>
      </c>
    </row>
    <row r="207" spans="1:1">
      <c r="A207">
        <v>45000</v>
      </c>
    </row>
    <row r="208" spans="1:1">
      <c r="A208">
        <v>20000</v>
      </c>
    </row>
    <row r="209" spans="1:1">
      <c r="A209">
        <v>29000</v>
      </c>
    </row>
    <row r="210" spans="1:1">
      <c r="A210">
        <v>25380</v>
      </c>
    </row>
    <row r="211" spans="1:1">
      <c r="A211">
        <v>8843</v>
      </c>
    </row>
    <row r="212" spans="1:1">
      <c r="A212">
        <v>0</v>
      </c>
    </row>
    <row r="213" spans="1:1">
      <c r="A213">
        <v>11429</v>
      </c>
    </row>
    <row r="214" spans="1:1">
      <c r="A214">
        <v>0</v>
      </c>
    </row>
    <row r="215" spans="1:1">
      <c r="A215">
        <v>140000</v>
      </c>
    </row>
    <row r="216" spans="1:1">
      <c r="A216">
        <v>24732</v>
      </c>
    </row>
    <row r="217" spans="1:1">
      <c r="A217">
        <v>1251971</v>
      </c>
    </row>
    <row r="218" spans="1:1">
      <c r="A218">
        <v>3728390</v>
      </c>
    </row>
    <row r="219" spans="1:1">
      <c r="A219">
        <v>0</v>
      </c>
    </row>
    <row r="220" spans="1:1">
      <c r="A220">
        <v>4359108</v>
      </c>
    </row>
    <row r="221" spans="1:1">
      <c r="A221">
        <v>3728390</v>
      </c>
    </row>
    <row r="222" spans="1:1">
      <c r="A222">
        <v>0</v>
      </c>
    </row>
    <row r="223" spans="1:1">
      <c r="A223">
        <v>3517306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48453</v>
      </c>
    </row>
    <row r="233" spans="1:1">
      <c r="A233">
        <v>157631</v>
      </c>
    </row>
    <row r="234" spans="1:1">
      <c r="A234">
        <v>-1640750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1672000</v>
      </c>
    </row>
    <row r="239" spans="1:1">
      <c r="A239">
        <v>0</v>
      </c>
    </row>
    <row r="240" spans="1:1">
      <c r="A240">
        <v>-1031373</v>
      </c>
    </row>
    <row r="241" spans="1:1">
      <c r="A241">
        <v>4320773</v>
      </c>
    </row>
    <row r="242" spans="1:1">
      <c r="A242">
        <v>1170000</v>
      </c>
    </row>
    <row r="243" spans="1:1">
      <c r="A243">
        <v>0</v>
      </c>
    </row>
    <row r="244" spans="1:1">
      <c r="A244">
        <v>542548</v>
      </c>
    </row>
    <row r="245" spans="1:1">
      <c r="A245">
        <v>135881</v>
      </c>
    </row>
    <row r="246" spans="1:1">
      <c r="A246">
        <v>330844</v>
      </c>
    </row>
    <row r="247" spans="1:1">
      <c r="A247">
        <v>435655</v>
      </c>
    </row>
    <row r="248" spans="1:1">
      <c r="A248">
        <v>12251</v>
      </c>
    </row>
    <row r="249" spans="1:1">
      <c r="A249">
        <v>136350</v>
      </c>
    </row>
    <row r="250" spans="1:1">
      <c r="A250">
        <v>93619</v>
      </c>
    </row>
    <row r="251" spans="1:1">
      <c r="A251">
        <v>2669910</v>
      </c>
    </row>
    <row r="252" spans="1:1">
      <c r="A252">
        <v>1650863</v>
      </c>
    </row>
    <row r="253" spans="1:1">
      <c r="A253">
        <v>0</v>
      </c>
    </row>
    <row r="254" spans="1:1">
      <c r="A254">
        <v>63029</v>
      </c>
    </row>
    <row r="255" spans="1:1">
      <c r="A255">
        <v>0</v>
      </c>
    </row>
    <row r="256" spans="1:1">
      <c r="A256">
        <v>287410</v>
      </c>
    </row>
    <row r="257" spans="1:1">
      <c r="A257">
        <v>-743963</v>
      </c>
    </row>
    <row r="258" spans="1:1">
      <c r="A258">
        <v>999</v>
      </c>
    </row>
    <row r="259" spans="1:1">
      <c r="A259">
        <v>999</v>
      </c>
    </row>
    <row r="260" spans="1:1">
      <c r="A260">
        <v>-1031373</v>
      </c>
    </row>
    <row r="261" spans="1:1">
      <c r="A261">
        <v>100000</v>
      </c>
    </row>
    <row r="262" spans="1:1">
      <c r="A262">
        <v>573000</v>
      </c>
    </row>
    <row r="263" spans="1:1">
      <c r="A263">
        <v>2458079</v>
      </c>
    </row>
    <row r="264" spans="1:1">
      <c r="A264">
        <v>0</v>
      </c>
    </row>
    <row r="265" spans="1:1">
      <c r="A265">
        <v>93619</v>
      </c>
    </row>
    <row r="266" spans="1:1">
      <c r="A266">
        <v>0</v>
      </c>
    </row>
    <row r="267" spans="1:1">
      <c r="A267">
        <v>0</v>
      </c>
    </row>
    <row r="268" spans="1:1">
      <c r="A268">
        <v>2254815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740357</v>
      </c>
    </row>
    <row r="273" spans="1:1">
      <c r="A273">
        <v>1483119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3256037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1146</v>
      </c>
    </row>
    <row r="285" spans="1:1">
      <c r="A285">
        <v>275</v>
      </c>
    </row>
    <row r="286" spans="1:1">
      <c r="A286">
        <v>550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1315</v>
      </c>
    </row>
    <row r="296" spans="1:1">
      <c r="A296">
        <v>17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13</v>
      </c>
    </row>
    <row r="301" spans="1:1">
      <c r="A301">
        <v>11748</v>
      </c>
    </row>
    <row r="302" spans="1:1">
      <c r="A302">
        <v>162</v>
      </c>
    </row>
    <row r="303" spans="1:1">
      <c r="A303">
        <v>7504</v>
      </c>
    </row>
    <row r="304" spans="1:1">
      <c r="A304" t="s">
        <v>349</v>
      </c>
    </row>
    <row r="305" spans="1:1">
      <c r="A305">
        <v>31680</v>
      </c>
    </row>
    <row r="306" spans="1:1">
      <c r="A306">
        <v>896</v>
      </c>
    </row>
    <row r="307" spans="1:1">
      <c r="A307">
        <v>30782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0</v>
      </c>
    </row>
    <row r="312" spans="1:1">
      <c r="A312">
        <v>0</v>
      </c>
    </row>
    <row r="313" spans="1:1">
      <c r="A313">
        <v>261</v>
      </c>
    </row>
    <row r="314" spans="1:1">
      <c r="A314">
        <v>2</v>
      </c>
    </row>
    <row r="315" spans="1:1">
      <c r="A315">
        <v>8259</v>
      </c>
    </row>
    <row r="316" spans="1:1">
      <c r="A316">
        <v>0</v>
      </c>
    </row>
    <row r="317" spans="1:1">
      <c r="A317">
        <v>0</v>
      </c>
    </row>
    <row r="318" spans="1:1">
      <c r="A318">
        <v>99</v>
      </c>
    </row>
    <row r="319" spans="1:1">
      <c r="A319">
        <v>105667</v>
      </c>
    </row>
    <row r="320" spans="1:1">
      <c r="A320">
        <v>1000</v>
      </c>
    </row>
    <row r="321" spans="1:1">
      <c r="A321">
        <v>8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8</v>
      </c>
    </row>
    <row r="326" spans="1:1">
      <c r="A326">
        <v>5</v>
      </c>
    </row>
    <row r="327" spans="1:1">
      <c r="A327">
        <v>20</v>
      </c>
    </row>
    <row r="328" spans="1:1">
      <c r="A328">
        <v>99</v>
      </c>
    </row>
    <row r="329" spans="1:1">
      <c r="A329">
        <v>214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7724</v>
      </c>
    </row>
    <row r="523" spans="1:1">
      <c r="A523">
        <v>3089600</v>
      </c>
    </row>
    <row r="524" spans="1:1">
      <c r="A524">
        <v>0</v>
      </c>
    </row>
    <row r="525" spans="1:1">
      <c r="A525">
        <v>3089600</v>
      </c>
    </row>
    <row r="526" spans="1:1">
      <c r="A526">
        <v>293</v>
      </c>
    </row>
    <row r="527" spans="1:1">
      <c r="A527">
        <v>297</v>
      </c>
    </row>
    <row r="528" spans="1:1">
      <c r="A528">
        <v>296</v>
      </c>
    </row>
    <row r="529" spans="1:1">
      <c r="A529">
        <v>486</v>
      </c>
    </row>
    <row r="530" spans="1:1">
      <c r="A530">
        <v>484</v>
      </c>
    </row>
    <row r="531" spans="1:1">
      <c r="A531">
        <v>481</v>
      </c>
    </row>
    <row r="532" spans="1:1">
      <c r="A532">
        <v>743</v>
      </c>
    </row>
    <row r="533" spans="1:1">
      <c r="A533">
        <v>753</v>
      </c>
    </row>
    <row r="534" spans="1:1">
      <c r="A534">
        <v>760</v>
      </c>
    </row>
    <row r="535" spans="1:1">
      <c r="A535">
        <v>158</v>
      </c>
    </row>
    <row r="536" spans="1:1">
      <c r="A536">
        <v>1210</v>
      </c>
    </row>
    <row r="537" spans="1:1">
      <c r="A537">
        <v>16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9338</v>
      </c>
    </row>
    <row r="543" spans="1:1">
      <c r="A543">
        <v>3735200</v>
      </c>
    </row>
    <row r="544" spans="1:1">
      <c r="A544">
        <v>0</v>
      </c>
    </row>
    <row r="545" spans="1:2">
      <c r="A545">
        <v>3735200</v>
      </c>
    </row>
    <row r="546" spans="1:2">
      <c r="A546">
        <v>295</v>
      </c>
    </row>
    <row r="547" spans="1:2">
      <c r="A547">
        <v>295</v>
      </c>
    </row>
    <row r="548" spans="1:2">
      <c r="A548">
        <v>305</v>
      </c>
    </row>
    <row r="549" spans="1:2">
      <c r="A549">
        <v>490</v>
      </c>
    </row>
    <row r="550" spans="1:2">
      <c r="A550">
        <v>495</v>
      </c>
    </row>
    <row r="551" spans="1:2">
      <c r="A551">
        <v>500</v>
      </c>
    </row>
    <row r="552" spans="1:2">
      <c r="A552">
        <v>765</v>
      </c>
    </row>
    <row r="553" spans="1:2">
      <c r="A553">
        <v>785</v>
      </c>
      <c r="B553"/>
    </row>
    <row r="554" spans="1:2">
      <c r="A554">
        <v>780</v>
      </c>
      <c r="B554"/>
    </row>
    <row r="555" spans="1:2">
      <c r="A555">
        <v>146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8062</v>
      </c>
    </row>
    <row r="563" spans="1:1">
      <c r="A563">
        <v>3224800</v>
      </c>
    </row>
    <row r="564" spans="1:1">
      <c r="A564">
        <v>0</v>
      </c>
    </row>
    <row r="565" spans="1:1">
      <c r="A565">
        <v>3224800</v>
      </c>
    </row>
    <row r="566" spans="1:1">
      <c r="A566">
        <v>265</v>
      </c>
    </row>
    <row r="567" spans="1:1">
      <c r="A567">
        <v>281</v>
      </c>
    </row>
    <row r="568" spans="1:1">
      <c r="A568">
        <v>273</v>
      </c>
    </row>
    <row r="569" spans="1:1">
      <c r="A569">
        <v>462</v>
      </c>
    </row>
    <row r="570" spans="1:1">
      <c r="A570">
        <v>471</v>
      </c>
    </row>
    <row r="571" spans="1:1">
      <c r="A571">
        <v>471</v>
      </c>
    </row>
    <row r="572" spans="1:1">
      <c r="A572">
        <v>757</v>
      </c>
    </row>
    <row r="573" spans="1:1">
      <c r="A573">
        <v>752</v>
      </c>
    </row>
    <row r="574" spans="1:1">
      <c r="A574">
        <v>762</v>
      </c>
    </row>
    <row r="575" spans="1:1">
      <c r="A575">
        <v>143</v>
      </c>
    </row>
    <row r="576" spans="1:1">
      <c r="A576">
        <v>1205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10256</v>
      </c>
    </row>
    <row r="583" spans="1:1">
      <c r="A583">
        <v>4102400</v>
      </c>
    </row>
    <row r="584" spans="1:1">
      <c r="A584">
        <v>0</v>
      </c>
    </row>
    <row r="585" spans="1:1">
      <c r="A585">
        <v>4102400</v>
      </c>
    </row>
    <row r="586" spans="1:1">
      <c r="A586">
        <v>330</v>
      </c>
    </row>
    <row r="587" spans="1:1">
      <c r="A587">
        <v>320</v>
      </c>
    </row>
    <row r="588" spans="1:1">
      <c r="A588">
        <v>340</v>
      </c>
    </row>
    <row r="589" spans="1:1">
      <c r="A589">
        <v>490</v>
      </c>
    </row>
    <row r="590" spans="1:1">
      <c r="A590">
        <v>500</v>
      </c>
    </row>
    <row r="591" spans="1:1">
      <c r="A591">
        <v>500</v>
      </c>
    </row>
    <row r="592" spans="1:1">
      <c r="A592">
        <v>790</v>
      </c>
    </row>
    <row r="593" spans="1:1">
      <c r="A593">
        <v>800</v>
      </c>
    </row>
    <row r="594" spans="1:1">
      <c r="A594">
        <v>780</v>
      </c>
    </row>
    <row r="595" spans="1:1">
      <c r="A595">
        <v>58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6971</v>
      </c>
    </row>
    <row r="603" spans="1:1">
      <c r="A603">
        <v>2788400</v>
      </c>
    </row>
    <row r="604" spans="1:1">
      <c r="A604">
        <v>0</v>
      </c>
    </row>
    <row r="605" spans="1:1">
      <c r="A605">
        <v>2788400</v>
      </c>
    </row>
    <row r="606" spans="1:1">
      <c r="A606">
        <v>290</v>
      </c>
    </row>
    <row r="607" spans="1:1">
      <c r="A607">
        <v>290</v>
      </c>
    </row>
    <row r="608" spans="1:1">
      <c r="A608">
        <v>290</v>
      </c>
    </row>
    <row r="609" spans="1:1">
      <c r="A609">
        <v>490</v>
      </c>
    </row>
    <row r="610" spans="1:1">
      <c r="A610">
        <v>490</v>
      </c>
    </row>
    <row r="611" spans="1:1">
      <c r="A611">
        <v>490</v>
      </c>
    </row>
    <row r="612" spans="1:1">
      <c r="A612">
        <v>775</v>
      </c>
    </row>
    <row r="613" spans="1:1">
      <c r="A613">
        <v>775</v>
      </c>
    </row>
    <row r="614" spans="1:1">
      <c r="A614">
        <v>775</v>
      </c>
    </row>
    <row r="615" spans="1:1">
      <c r="A615">
        <v>135</v>
      </c>
    </row>
    <row r="616" spans="1:1">
      <c r="A616">
        <v>1320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2874</v>
      </c>
    </row>
    <row r="623" spans="1:1">
      <c r="A623">
        <v>1149600</v>
      </c>
    </row>
    <row r="624" spans="1:1">
      <c r="A624">
        <v>0</v>
      </c>
    </row>
    <row r="625" spans="1:1">
      <c r="A625">
        <v>1149600</v>
      </c>
    </row>
    <row r="626" spans="1:1">
      <c r="A626">
        <v>275</v>
      </c>
    </row>
    <row r="627" spans="1:1">
      <c r="A627">
        <v>280</v>
      </c>
    </row>
    <row r="628" spans="1:1">
      <c r="A628">
        <v>285</v>
      </c>
    </row>
    <row r="629" spans="1:1">
      <c r="A629">
        <v>475</v>
      </c>
    </row>
    <row r="630" spans="1:1">
      <c r="A630">
        <v>480</v>
      </c>
    </row>
    <row r="631" spans="1:1">
      <c r="A631">
        <v>485</v>
      </c>
    </row>
    <row r="632" spans="1:1">
      <c r="A632">
        <v>755</v>
      </c>
    </row>
    <row r="633" spans="1:1">
      <c r="A633">
        <v>760</v>
      </c>
    </row>
    <row r="634" spans="1:1">
      <c r="A634">
        <v>765</v>
      </c>
    </row>
    <row r="635" spans="1:1">
      <c r="A635">
        <v>169</v>
      </c>
    </row>
    <row r="636" spans="1:1">
      <c r="A636">
        <v>1250</v>
      </c>
    </row>
    <row r="637" spans="1:1">
      <c r="A637">
        <v>20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3683291</v>
      </c>
    </row>
    <row r="703" spans="1:1">
      <c r="A703">
        <v>710855</v>
      </c>
    </row>
    <row r="704" spans="1:1">
      <c r="A704">
        <v>1972445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597420</v>
      </c>
    </row>
    <row r="710" spans="1:1">
      <c r="A710">
        <v>2826296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-607125</v>
      </c>
    </row>
    <row r="717" spans="1:1">
      <c r="A717">
        <v>3392875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3368185</v>
      </c>
    </row>
    <row r="723" spans="1:1">
      <c r="A723">
        <v>0</v>
      </c>
    </row>
    <row r="724" spans="1:1">
      <c r="A724">
        <v>1843990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789055</v>
      </c>
    </row>
    <row r="730" spans="1:1">
      <c r="A730">
        <v>921687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-48567</v>
      </c>
    </row>
    <row r="737" spans="1:1">
      <c r="A737">
        <v>3951433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3131079</v>
      </c>
    </row>
    <row r="743" spans="1:1">
      <c r="A743">
        <v>93619</v>
      </c>
    </row>
    <row r="744" spans="1:1">
      <c r="A744">
        <v>2254815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740357</v>
      </c>
    </row>
    <row r="750" spans="1:1">
      <c r="A750">
        <v>1483119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-743963</v>
      </c>
    </row>
    <row r="757" spans="1:1">
      <c r="A757">
        <v>3256037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1114592</v>
      </c>
    </row>
    <row r="763" spans="1:1">
      <c r="A763">
        <v>1193971</v>
      </c>
    </row>
    <row r="764" spans="1:1">
      <c r="A764">
        <v>1903337</v>
      </c>
    </row>
    <row r="765" spans="1:1">
      <c r="A765">
        <v>821833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1076614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-42881</v>
      </c>
    </row>
    <row r="777" spans="1:1">
      <c r="A777">
        <v>3957119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3081079</v>
      </c>
    </row>
    <row r="783" spans="1:1">
      <c r="A783">
        <v>486455</v>
      </c>
    </row>
    <row r="784" spans="1:1">
      <c r="A784">
        <v>1556866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434303</v>
      </c>
    </row>
    <row r="790" spans="1:1">
      <c r="A790">
        <v>2093744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-953647</v>
      </c>
    </row>
    <row r="797" spans="1:1">
      <c r="A797">
        <v>3046353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3975843</v>
      </c>
    </row>
    <row r="803" spans="1:1">
      <c r="A803">
        <v>1334500</v>
      </c>
    </row>
    <row r="804" spans="1:1">
      <c r="A804">
        <v>2055792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1126633</v>
      </c>
    </row>
    <row r="810" spans="1:1">
      <c r="A810">
        <v>5201496</v>
      </c>
    </row>
    <row r="811" spans="1:1">
      <c r="A811">
        <v>999</v>
      </c>
    </row>
    <row r="812" spans="1:1">
      <c r="A812">
        <v>100000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-2611994</v>
      </c>
    </row>
    <row r="817" spans="1:1">
      <c r="A817">
        <v>1388006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'W'!W203194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2019-12-24T19:02:53Z</dcterms:modified>
</cp:coreProperties>
</file>