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UniversalSolutions\"/>
    </mc:Choice>
  </mc:AlternateContent>
  <xr:revisionPtr revIDLastSave="0" documentId="8_{2BDDCD3D-845C-46DB-9B6E-DF2AC7FA3CD5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/>
  <c r="K80" i="4"/>
  <c r="J80" i="4"/>
  <c r="J83" i="4" s="1"/>
  <c r="I80" i="4"/>
  <c r="I83" i="4" s="1"/>
  <c r="H80" i="4"/>
  <c r="H83" i="4" s="1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L30" i="3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X27" i="3" s="1"/>
  <c r="L23" i="3"/>
  <c r="F23" i="3"/>
  <c r="X22" i="3"/>
  <c r="L22" i="3"/>
  <c r="F22" i="3"/>
  <c r="L21" i="3"/>
  <c r="L24" i="3"/>
  <c r="L27" i="3" s="1"/>
  <c r="F27" i="3" s="1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G30" i="2"/>
  <c r="Y28" i="2"/>
  <c r="W28" i="2"/>
  <c r="U28" i="2"/>
  <c r="AB28" i="2" s="1"/>
  <c r="Y27" i="2"/>
  <c r="W27" i="2"/>
  <c r="U27" i="2"/>
  <c r="AB27" i="2" s="1"/>
  <c r="AE22" i="2" s="1"/>
  <c r="N27" i="2"/>
  <c r="M27" i="2"/>
  <c r="M29" i="2"/>
  <c r="G27" i="2"/>
  <c r="O26" i="2"/>
  <c r="O28" i="2" s="1"/>
  <c r="N26" i="2"/>
  <c r="N28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AB29" i="2" s="1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AE29" i="2" s="1"/>
  <c r="I21" i="1"/>
  <c r="H21" i="1"/>
  <c r="AD28" i="2" s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AE27" i="2" s="1"/>
  <c r="I19" i="1"/>
  <c r="H19" i="1"/>
  <c r="AD27" i="2" s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M28" i="2"/>
  <c r="H16" i="4"/>
  <c r="I17" i="4"/>
  <c r="N43" i="2"/>
  <c r="N45" i="2"/>
  <c r="R21" i="3" l="1"/>
  <c r="R30" i="3" s="1"/>
  <c r="H17" i="4"/>
  <c r="G11" i="2"/>
  <c r="G15" i="2" s="1"/>
  <c r="G16" i="4"/>
  <c r="I16" i="4"/>
</calcChain>
</file>

<file path=xl/connections.xml><?xml version="1.0" encoding="utf-8"?>
<connections xmlns="http://schemas.openxmlformats.org/spreadsheetml/2006/main">
  <connection id="1" name="W134194" type="6" refreshedVersion="4" background="1" saveData="1">
    <textPr prompt="0" codePage="850" sourceFile="C:\2019_GMC\1ETAP_18C1\RUN_18C1\Wfiles\194\W134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<sst xmlns="http://schemas.openxmlformats.org/spreadsheetml/2006/main" count="623" uniqueCount="359">
  <si>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</si>
  <si>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</si>
  <si>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</si>
  <si>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</si>
  <si>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</si>
  <si>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</si>
  <si>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</si>
  <si>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</si>
  <si>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</si>
  <si>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</si>
  <si>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</si>
  <si>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</si>
  <si>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</si>
  <si>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</si>
  <si>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</si>
  <si>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</si>
  <si>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</si>
  <si>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</si>
  <si>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</si>
  <si>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</si>
  <si>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</si>
  <si>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</si>
  <si>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</si>
  <si>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</si>
  <si>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</si>
  <si>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</si>
  <si>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</si>
  <si>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</si>
  <si>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</si>
  <si>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</si>
  <si>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</si>
  <si>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</si>
  <si>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</si>
  <si>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</si>
  <si>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</si>
  <si>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</si>
  <si>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</si>
  <si>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</si>
  <si>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</si>
  <si>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</si>
  <si>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</si>
  <si>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</si>
  <si>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</si>
  <si>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</si>
  <si>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</si>
  <si>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</si>
  <si>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</si>
  <si>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</si>
  <si>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</si>
  <si>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</si>
  <si>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</si>
  <si>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</si>
  <si>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</si>
  <si>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</si>
  <si>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</si>
  <si>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</si>
  <si>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</si>
  <si>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</si>
  <si>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</si>
  <si>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</si>
  <si>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</si>
  <si>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</si>
  <si>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</si>
  <si>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</si>
  <si>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</si>
  <si>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</si>
  <si>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</si>
  <si>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</si>
  <si>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</si>
  <si>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</si>
  <si>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</si>
  <si>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</si>
  <si>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</si>
  <si>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</si>
  <si>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</si>
  <si>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</si>
  <si>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</si>
  <si>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</si>
  <si>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</si>
  <si>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</si>
  <si>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</si>
  <si>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</si>
  <si>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</si>
  <si>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</si>
  <si>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</si>
  <si>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</si>
  <si>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</si>
  <si>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</si>
  <si>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</si>
  <si>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</si>
  <si>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</si>
  <si>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</si>
  <si>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</si>
  <si>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</si>
  <si>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</si>
  <si>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</si>
  <si>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</si>
  <si>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</si>
  <si>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</si>
  <si>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</si>
  <si>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</si>
  <si>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</si>
  <si>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</si>
  <si>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</si>
  <si>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</si>
  <si>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</si>
  <si>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</si>
  <si>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</si>
  <si>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</si>
  <si>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</si>
  <si>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</si>
  <si>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</si>
  <si>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</si>
  <si>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</si>
  <si>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</si>
  <si>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</si>
  <si>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</si>
  <si>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</si>
  <si>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</si>
  <si>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</si>
  <si>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</si>
  <si>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</si>
  <si>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</si>
  <si>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</si>
  <si>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</si>
  <si>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</si>
  <si>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</si>
  <si>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</si>
  <si>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</si>
  <si>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</si>
  <si>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</si>
  <si>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</si>
  <si>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</si>
  <si>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</si>
  <si>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</si>
  <si>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</si>
  <si>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</si>
  <si>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</si>
  <si>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</si>
  <si>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</si>
  <si>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</si>
  <si>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</si>
  <si>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</si>
  <si>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</si>
  <si>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</si>
  <si>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</si>
  <si>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</si>
  <si>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</si>
  <si>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</si>
  <si>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</si>
  <si>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</si>
  <si>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</si>
  <si>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</si>
  <si>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</si>
  <si>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</si>
  <si>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</si>
  <si>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</si>
  <si>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</si>
  <si>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</si>
  <si>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</si>
  <si>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</si>
  <si>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</si>
  <si>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</si>
  <si>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</si>
  <si>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</si>
  <si>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</si>
  <si>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</si>
  <si>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</si>
  <si>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</si>
  <si>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</si>
  <si>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</si>
  <si>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</si>
  <si>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</si>
  <si>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</si>
  <si>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</si>
  <si>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</si>
  <si>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</si>
  <si>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</si>
  <si>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</si>
  <si>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</si>
  <si>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</si>
  <si>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</si>
  <si>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</si>
  <si>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</si>
  <si>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</si>
  <si>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</si>
  <si>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</si>
  <si>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</si>
  <si>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</si>
  <si>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</si>
  <si>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</si>
  <si>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</si>
  <si>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</si>
  <si>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</si>
  <si>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</si>
  <si>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</si>
  <si>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</si>
  <si>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</si>
  <si>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</si>
  <si>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</si>
  <si>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</si>
  <si>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</si>
  <si>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</si>
  <si>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</si>
  <si>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</si>
  <si>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</si>
  <si>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</si>
  <si>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</si>
  <si>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</si>
  <si>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</si>
  <si>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</si>
  <si>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</si>
  <si>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</si>
  <si>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</si>
  <si>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</si>
  <si>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</si>
  <si>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</si>
  <si>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</si>
  <si>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</si>
  <si>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</si>
  <si>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</si>
  <si>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</si>
  <si>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</si>
  <si>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</si>
  <si>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</si>
  <si>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</si>
  <si>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</si>
  <si>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</si>
  <si>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</si>
  <si>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</si>
  <si>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</si>
  <si>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</si>
  <si>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</si>
  <si>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</si>
  <si>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</si>
  <si>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</si>
  <si>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</si>
  <si>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</si>
  <si>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</si>
  <si>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</si>
  <si>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</si>
  <si>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</si>
  <si>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</si>
  <si>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</si>
  <si>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</si>
  <si>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</si>
  <si>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</si>
  <si>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</si>
  <si>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</si>
  <si>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</si>
  <si>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</si>
  <si>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</si>
  <si>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</si>
  <si>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</si>
  <si>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</si>
  <si>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</si>
  <si>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</si>
  <si>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</si>
  <si>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</si>
  <si>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</si>
  <si>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</si>
  <si>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</si>
  <si>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</si>
  <si>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</si>
  <si>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</si>
  <si>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</si>
  <si>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</si>
  <si>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</si>
  <si>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</si>
  <si>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</si>
  <si>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</si>
  <si>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</si>
  <si>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</si>
  <si>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</si>
  <si>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</si>
  <si>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</si>
  <si>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</si>
  <si>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</si>
  <si>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</si>
  <si>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</si>
  <si>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</si>
  <si>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</si>
  <si>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</si>
  <si>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</si>
  <si>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</si>
  <si>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</si>
  <si>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</si>
  <si>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</si>
  <si>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</si>
  <si>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</si>
  <si>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</si>
  <si>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</si>
  <si>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</si>
  <si>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</si>
  <si>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</si>
  <si>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</si>
  <si>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</si>
  <si>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</si>
  <si>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</si>
  <si>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</si>
  <si>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</si>
  <si>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</si>
  <si>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</si>
  <si>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</si>
  <si>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</si>
  <si>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</si>
  <si>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</si>
  <si>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</si>
  <si>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</si>
  <si>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</si>
  <si>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</si>
  <si>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</si>
  <si>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</si>
  <si>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</si>
  <si>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</si>
  <si>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</si>
  <si>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</si>
  <si>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</si>
  <si>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</si>
  <si>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</si>
  <si>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</si>
  <si>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</si>
  <si>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</si>
  <si>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</si>
  <si>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</si>
  <si>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</si>
  <si>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</si>
  <si>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</si>
  <si>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</si>
  <si>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</si>
  <si>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</si>
  <si>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</si>
  <si>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</si>
  <si>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</si>
  <si>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</si>
  <si>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</si>
  <si>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</si>
  <si>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</si>
  <si>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</si>
  <si>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</si>
  <si>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</si>
  <si>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</si>
  <si>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</si>
  <si>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</si>
  <si>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5.37</t>
  </si>
  <si>
    <t xml:space="preserve">   3.92</t>
  </si>
  <si>
    <t xml:space="preserve">   4.62</t>
  </si>
  <si>
    <t>Minor</t>
  </si>
  <si>
    <t xml:space="preserve"> 89.1</t>
  </si>
  <si>
    <t>!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</si>
  <si>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</si>
  <si>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</si>
  <si>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</si>
  <si>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</si>
  <si>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</si>
  <si>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</si>
  <si>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</si>
  <si>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Micha│ Mioduszewski</t>
  </si>
  <si>
    <t>ING Bank îl╣ski/Universal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</si>
</sst>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26</v>
      </c>
      <c r="F14" s="44">
        <f>W!A11</f>
        <v>30</v>
      </c>
      <c r="G14" s="45"/>
      <c r="H14" s="44">
        <f>W!A14</f>
        <v>22</v>
      </c>
      <c r="I14" s="46"/>
      <c r="J14" s="44">
        <f>W!A17</f>
        <v>21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2</v>
      </c>
      <c r="E15" s="50">
        <f>W!A8</f>
        <v>26</v>
      </c>
      <c r="F15" s="44">
        <f>W!A12</f>
        <v>21</v>
      </c>
      <c r="G15" s="51"/>
      <c r="H15" s="44">
        <f>W!A15</f>
        <v>16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3</v>
      </c>
      <c r="E16" s="56">
        <f>W!A9</f>
        <v>28</v>
      </c>
      <c r="F16" s="57">
        <f>W!A13</f>
        <v>26</v>
      </c>
      <c r="G16" s="58"/>
      <c r="H16" s="57">
        <f>W!A16</f>
        <v>20</v>
      </c>
      <c r="I16" s="38"/>
      <c r="J16" s="57">
        <f>W!A19</f>
        <v>22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304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306</v>
      </c>
      <c r="G20" s="54">
        <f>W!B22</f>
        <v>0</v>
      </c>
      <c r="H20" s="44">
        <f>W!A25</f>
        <v>511</v>
      </c>
      <c r="I20" s="54">
        <f>W!B25</f>
        <v>0</v>
      </c>
      <c r="J20" s="44">
        <f>W!A28</f>
        <v>805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29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316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37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1890</v>
      </c>
      <c r="G24" s="48">
        <f>W!B31</f>
        <v>0</v>
      </c>
      <c r="H24" s="63">
        <f>W!A34</f>
        <v>780</v>
      </c>
      <c r="I24" s="48">
        <f>W!B34</f>
        <v>0</v>
      </c>
      <c r="J24" s="63">
        <f>W!A37</f>
        <v>450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1020</v>
      </c>
      <c r="G25" s="54">
        <f>W!B32</f>
        <v>0</v>
      </c>
      <c r="H25" s="44">
        <f>W!A35</f>
        <v>530</v>
      </c>
      <c r="I25" s="54">
        <f>W!B35</f>
        <v>0</v>
      </c>
      <c r="J25" s="44">
        <f>W!A38</f>
        <v>250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1585</v>
      </c>
      <c r="G26" s="59">
        <f>W!B33</f>
        <v>0</v>
      </c>
      <c r="H26" s="57">
        <f>W!A36</f>
        <v>770</v>
      </c>
      <c r="I26" s="59">
        <f>W!B36</f>
        <v>0</v>
      </c>
      <c r="J26" s="41">
        <f>W!A39</f>
        <v>390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3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28</v>
      </c>
      <c r="G30" s="52"/>
      <c r="H30" s="44">
        <f>W!A45</f>
        <v>28</v>
      </c>
      <c r="I30" s="52"/>
      <c r="J30" s="44">
        <f>W!A46</f>
        <v>28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124</v>
      </c>
      <c r="G31" s="49"/>
      <c r="H31" s="53">
        <f>W!A48</f>
        <v>185</v>
      </c>
      <c r="I31" s="49"/>
      <c r="J31" s="53">
        <f>W!A49</f>
        <v>366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3" workbookViewId="0">
      <selection activeCell="AE23" sqref="AE23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4495</v>
      </c>
      <c r="V6" s="188"/>
      <c r="W6" s="44">
        <f>W!A109</f>
        <v>2080</v>
      </c>
      <c r="X6" s="28"/>
      <c r="Y6" s="53">
        <f>W!A110</f>
        <v>1090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46</v>
      </c>
      <c r="O7" s="189">
        <f>W!A192</f>
        <v>83</v>
      </c>
      <c r="P7" s="24"/>
      <c r="R7" s="129"/>
      <c r="S7" s="19" t="s">
        <v>210</v>
      </c>
      <c r="T7" s="19"/>
      <c r="U7" s="53">
        <f>W!A111</f>
        <v>4637</v>
      </c>
      <c r="V7" s="188"/>
      <c r="W7" s="44">
        <f>W!A112</f>
        <v>2146</v>
      </c>
      <c r="X7" s="28"/>
      <c r="Y7" s="53">
        <f>W!A113</f>
        <v>1125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13</v>
      </c>
      <c r="P8" s="24"/>
      <c r="R8" s="129"/>
      <c r="S8" s="19" t="s">
        <v>213</v>
      </c>
      <c r="T8" s="19"/>
      <c r="U8" s="53">
        <f>W!A114</f>
        <v>142</v>
      </c>
      <c r="V8" s="188"/>
      <c r="W8" s="44">
        <f>W!A115</f>
        <v>66</v>
      </c>
      <c r="X8" s="28"/>
      <c r="Y8" s="53">
        <f>W!A116</f>
        <v>35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46</v>
      </c>
      <c r="O12" s="191">
        <f>W!A198</f>
        <v>83</v>
      </c>
      <c r="P12" s="24"/>
      <c r="R12" s="129"/>
      <c r="S12" s="28" t="s">
        <v>224</v>
      </c>
      <c r="T12" s="19"/>
      <c r="U12" s="53">
        <f>W!A121</f>
        <v>1890</v>
      </c>
      <c r="V12" s="188"/>
      <c r="W12" s="53">
        <f>W!A124</f>
        <v>780</v>
      </c>
      <c r="X12" s="28"/>
      <c r="Y12" s="53">
        <f>W!A127</f>
        <v>450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1020</v>
      </c>
      <c r="V13" s="188"/>
      <c r="W13" s="53">
        <f>W!A125</f>
        <v>530</v>
      </c>
      <c r="X13" s="28"/>
      <c r="Y13" s="53">
        <f>W!A128</f>
        <v>250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1585</v>
      </c>
      <c r="V14" s="188"/>
      <c r="W14" s="53">
        <f>W!A126</f>
        <v>770</v>
      </c>
      <c r="X14" s="28"/>
      <c r="Y14" s="53">
        <f>W!A129</f>
        <v>390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26496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231</v>
      </c>
      <c r="P17" s="190">
        <f>W!B307</f>
        <v>0</v>
      </c>
      <c r="R17" s="129"/>
      <c r="S17" s="19" t="s">
        <v>235</v>
      </c>
      <c r="T17" s="19"/>
      <c r="U17" s="53">
        <f>W!A131</f>
        <v>2107</v>
      </c>
      <c r="V17" s="188"/>
      <c r="W17" s="53">
        <f>W!A134</f>
        <v>927</v>
      </c>
      <c r="X17" s="28"/>
      <c r="Y17" s="53">
        <f>W!A137</f>
        <v>438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23061</v>
      </c>
      <c r="P18" s="24"/>
      <c r="R18" s="129"/>
      <c r="S18" s="101" t="s">
        <v>238</v>
      </c>
      <c r="T18" s="19"/>
      <c r="U18" s="53">
        <f>W!A132</f>
        <v>1212</v>
      </c>
      <c r="V18" s="188"/>
      <c r="W18" s="53">
        <f>W!A135</f>
        <v>479</v>
      </c>
      <c r="X18" s="28"/>
      <c r="Y18" s="53">
        <f>W!A138</f>
        <v>227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1841</v>
      </c>
      <c r="V19" s="188"/>
      <c r="W19" s="53">
        <f>W!A136</f>
        <v>863</v>
      </c>
      <c r="X19" s="28"/>
      <c r="Y19" s="53">
        <f>W!A139</f>
        <v>416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1890</v>
      </c>
      <c r="V22" s="188"/>
      <c r="W22" s="53">
        <f>W!A144</f>
        <v>807</v>
      </c>
      <c r="X22" s="28"/>
      <c r="Y22" s="53">
        <f>W!A147</f>
        <v>450</v>
      </c>
      <c r="Z22" s="28"/>
      <c r="AA22" s="24"/>
      <c r="AC22" s="19"/>
      <c r="AD22" s="19"/>
      <c r="AE22" s="19">
        <f>AB27+AB28+AB29+AD27+AD28+AE27+AE29</f>
        <v>319332</v>
      </c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1020</v>
      </c>
      <c r="V23" s="188"/>
      <c r="W23" s="53">
        <f>W!A145</f>
        <v>480</v>
      </c>
      <c r="X23" s="28"/>
      <c r="Y23" s="53">
        <f>W!A148</f>
        <v>245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1585</v>
      </c>
      <c r="V24" s="188"/>
      <c r="W24" s="53">
        <f>W!A146</f>
        <v>825</v>
      </c>
      <c r="X24" s="28"/>
      <c r="Y24" s="53">
        <f>W!A149</f>
        <v>390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10742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223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108</v>
      </c>
      <c r="V27" s="188"/>
      <c r="W27" s="53">
        <f>W!A154</f>
        <v>60</v>
      </c>
      <c r="X27" s="28"/>
      <c r="Y27" s="53">
        <f>W!A157</f>
        <v>5</v>
      </c>
      <c r="Z27" s="28"/>
      <c r="AA27" s="24"/>
      <c r="AB27" s="18">
        <f>2*U27*'Your decisions'!F19</f>
        <v>65664</v>
      </c>
      <c r="AC27" s="19"/>
      <c r="AD27" s="19">
        <f>W27*2*'Your decisions'!H19</f>
        <v>61200</v>
      </c>
      <c r="AE27" s="19">
        <f>10*'Your decisions'!J19</f>
        <v>7900</v>
      </c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101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B28" s="18">
        <f>2*U28*'Your decisions'!F20</f>
        <v>61812</v>
      </c>
      <c r="AC28" s="19"/>
      <c r="AD28" s="101">
        <f>40*'Your decisions'!H21</f>
        <v>20800</v>
      </c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B29" s="18">
        <f>(U19-U24)*'Your decisions'!F21</f>
        <v>80896</v>
      </c>
      <c r="AC29" s="19"/>
      <c r="AD29" s="19"/>
      <c r="AE29" s="19">
        <f>26*'Your decisions'!J21</f>
        <v>21060</v>
      </c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10320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50</v>
      </c>
      <c r="X32" s="28"/>
      <c r="Y32" s="53">
        <f>W!A168</f>
        <v>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12304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151</v>
      </c>
      <c r="V36" s="190">
        <f>W!B171</f>
        <v>0</v>
      </c>
      <c r="W36" s="44">
        <f>W!A172</f>
        <v>73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37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79983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45.506759999999993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129</v>
      </c>
      <c r="H45" s="24"/>
      <c r="I45" s="19"/>
      <c r="J45" s="129"/>
      <c r="K45" s="18" t="s">
        <v>281</v>
      </c>
      <c r="N45" s="201">
        <f>N43+N44</f>
        <v>55.348759999999992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273000</v>
      </c>
      <c r="G8" s="171"/>
      <c r="H8" s="112"/>
      <c r="I8" s="112" t="s">
        <v>103</v>
      </c>
      <c r="J8" s="112"/>
      <c r="K8" s="112"/>
      <c r="L8" s="173">
        <f>W!A241</f>
        <v>3368235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107203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3193045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71372</v>
      </c>
      <c r="G10" s="171"/>
      <c r="H10" s="112"/>
      <c r="I10" s="112" t="s">
        <v>110</v>
      </c>
      <c r="J10" s="112"/>
      <c r="K10" s="112"/>
      <c r="L10" s="173">
        <f>W!A242</f>
        <v>581770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335986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2736137</v>
      </c>
      <c r="S11" s="171"/>
      <c r="T11" s="112"/>
      <c r="U11" s="112" t="s">
        <v>116</v>
      </c>
      <c r="V11" s="112"/>
      <c r="W11" s="112"/>
      <c r="X11" s="173">
        <f>W!A223</f>
        <v>2313165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36251</v>
      </c>
      <c r="G12" s="171"/>
      <c r="H12" s="112"/>
      <c r="I12" s="112" t="s">
        <v>118</v>
      </c>
      <c r="J12" s="112"/>
      <c r="K12" s="112"/>
      <c r="L12" s="173">
        <f>W!A244</f>
        <v>130938</v>
      </c>
      <c r="M12" s="171"/>
      <c r="N12" s="112"/>
      <c r="O12" s="112" t="s">
        <v>119</v>
      </c>
      <c r="P12" s="112"/>
      <c r="Q12" s="112"/>
      <c r="R12" s="173">
        <f>SUM(R9:R11)</f>
        <v>3354137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27760</v>
      </c>
      <c r="G13" s="171"/>
      <c r="H13" s="112"/>
      <c r="I13" s="112" t="s">
        <v>122</v>
      </c>
      <c r="J13" s="112"/>
      <c r="K13" s="112"/>
      <c r="L13" s="173">
        <f>W!A245</f>
        <v>160601</v>
      </c>
      <c r="M13" s="171"/>
      <c r="N13" s="112"/>
      <c r="S13" s="171"/>
      <c r="T13" s="112"/>
      <c r="U13" s="175" t="s">
        <v>123</v>
      </c>
      <c r="X13" s="174">
        <f>X9+X10-X11-X12</f>
        <v>879880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84000</v>
      </c>
      <c r="G14" s="171"/>
      <c r="H14" s="112"/>
      <c r="I14" s="112" t="s">
        <v>125</v>
      </c>
      <c r="J14" s="112"/>
      <c r="K14" s="112"/>
      <c r="L14" s="173">
        <f>W!A246</f>
        <v>487994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311643</v>
      </c>
      <c r="M15" s="171"/>
      <c r="N15" s="112"/>
      <c r="O15" s="112" t="s">
        <v>129</v>
      </c>
      <c r="P15" s="112"/>
      <c r="Q15" s="112"/>
      <c r="R15" s="173">
        <f>W!A265</f>
        <v>13470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19000</v>
      </c>
      <c r="G16" s="171"/>
      <c r="H16" s="112"/>
      <c r="I16" s="112" t="s">
        <v>132</v>
      </c>
      <c r="J16" s="112"/>
      <c r="K16" s="112"/>
      <c r="L16" s="173">
        <f>W!A248</f>
        <v>7908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29580</v>
      </c>
      <c r="G17" s="171"/>
      <c r="H17" s="112"/>
      <c r="I17" s="112" t="s">
        <v>136</v>
      </c>
      <c r="L17" s="173">
        <f>W!A249</f>
        <v>100200</v>
      </c>
      <c r="M17" s="171"/>
      <c r="N17" s="112"/>
      <c r="O17" s="112" t="s">
        <v>137</v>
      </c>
      <c r="P17" s="112"/>
      <c r="Q17" s="112"/>
      <c r="R17" s="173">
        <f>W!A267</f>
        <v>742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7863</v>
      </c>
      <c r="G18" s="171"/>
      <c r="H18" s="112"/>
      <c r="I18" s="118" t="s">
        <v>140</v>
      </c>
      <c r="J18" s="112"/>
      <c r="K18" s="112"/>
      <c r="L18" s="177">
        <f>W!A250</f>
        <v>14212</v>
      </c>
      <c r="M18" s="171"/>
      <c r="N18" s="112"/>
      <c r="O18" s="112" t="s">
        <v>141</v>
      </c>
      <c r="P18" s="112"/>
      <c r="Q18" s="112"/>
      <c r="R18" s="173">
        <f>W!A268</f>
        <v>1778244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1766842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7692</v>
      </c>
      <c r="G20" s="171"/>
      <c r="H20" s="112"/>
      <c r="I20" s="112" t="s">
        <v>148</v>
      </c>
      <c r="J20" s="112"/>
      <c r="K20" s="112"/>
      <c r="L20" s="173">
        <f>W!A252</f>
        <v>1601393</v>
      </c>
      <c r="M20" s="171"/>
      <c r="N20" s="112"/>
      <c r="O20" s="175" t="s">
        <v>149</v>
      </c>
      <c r="R20" s="180">
        <f>SUM(R15:R19)</f>
        <v>1792456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14021</v>
      </c>
      <c r="G21" s="171"/>
      <c r="H21" s="112"/>
      <c r="I21" s="112" t="s">
        <v>151</v>
      </c>
      <c r="J21" s="112"/>
      <c r="K21" s="112"/>
      <c r="L21" s="173">
        <f>W!A217</f>
        <v>1161661</v>
      </c>
      <c r="M21" s="171"/>
      <c r="N21" s="112"/>
      <c r="O21" s="112" t="s">
        <v>152</v>
      </c>
      <c r="P21" s="112"/>
      <c r="Q21" s="112"/>
      <c r="R21" s="173">
        <f>R12+R20</f>
        <v>5146593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22933</v>
      </c>
      <c r="G23" s="171"/>
      <c r="H23" s="112"/>
      <c r="I23" s="112" t="s">
        <v>157</v>
      </c>
      <c r="J23" s="112"/>
      <c r="K23" s="112"/>
      <c r="L23" s="176">
        <f>W!A254</f>
        <v>70159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1161661</v>
      </c>
      <c r="G24" s="171"/>
      <c r="H24" s="112"/>
      <c r="I24" s="175" t="s">
        <v>160</v>
      </c>
      <c r="L24" s="173">
        <f>L20-L21+L22-L23</f>
        <v>369573</v>
      </c>
      <c r="M24" s="171"/>
      <c r="N24" s="112"/>
      <c r="O24" s="112" t="s">
        <v>161</v>
      </c>
      <c r="P24" s="112"/>
      <c r="Q24" s="112"/>
      <c r="R24" s="173">
        <f>W!A271</f>
        <v>148896</v>
      </c>
      <c r="S24" s="171"/>
      <c r="T24" s="112"/>
      <c r="U24" s="112" t="s">
        <v>162</v>
      </c>
      <c r="V24" s="112"/>
      <c r="W24" s="112"/>
      <c r="X24" s="173">
        <f>W!A230</f>
        <v>120030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511372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11231</v>
      </c>
      <c r="M26" s="171"/>
      <c r="N26" s="112"/>
      <c r="O26" s="112" t="s">
        <v>167</v>
      </c>
      <c r="P26" s="112"/>
      <c r="Q26" s="112"/>
      <c r="R26" s="177">
        <f>W!A273</f>
        <v>257914</v>
      </c>
      <c r="S26" s="171"/>
      <c r="T26" s="112"/>
      <c r="U26" s="112" t="s">
        <v>168</v>
      </c>
      <c r="V26" s="112"/>
      <c r="W26" s="112"/>
      <c r="X26" s="177">
        <f>W!A232</f>
        <v>11231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358342</v>
      </c>
      <c r="G27" s="171"/>
      <c r="H27" s="112"/>
      <c r="I27" s="175" t="s">
        <v>170</v>
      </c>
      <c r="J27" s="112"/>
      <c r="K27" s="112"/>
      <c r="L27" s="174">
        <f>L24+L25-L26</f>
        <v>358342</v>
      </c>
      <c r="M27" s="171"/>
      <c r="N27" s="112"/>
      <c r="O27" s="118" t="s">
        <v>171</v>
      </c>
      <c r="P27" s="112"/>
      <c r="Q27" s="112"/>
      <c r="R27" s="173">
        <f>SUM(R24:R26)</f>
        <v>918182</v>
      </c>
      <c r="S27" s="171"/>
      <c r="T27" s="112"/>
      <c r="U27" s="175" t="s">
        <v>172</v>
      </c>
      <c r="X27" s="174">
        <f>X22-X23-X24+X25-X26</f>
        <v>-131261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137981</v>
      </c>
      <c r="G28" s="171"/>
      <c r="H28" s="112"/>
      <c r="I28" s="112" t="s">
        <v>174</v>
      </c>
      <c r="J28" s="112"/>
      <c r="K28" s="112"/>
      <c r="L28" s="177">
        <f>W!A255</f>
        <v>148896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496323</v>
      </c>
      <c r="G29" s="171"/>
      <c r="H29" s="112"/>
      <c r="I29" s="112" t="s">
        <v>177</v>
      </c>
      <c r="J29" s="112"/>
      <c r="K29" s="112"/>
      <c r="L29" s="173">
        <f>W!A256</f>
        <v>209446</v>
      </c>
      <c r="M29" s="171"/>
      <c r="N29" s="112"/>
      <c r="S29" s="171"/>
      <c r="U29" s="181" t="s">
        <v>178</v>
      </c>
      <c r="V29" s="112"/>
      <c r="W29" s="112"/>
      <c r="X29" s="174">
        <f>W!A233</f>
        <v>748619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5.2348412896775809</v>
      </c>
      <c r="M30" s="171"/>
      <c r="N30" s="112"/>
      <c r="O30" s="112" t="s">
        <v>180</v>
      </c>
      <c r="P30" s="112"/>
      <c r="Q30" s="112"/>
      <c r="R30" s="173">
        <f>R21-R27-R28</f>
        <v>4228411</v>
      </c>
      <c r="S30" s="171"/>
      <c r="U30" s="181" t="s">
        <v>181</v>
      </c>
      <c r="V30" s="112"/>
      <c r="W30" s="112"/>
      <c r="X30" s="176">
        <f>W!A234</f>
        <v>-1006533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-257914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120030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89416</v>
      </c>
      <c r="M33" s="171"/>
      <c r="O33" s="118" t="s">
        <v>188</v>
      </c>
      <c r="P33" s="112"/>
      <c r="Q33" s="112"/>
      <c r="R33" s="173">
        <f>W!A275</f>
        <v>4001000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8012</v>
      </c>
      <c r="G34" s="171"/>
      <c r="H34" s="112"/>
      <c r="I34" s="91" t="s">
        <v>190</v>
      </c>
      <c r="J34" s="112"/>
      <c r="K34" s="112"/>
      <c r="L34" s="177">
        <f>W!A260</f>
        <v>137981</v>
      </c>
      <c r="M34" s="171"/>
      <c r="O34" s="91" t="s">
        <v>191</v>
      </c>
      <c r="R34" s="173">
        <f>W!A276</f>
        <v>14</v>
      </c>
      <c r="S34" s="171"/>
      <c r="U34" s="112" t="s">
        <v>192</v>
      </c>
      <c r="V34" s="112"/>
      <c r="W34" s="112"/>
      <c r="X34" s="174">
        <f>W!A238</f>
        <v>1256000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227397</v>
      </c>
      <c r="M35" s="171"/>
      <c r="O35" s="112" t="s">
        <v>194</v>
      </c>
      <c r="P35" s="112"/>
      <c r="Q35" s="112"/>
      <c r="R35" s="177">
        <f>R36-R33-R34</f>
        <v>227397</v>
      </c>
      <c r="S35" s="171"/>
      <c r="U35" s="112" t="s">
        <v>195</v>
      </c>
      <c r="V35" s="112"/>
      <c r="W35" s="112"/>
      <c r="X35" s="174">
        <f>W!A239</f>
        <v>882000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4228411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A60" workbookViewId="0">
      <selection activeCell="E64" sqref="E64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76.09</v>
      </c>
      <c r="G35" s="138">
        <f>W!A542/100</f>
        <v>72.17</v>
      </c>
      <c r="H35" s="138">
        <f>W!A562/100</f>
        <v>119.69</v>
      </c>
      <c r="I35" s="138">
        <f>W!A582/100</f>
        <v>106.87</v>
      </c>
      <c r="J35" s="138">
        <f>W!A602/100</f>
        <v>86.42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3043600</v>
      </c>
      <c r="G36" s="138">
        <f>W!A543</f>
        <v>2886800</v>
      </c>
      <c r="H36" s="138">
        <f>W!A563</f>
        <v>5792996</v>
      </c>
      <c r="I36" s="138">
        <f>W!A583</f>
        <v>4275869</v>
      </c>
      <c r="J36" s="138">
        <f>W!A603</f>
        <v>3456800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3</v>
      </c>
      <c r="I38" s="138">
        <f>W!A584</f>
        <v>3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3043600</v>
      </c>
      <c r="G39" s="138">
        <f>W!A545</f>
        <v>2886800</v>
      </c>
      <c r="H39" s="138">
        <f>W!A565</f>
        <v>5039574</v>
      </c>
      <c r="I39" s="138">
        <f>W!A585</f>
        <v>4395612</v>
      </c>
      <c r="J39" s="138">
        <f>W!A605</f>
        <v>3456800</v>
      </c>
      <c r="K39" s="138">
        <f>W!A625</f>
        <v>-1036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277</v>
      </c>
      <c r="G43" s="138">
        <f>W!A546</f>
        <v>294</v>
      </c>
      <c r="H43" s="138">
        <f>W!A566</f>
        <v>279</v>
      </c>
      <c r="I43" s="138">
        <f>W!A586</f>
        <v>304</v>
      </c>
      <c r="J43" s="138">
        <f>W!A606</f>
        <v>280</v>
      </c>
      <c r="K43" s="138">
        <f>W!A626</f>
        <v>578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280</v>
      </c>
      <c r="G44" s="138">
        <f>W!A547</f>
        <v>301</v>
      </c>
      <c r="H44" s="138">
        <f>W!A567</f>
        <v>279</v>
      </c>
      <c r="I44" s="138">
        <f>W!A587</f>
        <v>306</v>
      </c>
      <c r="J44" s="138">
        <f>W!A607</f>
        <v>280</v>
      </c>
      <c r="K44" s="138">
        <f>W!A627</f>
        <v>676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280</v>
      </c>
      <c r="G45" s="138">
        <f>W!A548</f>
        <v>308</v>
      </c>
      <c r="H45" s="138">
        <f>W!A568</f>
        <v>284</v>
      </c>
      <c r="I45" s="138">
        <f>W!A588</f>
        <v>316</v>
      </c>
      <c r="J45" s="138">
        <f>W!A608</f>
        <v>280</v>
      </c>
      <c r="K45" s="138">
        <f>W!A628</f>
        <v>353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465</v>
      </c>
      <c r="G46" s="138">
        <f>W!A549</f>
        <v>490</v>
      </c>
      <c r="H46" s="138">
        <f>W!A569</f>
        <v>480</v>
      </c>
      <c r="I46" s="138">
        <f>W!A589</f>
        <v>510</v>
      </c>
      <c r="J46" s="138">
        <f>W!A609</f>
        <v>476</v>
      </c>
      <c r="K46" s="138">
        <f>W!A629</f>
        <v>654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466</v>
      </c>
      <c r="G47" s="138">
        <f>W!A550</f>
        <v>505</v>
      </c>
      <c r="H47" s="138">
        <f>W!A570</f>
        <v>474</v>
      </c>
      <c r="I47" s="138">
        <f>W!A590</f>
        <v>511</v>
      </c>
      <c r="J47" s="138">
        <f>W!A610</f>
        <v>476</v>
      </c>
      <c r="K47" s="138">
        <f>W!A630</f>
        <v>406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463</v>
      </c>
      <c r="G48" s="138">
        <f>W!A551</f>
        <v>510</v>
      </c>
      <c r="H48" s="138">
        <f>W!A571</f>
        <v>479</v>
      </c>
      <c r="I48" s="138">
        <f>W!A591</f>
        <v>520</v>
      </c>
      <c r="J48" s="138">
        <f>W!A611</f>
        <v>476</v>
      </c>
      <c r="K48" s="138">
        <f>W!A631</f>
        <v>601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763</v>
      </c>
      <c r="G49" s="138">
        <f>W!A552</f>
        <v>773</v>
      </c>
      <c r="H49" s="138">
        <f>W!A572</f>
        <v>769</v>
      </c>
      <c r="I49" s="138">
        <f>W!A592</f>
        <v>790</v>
      </c>
      <c r="J49" s="138">
        <f>W!A612</f>
        <v>798</v>
      </c>
      <c r="K49" s="138">
        <f>W!A632</f>
        <v>490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754</v>
      </c>
      <c r="G50" s="138">
        <f>W!A553</f>
        <v>799</v>
      </c>
      <c r="H50" s="138">
        <f>W!A573</f>
        <v>779</v>
      </c>
      <c r="I50" s="138">
        <f>W!A593</f>
        <v>805</v>
      </c>
      <c r="J50" s="138">
        <f>W!A613</f>
        <v>796</v>
      </c>
      <c r="K50" s="138">
        <f>W!A633</f>
        <v>448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767</v>
      </c>
      <c r="G51" s="138">
        <f>W!A554</f>
        <v>802</v>
      </c>
      <c r="H51" s="138">
        <f>W!A574</f>
        <v>790</v>
      </c>
      <c r="I51" s="138">
        <f>W!A594</f>
        <v>810</v>
      </c>
      <c r="J51" s="138">
        <f>W!A614</f>
        <v>794</v>
      </c>
      <c r="K51" s="138">
        <f>W!A634</f>
        <v>658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140</v>
      </c>
      <c r="G53" s="138">
        <f>W!A555</f>
        <v>137</v>
      </c>
      <c r="H53" s="138">
        <f>W!A575</f>
        <v>147</v>
      </c>
      <c r="I53" s="138">
        <f>W!A595</f>
        <v>142</v>
      </c>
      <c r="J53" s="138">
        <f>W!A615</f>
        <v>130</v>
      </c>
      <c r="K53" s="138">
        <f>W!A635</f>
        <v>130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1230</v>
      </c>
      <c r="I54" s="138">
        <f>W!A596</f>
        <v>1250</v>
      </c>
      <c r="J54" s="138">
        <f>W!A616</f>
        <v>1230</v>
      </c>
      <c r="K54" s="138">
        <f>W!A636</f>
        <v>1400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11</v>
      </c>
      <c r="H55" s="138">
        <f>W!A577</f>
        <v>14</v>
      </c>
      <c r="I55" s="138">
        <f>W!A597</f>
        <v>10</v>
      </c>
      <c r="J55" s="138">
        <f>W!A617</f>
        <v>13</v>
      </c>
      <c r="K55" s="138">
        <f>W!A637</f>
        <v>25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3622408</v>
      </c>
      <c r="G67" s="138">
        <f>W!A722</f>
        <v>3076079</v>
      </c>
      <c r="H67" s="138">
        <f>W!A742</f>
        <v>3150079</v>
      </c>
      <c r="I67" s="138">
        <f>W!A762</f>
        <v>3354137</v>
      </c>
      <c r="J67" s="138">
        <f>W!A782</f>
        <v>3317079</v>
      </c>
      <c r="K67" s="138">
        <f>W!A802</f>
        <v>3076079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52897</v>
      </c>
      <c r="G68" s="138">
        <f>W!A723</f>
        <v>808822</v>
      </c>
      <c r="H68" s="138">
        <f>W!A743</f>
        <v>444053</v>
      </c>
      <c r="I68" s="138">
        <f>W!A763</f>
        <v>14212</v>
      </c>
      <c r="J68" s="138">
        <f>W!A783</f>
        <v>601108</v>
      </c>
      <c r="K68" s="138">
        <f>W!A803</f>
        <v>984496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2021358</v>
      </c>
      <c r="G69" s="138">
        <f>W!A724</f>
        <v>1792856</v>
      </c>
      <c r="H69" s="138">
        <f>W!A744</f>
        <v>2246199</v>
      </c>
      <c r="I69" s="138">
        <f>W!A764</f>
        <v>1778244</v>
      </c>
      <c r="J69" s="138">
        <f>W!A784</f>
        <v>2313284</v>
      </c>
      <c r="K69" s="138">
        <f>W!A804</f>
        <v>1583453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650000</v>
      </c>
      <c r="H70" s="138">
        <f>W!A745</f>
        <v>91622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208068</v>
      </c>
      <c r="I73" s="138">
        <f>W!A768</f>
        <v>148896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482604</v>
      </c>
      <c r="G74" s="138">
        <f>W!A729</f>
        <v>666517</v>
      </c>
      <c r="H74" s="138">
        <f>W!A749</f>
        <v>496797</v>
      </c>
      <c r="I74" s="138">
        <f>W!A769</f>
        <v>511372</v>
      </c>
      <c r="J74" s="138">
        <f>W!A789</f>
        <v>562644</v>
      </c>
      <c r="K74" s="138">
        <f>W!A809</f>
        <v>514379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2036372</v>
      </c>
      <c r="G75" s="138">
        <f>W!A730</f>
        <v>2418712</v>
      </c>
      <c r="H75" s="138">
        <f>W!A750</f>
        <v>0</v>
      </c>
      <c r="I75" s="138">
        <f>W!A770</f>
        <v>257914</v>
      </c>
      <c r="J75" s="138">
        <f>W!A790</f>
        <v>2286008</v>
      </c>
      <c r="K75" s="138">
        <f>W!A810</f>
        <v>6380870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4840000</v>
      </c>
      <c r="I80" s="138">
        <f>W!A774</f>
        <v>4001000</v>
      </c>
      <c r="J80" s="138">
        <f>W!A794</f>
        <v>4000000</v>
      </c>
      <c r="K80" s="138">
        <f>W!A814</f>
        <v>4001000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33595</v>
      </c>
      <c r="I81" s="138">
        <f>W!A775</f>
        <v>14</v>
      </c>
      <c r="J81" s="138">
        <f>W!A795</f>
        <v>0</v>
      </c>
      <c r="K81" s="138">
        <f>W!A815</f>
        <v>14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-822313</v>
      </c>
      <c r="G82" s="138">
        <f>W!A736</f>
        <v>-757472</v>
      </c>
      <c r="H82" s="138">
        <f>W!A756</f>
        <v>353493</v>
      </c>
      <c r="I82" s="138">
        <f>W!A776</f>
        <v>227397</v>
      </c>
      <c r="J82" s="138">
        <f>W!A796</f>
        <v>-617181</v>
      </c>
      <c r="K82" s="138">
        <f>W!A816</f>
        <v>-4803235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3177687</v>
      </c>
      <c r="G83" s="138">
        <f t="shared" si="0"/>
        <v>3242528</v>
      </c>
      <c r="H83" s="138">
        <f t="shared" si="0"/>
        <v>5227088</v>
      </c>
      <c r="I83" s="138">
        <f t="shared" si="0"/>
        <v>4228411</v>
      </c>
      <c r="J83" s="138">
        <f t="shared" si="0"/>
        <v>3382819</v>
      </c>
      <c r="K83" s="138">
        <f t="shared" si="0"/>
        <v>-802221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26</v>
      </c>
    </row>
    <row r="8" spans="1:1">
      <c r="A8">
        <v>26</v>
      </c>
    </row>
    <row r="9" spans="1:1">
      <c r="A9">
        <v>28</v>
      </c>
    </row>
    <row r="10" spans="1:1">
      <c r="A10">
        <v>0</v>
      </c>
    </row>
    <row r="11" spans="1:1">
      <c r="A11">
        <v>30</v>
      </c>
    </row>
    <row r="12" spans="1:1">
      <c r="A12">
        <v>21</v>
      </c>
    </row>
    <row r="13" spans="1:1">
      <c r="A13">
        <v>26</v>
      </c>
    </row>
    <row r="14" spans="1:1">
      <c r="A14">
        <v>22</v>
      </c>
    </row>
    <row r="15" spans="1:1">
      <c r="A15">
        <v>16</v>
      </c>
    </row>
    <row r="16" spans="1:1">
      <c r="A16">
        <v>20</v>
      </c>
    </row>
    <row r="17" spans="1:1">
      <c r="A17">
        <v>21</v>
      </c>
    </row>
    <row r="18" spans="1:1">
      <c r="A18">
        <v>15</v>
      </c>
    </row>
    <row r="19" spans="1:1">
      <c r="A19">
        <v>22</v>
      </c>
    </row>
    <row r="20" spans="1:1">
      <c r="A20">
        <v>0</v>
      </c>
    </row>
    <row r="21" spans="1:1">
      <c r="A21">
        <v>304</v>
      </c>
    </row>
    <row r="22" spans="1:1">
      <c r="A22">
        <v>306</v>
      </c>
    </row>
    <row r="23" spans="1:1">
      <c r="A23">
        <v>316</v>
      </c>
    </row>
    <row r="24" spans="1:1">
      <c r="A24">
        <v>510</v>
      </c>
    </row>
    <row r="25" spans="1:1">
      <c r="A25">
        <v>511</v>
      </c>
    </row>
    <row r="26" spans="1:1">
      <c r="A26">
        <v>520</v>
      </c>
    </row>
    <row r="27" spans="1:1">
      <c r="A27">
        <v>790</v>
      </c>
    </row>
    <row r="28" spans="1:1">
      <c r="A28">
        <v>805</v>
      </c>
    </row>
    <row r="29" spans="1:1">
      <c r="A29">
        <v>810</v>
      </c>
    </row>
    <row r="30" spans="1:1">
      <c r="A30">
        <v>0</v>
      </c>
    </row>
    <row r="31" spans="1:1">
      <c r="A31">
        <v>1890</v>
      </c>
    </row>
    <row r="32" spans="1:1">
      <c r="A32">
        <v>1020</v>
      </c>
    </row>
    <row r="33" spans="1:1">
      <c r="A33">
        <v>1585</v>
      </c>
    </row>
    <row r="34" spans="1:1">
      <c r="A34">
        <v>780</v>
      </c>
    </row>
    <row r="35" spans="1:1">
      <c r="A35">
        <v>530</v>
      </c>
    </row>
    <row r="36" spans="1:1">
      <c r="A36">
        <v>770</v>
      </c>
    </row>
    <row r="37" spans="1:1">
      <c r="A37">
        <v>450</v>
      </c>
    </row>
    <row r="38" spans="1:1">
      <c r="A38">
        <v>250</v>
      </c>
    </row>
    <row r="39" spans="1:1">
      <c r="A39">
        <v>390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28</v>
      </c>
    </row>
    <row r="45" spans="1:1">
      <c r="A45">
        <v>28</v>
      </c>
    </row>
    <row r="46" spans="1:1">
      <c r="A46">
        <v>28</v>
      </c>
    </row>
    <row r="47" spans="1:1">
      <c r="A47">
        <v>124</v>
      </c>
    </row>
    <row r="48" spans="1:1">
      <c r="A48">
        <v>185</v>
      </c>
    </row>
    <row r="49" spans="1:1">
      <c r="A49">
        <v>366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2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10</v>
      </c>
    </row>
    <row r="64" spans="1:1">
      <c r="A64">
        <v>5</v>
      </c>
    </row>
    <row r="65" spans="1:1">
      <c r="A65">
        <v>10</v>
      </c>
    </row>
    <row r="66" spans="1:1">
      <c r="A66">
        <v>10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29</v>
      </c>
    </row>
    <row r="76" spans="1:1">
      <c r="A76">
        <v>2</v>
      </c>
    </row>
    <row r="77" spans="1:1">
      <c r="A77">
        <v>37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1250</v>
      </c>
    </row>
    <row r="84" spans="1:2">
      <c r="A84">
        <v>0</v>
      </c>
    </row>
    <row r="85" spans="1:2">
      <c r="A85">
        <v>110</v>
      </c>
    </row>
    <row r="86" spans="1:2">
      <c r="A86">
        <v>6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3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166</v>
      </c>
    </row>
    <row r="103" spans="1:1">
      <c r="A103">
        <v>137</v>
      </c>
    </row>
    <row r="104" spans="1:1">
      <c r="A104">
        <v>151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4495</v>
      </c>
    </row>
    <row r="109" spans="1:1">
      <c r="A109">
        <v>2080</v>
      </c>
    </row>
    <row r="110" spans="1:1">
      <c r="A110">
        <v>1090</v>
      </c>
    </row>
    <row r="111" spans="1:1">
      <c r="A111">
        <v>4637</v>
      </c>
    </row>
    <row r="112" spans="1:1">
      <c r="A112">
        <v>2146</v>
      </c>
    </row>
    <row r="113" spans="1:1">
      <c r="A113">
        <v>1125</v>
      </c>
    </row>
    <row r="114" spans="1:1">
      <c r="A114">
        <v>142</v>
      </c>
    </row>
    <row r="115" spans="1:1">
      <c r="A115">
        <v>66</v>
      </c>
    </row>
    <row r="116" spans="1:1">
      <c r="A116">
        <v>35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1890</v>
      </c>
    </row>
    <row r="122" spans="1:1">
      <c r="A122">
        <v>1020</v>
      </c>
    </row>
    <row r="123" spans="1:1">
      <c r="A123">
        <v>1585</v>
      </c>
    </row>
    <row r="124" spans="1:1">
      <c r="A124">
        <v>780</v>
      </c>
    </row>
    <row r="125" spans="1:1">
      <c r="A125">
        <v>530</v>
      </c>
    </row>
    <row r="126" spans="1:1">
      <c r="A126">
        <v>770</v>
      </c>
    </row>
    <row r="127" spans="1:1">
      <c r="A127">
        <v>450</v>
      </c>
    </row>
    <row r="128" spans="1:1">
      <c r="A128">
        <v>250</v>
      </c>
    </row>
    <row r="129" spans="1:1">
      <c r="A129">
        <v>390</v>
      </c>
    </row>
    <row r="130" spans="1:1">
      <c r="A130">
        <v>999</v>
      </c>
    </row>
    <row r="131" spans="1:1">
      <c r="A131">
        <v>2107</v>
      </c>
    </row>
    <row r="132" spans="1:1">
      <c r="A132">
        <v>1212</v>
      </c>
    </row>
    <row r="133" spans="1:1">
      <c r="A133">
        <v>1841</v>
      </c>
    </row>
    <row r="134" spans="1:1">
      <c r="A134">
        <v>927</v>
      </c>
    </row>
    <row r="135" spans="1:1">
      <c r="A135">
        <v>479</v>
      </c>
    </row>
    <row r="136" spans="1:1">
      <c r="A136">
        <v>863</v>
      </c>
    </row>
    <row r="137" spans="1:1">
      <c r="A137">
        <v>438</v>
      </c>
    </row>
    <row r="138" spans="1:1">
      <c r="A138">
        <v>227</v>
      </c>
    </row>
    <row r="139" spans="1:1">
      <c r="A139">
        <v>416</v>
      </c>
    </row>
    <row r="140" spans="1:1">
      <c r="A140">
        <v>999</v>
      </c>
    </row>
    <row r="141" spans="1:1">
      <c r="A141">
        <v>1890</v>
      </c>
    </row>
    <row r="142" spans="1:1">
      <c r="A142">
        <v>1020</v>
      </c>
    </row>
    <row r="143" spans="1:1">
      <c r="A143">
        <v>1585</v>
      </c>
    </row>
    <row r="144" spans="1:1">
      <c r="A144">
        <v>807</v>
      </c>
    </row>
    <row r="145" spans="1:1">
      <c r="A145">
        <v>480</v>
      </c>
    </row>
    <row r="146" spans="1:1">
      <c r="A146">
        <v>825</v>
      </c>
    </row>
    <row r="147" spans="1:1">
      <c r="A147">
        <v>450</v>
      </c>
    </row>
    <row r="148" spans="1:1">
      <c r="A148">
        <v>245</v>
      </c>
    </row>
    <row r="149" spans="1:1">
      <c r="A149">
        <v>390</v>
      </c>
    </row>
    <row r="150" spans="1:1">
      <c r="A150">
        <v>999</v>
      </c>
    </row>
    <row r="151" spans="1:1">
      <c r="A151">
        <v>108</v>
      </c>
    </row>
    <row r="152" spans="1:1">
      <c r="A152">
        <v>101</v>
      </c>
    </row>
    <row r="153" spans="1:1">
      <c r="A153">
        <v>0</v>
      </c>
    </row>
    <row r="154" spans="1:1">
      <c r="A154">
        <v>60</v>
      </c>
    </row>
    <row r="155" spans="1:1">
      <c r="A155">
        <v>0</v>
      </c>
    </row>
    <row r="156" spans="1:1">
      <c r="A156">
        <v>0</v>
      </c>
    </row>
    <row r="157" spans="1:1">
      <c r="A157">
        <v>5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50</v>
      </c>
    </row>
    <row r="166" spans="1:1">
      <c r="A166">
        <v>0</v>
      </c>
    </row>
    <row r="167" spans="1:1">
      <c r="A167">
        <v>0</v>
      </c>
    </row>
    <row r="168" spans="1:1">
      <c r="A168">
        <v>5</v>
      </c>
    </row>
    <row r="169" spans="1:1">
      <c r="A169">
        <v>0</v>
      </c>
    </row>
    <row r="170" spans="1:1">
      <c r="A170">
        <v>999</v>
      </c>
    </row>
    <row r="171" spans="1:1">
      <c r="A171">
        <v>151</v>
      </c>
    </row>
    <row r="172" spans="1:1">
      <c r="A172">
        <v>73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46</v>
      </c>
    </row>
    <row r="192" spans="1:1">
      <c r="A192">
        <v>83</v>
      </c>
    </row>
    <row r="193" spans="1:1">
      <c r="A193">
        <v>0</v>
      </c>
    </row>
    <row r="194" spans="1:1">
      <c r="A194">
        <v>13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83</v>
      </c>
    </row>
    <row r="199" spans="1:1">
      <c r="A199">
        <v>999</v>
      </c>
    </row>
    <row r="200" spans="1:1">
      <c r="A200">
        <v>999</v>
      </c>
    </row>
    <row r="201" spans="1:1">
      <c r="A201">
        <v>273000</v>
      </c>
    </row>
    <row r="202" spans="1:1">
      <c r="A202">
        <v>107203</v>
      </c>
    </row>
    <row r="203" spans="1:1">
      <c r="A203">
        <v>71372</v>
      </c>
    </row>
    <row r="204" spans="1:1">
      <c r="A204">
        <v>335986</v>
      </c>
    </row>
    <row r="205" spans="1:1">
      <c r="A205">
        <v>36251</v>
      </c>
    </row>
    <row r="206" spans="1:1">
      <c r="A206">
        <v>27760</v>
      </c>
    </row>
    <row r="207" spans="1:1">
      <c r="A207">
        <v>84000</v>
      </c>
    </row>
    <row r="208" spans="1:1">
      <c r="A208">
        <v>15000</v>
      </c>
    </row>
    <row r="209" spans="1:1">
      <c r="A209">
        <v>19000</v>
      </c>
    </row>
    <row r="210" spans="1:1">
      <c r="A210">
        <v>29580</v>
      </c>
    </row>
    <row r="211" spans="1:1">
      <c r="A211">
        <v>7863</v>
      </c>
    </row>
    <row r="212" spans="1:1">
      <c r="A212">
        <v>0</v>
      </c>
    </row>
    <row r="213" spans="1:1">
      <c r="A213">
        <v>7692</v>
      </c>
    </row>
    <row r="214" spans="1:1">
      <c r="A214">
        <v>14021</v>
      </c>
    </row>
    <row r="215" spans="1:1">
      <c r="A215">
        <v>110000</v>
      </c>
    </row>
    <row r="216" spans="1:1">
      <c r="A216">
        <v>22933</v>
      </c>
    </row>
    <row r="217" spans="1:1">
      <c r="A217">
        <v>1161661</v>
      </c>
    </row>
    <row r="218" spans="1:1">
      <c r="A218">
        <v>3193045</v>
      </c>
    </row>
    <row r="219" spans="1:1">
      <c r="A219">
        <v>118</v>
      </c>
    </row>
    <row r="220" spans="1:1">
      <c r="A220">
        <v>8012</v>
      </c>
    </row>
    <row r="221" spans="1:1">
      <c r="A221">
        <v>3193045</v>
      </c>
    </row>
    <row r="222" spans="1:1">
      <c r="A222">
        <v>0</v>
      </c>
    </row>
    <row r="223" spans="1:1">
      <c r="A223">
        <v>2313165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120030</v>
      </c>
    </row>
    <row r="231" spans="1:1">
      <c r="A231">
        <v>0</v>
      </c>
    </row>
    <row r="232" spans="1:1">
      <c r="A232">
        <v>11231</v>
      </c>
    </row>
    <row r="233" spans="1:1">
      <c r="A233">
        <v>748619</v>
      </c>
    </row>
    <row r="234" spans="1:1">
      <c r="A234">
        <v>-1006533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1256000</v>
      </c>
    </row>
    <row r="239" spans="1:1">
      <c r="A239">
        <v>882000</v>
      </c>
    </row>
    <row r="240" spans="1:1">
      <c r="A240">
        <v>137981</v>
      </c>
    </row>
    <row r="241" spans="1:1">
      <c r="A241">
        <v>3368235</v>
      </c>
    </row>
    <row r="242" spans="1:1">
      <c r="A242">
        <v>581770</v>
      </c>
    </row>
    <row r="243" spans="1:1">
      <c r="A243">
        <v>0</v>
      </c>
    </row>
    <row r="244" spans="1:1">
      <c r="A244">
        <v>130938</v>
      </c>
    </row>
    <row r="245" spans="1:1">
      <c r="A245">
        <v>160601</v>
      </c>
    </row>
    <row r="246" spans="1:1">
      <c r="A246">
        <v>487994</v>
      </c>
    </row>
    <row r="247" spans="1:1">
      <c r="A247">
        <v>311643</v>
      </c>
    </row>
    <row r="248" spans="1:1">
      <c r="A248">
        <v>7908</v>
      </c>
    </row>
    <row r="249" spans="1:1">
      <c r="A249">
        <v>100200</v>
      </c>
    </row>
    <row r="250" spans="1:1">
      <c r="A250">
        <v>14212</v>
      </c>
    </row>
    <row r="251" spans="1:1">
      <c r="A251">
        <v>1766842</v>
      </c>
    </row>
    <row r="252" spans="1:1">
      <c r="A252">
        <v>1601393</v>
      </c>
    </row>
    <row r="253" spans="1:1">
      <c r="A253">
        <v>0</v>
      </c>
    </row>
    <row r="254" spans="1:1">
      <c r="A254">
        <v>70159</v>
      </c>
    </row>
    <row r="255" spans="1:1">
      <c r="A255">
        <v>148896</v>
      </c>
    </row>
    <row r="256" spans="1:1">
      <c r="A256">
        <v>209446</v>
      </c>
    </row>
    <row r="257" spans="1:1">
      <c r="A257">
        <v>496323</v>
      </c>
    </row>
    <row r="258" spans="1:1">
      <c r="A258">
        <v>999</v>
      </c>
    </row>
    <row r="259" spans="1:1">
      <c r="A259">
        <v>999</v>
      </c>
    </row>
    <row r="260" spans="1:1">
      <c r="A260">
        <v>137981</v>
      </c>
    </row>
    <row r="261" spans="1:1">
      <c r="A261">
        <v>100000</v>
      </c>
    </row>
    <row r="262" spans="1:1">
      <c r="A262">
        <v>518000</v>
      </c>
    </row>
    <row r="263" spans="1:1">
      <c r="A263">
        <v>2736137</v>
      </c>
    </row>
    <row r="264" spans="1:1">
      <c r="A264">
        <v>0</v>
      </c>
    </row>
    <row r="265" spans="1:1">
      <c r="A265">
        <v>13470</v>
      </c>
    </row>
    <row r="266" spans="1:1">
      <c r="A266">
        <v>0</v>
      </c>
    </row>
    <row r="267" spans="1:1">
      <c r="A267">
        <v>742</v>
      </c>
    </row>
    <row r="268" spans="1:1">
      <c r="A268">
        <v>1778244</v>
      </c>
    </row>
    <row r="269" spans="1:1">
      <c r="A269">
        <v>0</v>
      </c>
    </row>
    <row r="270" spans="1:1">
      <c r="A270">
        <v>0</v>
      </c>
    </row>
    <row r="271" spans="1:1">
      <c r="A271">
        <v>148896</v>
      </c>
    </row>
    <row r="272" spans="1:1">
      <c r="A272">
        <v>511372</v>
      </c>
    </row>
    <row r="273" spans="1:1">
      <c r="A273">
        <v>257914</v>
      </c>
    </row>
    <row r="274" spans="1:1">
      <c r="A274">
        <v>0</v>
      </c>
    </row>
    <row r="275" spans="1:1">
      <c r="A275">
        <v>4001000</v>
      </c>
    </row>
    <row r="276" spans="1:1">
      <c r="A276">
        <v>14</v>
      </c>
    </row>
    <row r="277" spans="1:1">
      <c r="A277">
        <v>4228411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300</v>
      </c>
    </row>
    <row r="286" spans="1:1">
      <c r="A286">
        <v>460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12816</v>
      </c>
    </row>
    <row r="302" spans="1:1">
      <c r="A302">
        <v>125</v>
      </c>
    </row>
    <row r="303" spans="1:1">
      <c r="A303">
        <v>10742</v>
      </c>
    </row>
    <row r="304" spans="1:1">
      <c r="A304" t="s">
        <v>348</v>
      </c>
    </row>
    <row r="305" spans="1:2">
      <c r="A305">
        <v>26496</v>
      </c>
    </row>
    <row r="306" spans="1:2">
      <c r="A306">
        <v>231</v>
      </c>
    </row>
    <row r="307" spans="1:2">
      <c r="A307">
        <v>23061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10320</v>
      </c>
    </row>
    <row r="312" spans="1:2">
      <c r="A312">
        <v>0</v>
      </c>
    </row>
    <row r="313" spans="1:2">
      <c r="A313">
        <v>0</v>
      </c>
    </row>
    <row r="314" spans="1:2">
      <c r="A314">
        <v>2</v>
      </c>
      <c r="B314" s="133" t="s">
        <v>349</v>
      </c>
    </row>
    <row r="315" spans="1:2">
      <c r="A315">
        <v>12304</v>
      </c>
    </row>
    <row r="316" spans="1:2">
      <c r="A316">
        <v>14</v>
      </c>
    </row>
    <row r="317" spans="1:2">
      <c r="A317">
        <v>0</v>
      </c>
    </row>
    <row r="318" spans="1:2">
      <c r="A318">
        <v>37</v>
      </c>
    </row>
    <row r="319" spans="1:2">
      <c r="A319">
        <v>79983</v>
      </c>
    </row>
    <row r="320" spans="1:2">
      <c r="A320">
        <v>1000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34</v>
      </c>
    </row>
    <row r="328" spans="1:1">
      <c r="A328">
        <v>37</v>
      </c>
    </row>
    <row r="329" spans="1:1">
      <c r="A329">
        <v>129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7609</v>
      </c>
    </row>
    <row r="523" spans="1:1">
      <c r="A523">
        <v>3043600</v>
      </c>
    </row>
    <row r="524" spans="1:1">
      <c r="A524">
        <v>0</v>
      </c>
    </row>
    <row r="525" spans="1:1">
      <c r="A525">
        <v>3043600</v>
      </c>
    </row>
    <row r="526" spans="1:1">
      <c r="A526">
        <v>277</v>
      </c>
    </row>
    <row r="527" spans="1:1">
      <c r="A527">
        <v>280</v>
      </c>
    </row>
    <row r="528" spans="1:1">
      <c r="A528">
        <v>280</v>
      </c>
    </row>
    <row r="529" spans="1:1">
      <c r="A529">
        <v>465</v>
      </c>
    </row>
    <row r="530" spans="1:1">
      <c r="A530">
        <v>466</v>
      </c>
    </row>
    <row r="531" spans="1:1">
      <c r="A531">
        <v>463</v>
      </c>
    </row>
    <row r="532" spans="1:1">
      <c r="A532">
        <v>763</v>
      </c>
    </row>
    <row r="533" spans="1:1">
      <c r="A533">
        <v>754</v>
      </c>
    </row>
    <row r="534" spans="1:1">
      <c r="A534">
        <v>767</v>
      </c>
    </row>
    <row r="535" spans="1:1">
      <c r="A535">
        <v>140</v>
      </c>
    </row>
    <row r="536" spans="1:1">
      <c r="A536">
        <v>1250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7217</v>
      </c>
    </row>
    <row r="543" spans="1:1">
      <c r="A543">
        <v>2886800</v>
      </c>
    </row>
    <row r="544" spans="1:1">
      <c r="A544">
        <v>0</v>
      </c>
    </row>
    <row r="545" spans="1:2">
      <c r="A545">
        <v>2886800</v>
      </c>
    </row>
    <row r="546" spans="1:2">
      <c r="A546">
        <v>294</v>
      </c>
    </row>
    <row r="547" spans="1:2">
      <c r="A547">
        <v>301</v>
      </c>
    </row>
    <row r="548" spans="1:2">
      <c r="A548">
        <v>308</v>
      </c>
    </row>
    <row r="549" spans="1:2">
      <c r="A549">
        <v>490</v>
      </c>
    </row>
    <row r="550" spans="1:2">
      <c r="A550">
        <v>505</v>
      </c>
    </row>
    <row r="551" spans="1:2">
      <c r="A551">
        <v>510</v>
      </c>
    </row>
    <row r="552" spans="1:2">
      <c r="A552">
        <v>773</v>
      </c>
    </row>
    <row r="553" spans="1:2">
      <c r="A553">
        <v>799</v>
      </c>
      <c r="B553"/>
    </row>
    <row r="554" spans="1:2">
      <c r="A554">
        <v>802</v>
      </c>
      <c r="B554"/>
    </row>
    <row r="555" spans="1:2">
      <c r="A555">
        <v>137</v>
      </c>
      <c r="B555"/>
    </row>
    <row r="556" spans="1:2">
      <c r="A556">
        <v>1200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11969</v>
      </c>
    </row>
    <row r="563" spans="1:1">
      <c r="A563">
        <v>5792996</v>
      </c>
    </row>
    <row r="564" spans="1:1">
      <c r="A564">
        <v>3</v>
      </c>
    </row>
    <row r="565" spans="1:1">
      <c r="A565">
        <v>5039574</v>
      </c>
    </row>
    <row r="566" spans="1:1">
      <c r="A566">
        <v>279</v>
      </c>
    </row>
    <row r="567" spans="1:1">
      <c r="A567">
        <v>279</v>
      </c>
    </row>
    <row r="568" spans="1:1">
      <c r="A568">
        <v>284</v>
      </c>
    </row>
    <row r="569" spans="1:1">
      <c r="A569">
        <v>480</v>
      </c>
    </row>
    <row r="570" spans="1:1">
      <c r="A570">
        <v>474</v>
      </c>
    </row>
    <row r="571" spans="1:1">
      <c r="A571">
        <v>479</v>
      </c>
    </row>
    <row r="572" spans="1:1">
      <c r="A572">
        <v>769</v>
      </c>
    </row>
    <row r="573" spans="1:1">
      <c r="A573">
        <v>779</v>
      </c>
    </row>
    <row r="574" spans="1:1">
      <c r="A574">
        <v>790</v>
      </c>
    </row>
    <row r="575" spans="1:1">
      <c r="A575">
        <v>147</v>
      </c>
    </row>
    <row r="576" spans="1:1">
      <c r="A576">
        <v>1230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10687</v>
      </c>
    </row>
    <row r="583" spans="1:1">
      <c r="A583">
        <v>4275869</v>
      </c>
    </row>
    <row r="584" spans="1:1">
      <c r="A584">
        <v>3</v>
      </c>
    </row>
    <row r="585" spans="1:1">
      <c r="A585">
        <v>4395612</v>
      </c>
    </row>
    <row r="586" spans="1:1">
      <c r="A586">
        <v>304</v>
      </c>
    </row>
    <row r="587" spans="1:1">
      <c r="A587">
        <v>306</v>
      </c>
    </row>
    <row r="588" spans="1:1">
      <c r="A588">
        <v>316</v>
      </c>
    </row>
    <row r="589" spans="1:1">
      <c r="A589">
        <v>510</v>
      </c>
    </row>
    <row r="590" spans="1:1">
      <c r="A590">
        <v>511</v>
      </c>
    </row>
    <row r="591" spans="1:1">
      <c r="A591">
        <v>520</v>
      </c>
    </row>
    <row r="592" spans="1:1">
      <c r="A592">
        <v>790</v>
      </c>
    </row>
    <row r="593" spans="1:1">
      <c r="A593">
        <v>805</v>
      </c>
    </row>
    <row r="594" spans="1:1">
      <c r="A594">
        <v>810</v>
      </c>
    </row>
    <row r="595" spans="1:1">
      <c r="A595">
        <v>142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8642</v>
      </c>
    </row>
    <row r="603" spans="1:1">
      <c r="A603">
        <v>3456800</v>
      </c>
    </row>
    <row r="604" spans="1:1">
      <c r="A604">
        <v>0</v>
      </c>
    </row>
    <row r="605" spans="1:1">
      <c r="A605">
        <v>3456800</v>
      </c>
    </row>
    <row r="606" spans="1:1">
      <c r="A606">
        <v>280</v>
      </c>
    </row>
    <row r="607" spans="1:1">
      <c r="A607">
        <v>280</v>
      </c>
    </row>
    <row r="608" spans="1:1">
      <c r="A608">
        <v>280</v>
      </c>
    </row>
    <row r="609" spans="1:1">
      <c r="A609">
        <v>476</v>
      </c>
    </row>
    <row r="610" spans="1:1">
      <c r="A610">
        <v>476</v>
      </c>
    </row>
    <row r="611" spans="1:1">
      <c r="A611">
        <v>476</v>
      </c>
    </row>
    <row r="612" spans="1:1">
      <c r="A612">
        <v>798</v>
      </c>
    </row>
    <row r="613" spans="1:1">
      <c r="A613">
        <v>796</v>
      </c>
    </row>
    <row r="614" spans="1:1">
      <c r="A614">
        <v>794</v>
      </c>
    </row>
    <row r="615" spans="1:1">
      <c r="A615">
        <v>130</v>
      </c>
    </row>
    <row r="616" spans="1:1">
      <c r="A616">
        <v>1230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-1036</v>
      </c>
    </row>
    <row r="626" spans="1:1">
      <c r="A626">
        <v>578</v>
      </c>
    </row>
    <row r="627" spans="1:1">
      <c r="A627">
        <v>676</v>
      </c>
    </row>
    <row r="628" spans="1:1">
      <c r="A628">
        <v>353</v>
      </c>
    </row>
    <row r="629" spans="1:1">
      <c r="A629">
        <v>654</v>
      </c>
    </row>
    <row r="630" spans="1:1">
      <c r="A630">
        <v>406</v>
      </c>
    </row>
    <row r="631" spans="1:1">
      <c r="A631">
        <v>601</v>
      </c>
    </row>
    <row r="632" spans="1:1">
      <c r="A632">
        <v>490</v>
      </c>
    </row>
    <row r="633" spans="1:1">
      <c r="A633">
        <v>448</v>
      </c>
    </row>
    <row r="634" spans="1:1">
      <c r="A634">
        <v>658</v>
      </c>
    </row>
    <row r="635" spans="1:1">
      <c r="A635">
        <v>130</v>
      </c>
    </row>
    <row r="636" spans="1:1">
      <c r="A636">
        <v>1400</v>
      </c>
    </row>
    <row r="637" spans="1:1">
      <c r="A637">
        <v>25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3622408</v>
      </c>
    </row>
    <row r="703" spans="1:1">
      <c r="A703">
        <v>52897</v>
      </c>
    </row>
    <row r="704" spans="1:1">
      <c r="A704">
        <v>2021358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482604</v>
      </c>
    </row>
    <row r="710" spans="1:1">
      <c r="A710">
        <v>2036372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-822313</v>
      </c>
    </row>
    <row r="717" spans="1:1">
      <c r="A717">
        <v>3177687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3076079</v>
      </c>
    </row>
    <row r="723" spans="1:1">
      <c r="A723">
        <v>808822</v>
      </c>
    </row>
    <row r="724" spans="1:1">
      <c r="A724">
        <v>1792856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666517</v>
      </c>
    </row>
    <row r="730" spans="1:1">
      <c r="A730">
        <v>2418712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-757472</v>
      </c>
    </row>
    <row r="737" spans="1:1">
      <c r="A737">
        <v>3242528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3150079</v>
      </c>
    </row>
    <row r="743" spans="1:1">
      <c r="A743">
        <v>444053</v>
      </c>
    </row>
    <row r="744" spans="1:1">
      <c r="A744">
        <v>2246199</v>
      </c>
    </row>
    <row r="745" spans="1:1">
      <c r="A745">
        <v>91622</v>
      </c>
    </row>
    <row r="746" spans="1:1">
      <c r="A746">
        <v>999</v>
      </c>
    </row>
    <row r="747" spans="1:1">
      <c r="A747">
        <v>999</v>
      </c>
    </row>
    <row r="748" spans="1:1">
      <c r="A748">
        <v>208068</v>
      </c>
    </row>
    <row r="749" spans="1:1">
      <c r="A749">
        <v>496797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4840000</v>
      </c>
    </row>
    <row r="755" spans="1:1">
      <c r="A755">
        <v>33595</v>
      </c>
    </row>
    <row r="756" spans="1:1">
      <c r="A756">
        <v>353493</v>
      </c>
    </row>
    <row r="757" spans="1:1">
      <c r="A757">
        <v>5227088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3354137</v>
      </c>
    </row>
    <row r="763" spans="1:1">
      <c r="A763">
        <v>14212</v>
      </c>
    </row>
    <row r="764" spans="1:1">
      <c r="A764">
        <v>1778244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148896</v>
      </c>
    </row>
    <row r="769" spans="1:1">
      <c r="A769">
        <v>511372</v>
      </c>
    </row>
    <row r="770" spans="1:1">
      <c r="A770">
        <v>257914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227397</v>
      </c>
    </row>
    <row r="777" spans="1:1">
      <c r="A777">
        <v>4228411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3317079</v>
      </c>
    </row>
    <row r="783" spans="1:1">
      <c r="A783">
        <v>601108</v>
      </c>
    </row>
    <row r="784" spans="1:1">
      <c r="A784">
        <v>2313284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562644</v>
      </c>
    </row>
    <row r="790" spans="1:1">
      <c r="A790">
        <v>2286008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-617181</v>
      </c>
    </row>
    <row r="797" spans="1:1">
      <c r="A797">
        <v>3382819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3076079</v>
      </c>
    </row>
    <row r="803" spans="1:1">
      <c r="A803">
        <v>984496</v>
      </c>
    </row>
    <row r="804" spans="1:1">
      <c r="A804">
        <v>1583453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514379</v>
      </c>
    </row>
    <row r="810" spans="1:1">
      <c r="A810">
        <v>6380870</v>
      </c>
    </row>
    <row r="811" spans="1:1">
      <c r="A811">
        <v>999</v>
      </c>
    </row>
    <row r="812" spans="1:1">
      <c r="A812">
        <v>1000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-4803235</v>
      </c>
    </row>
    <row r="817" spans="1:1">
      <c r="A817">
        <v>-802221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2020-03-17T18:31:45Z</dcterms:modified>
</cp:coreProperties>
</file>