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SGGW\"/>
    </mc:Choice>
  </mc:AlternateContent>
  <xr:revisionPtr revIDLastSave="0" documentId="8_{55B05261-07FF-4737-936D-7D35F0685DC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4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K81" i="4"/>
  <c r="K83" i="4" s="1"/>
  <c r="J81" i="4"/>
  <c r="I81" i="4"/>
  <c r="I83" i="4"/>
  <c r="H81" i="4"/>
  <c r="G81" i="4"/>
  <c r="F81" i="4"/>
  <c r="M80" i="4"/>
  <c r="M83" i="4"/>
  <c r="L80" i="4"/>
  <c r="K80" i="4"/>
  <c r="J80" i="4"/>
  <c r="J83" i="4"/>
  <c r="I80" i="4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M26" i="2"/>
  <c r="M28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L33" i="3"/>
  <c r="L35" i="3" s="1"/>
  <c r="N43" i="2"/>
  <c r="I17" i="4"/>
  <c r="H17" i="4"/>
  <c r="R21" i="3" l="1"/>
  <c r="R30" i="3" s="1"/>
  <c r="I16" i="4"/>
  <c r="G16" i="4"/>
  <c r="G17" i="4"/>
  <c r="N29" i="2"/>
</calcChain>
</file>

<file path=xl/connections.xml><?xml version="1.0" encoding="utf-8"?>
<connections xmlns="http://schemas.openxmlformats.org/spreadsheetml/2006/main">
  <connection id="1" name="W064174" type="6" refreshedVersion="4" background="1" saveData="1">
    <textPr prompt="0" codePage="850" sourceFile="C:\2019_GMC\2ETAP_17C1\RUN_17C1\Wfiles\174\W064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<sst xmlns="http://schemas.openxmlformats.org/spreadsheetml/2006/main" count="585" uniqueCount="365">
  <si>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</si>
  <si>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</si>
  <si>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</si>
  <si>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</si>
  <si>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</si>
  <si>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</si>
  <si>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</si>
  <si>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</si>
  <si>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</si>
  <si>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</si>
  <si>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</si>
  <si>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</si>
  <si>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</si>
  <si>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</si>
  <si>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</si>
  <si>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</si>
  <si>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</si>
  <si>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</si>
  <si>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</si>
  <si>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</si>
  <si>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</si>
  <si>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</si>
  <si>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</si>
  <si>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</si>
  <si>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</si>
  <si>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</si>
  <si>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</si>
  <si>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</si>
  <si>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</si>
  <si>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</si>
  <si>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</si>
  <si>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</si>
  <si>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</si>
  <si>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</si>
  <si>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</si>
  <si>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</si>
  <si>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</si>
  <si>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</si>
  <si>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</si>
  <si>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</si>
  <si>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</si>
  <si>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</si>
  <si>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</si>
  <si>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</si>
  <si>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</si>
  <si>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</si>
  <si>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</si>
  <si>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</si>
  <si>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</si>
  <si>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</si>
  <si>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</si>
  <si>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</si>
  <si>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</si>
  <si>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</si>
  <si>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</si>
  <si>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</si>
  <si>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</si>
  <si>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</si>
  <si>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</si>
  <si>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</si>
  <si>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</si>
  <si>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</si>
  <si>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</si>
  <si>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</si>
  <si>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</si>
  <si>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</si>
  <si>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</si>
  <si>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</si>
  <si>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</si>
  <si>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</si>
  <si>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</si>
  <si>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</si>
  <si>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</si>
  <si>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</si>
  <si>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</si>
  <si>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</si>
  <si>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</si>
  <si>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</si>
  <si>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</si>
  <si>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</si>
  <si>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</si>
  <si>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</si>
  <si>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</si>
  <si>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</si>
  <si>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</si>
  <si>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</si>
  <si>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</si>
  <si>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</si>
  <si>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</si>
  <si>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</si>
  <si>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</si>
  <si>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</si>
  <si>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</si>
  <si>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</si>
  <si>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</si>
  <si>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</si>
  <si>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</si>
  <si>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</si>
  <si>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</si>
  <si>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</si>
  <si>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</si>
  <si>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</si>
  <si>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</si>
  <si>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</si>
  <si>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</si>
  <si>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</si>
  <si>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</si>
  <si>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</si>
  <si>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</si>
  <si>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</si>
  <si>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</si>
  <si>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</si>
  <si>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</si>
  <si>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</si>
  <si>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</si>
  <si>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</si>
  <si>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</si>
  <si>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</si>
  <si>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</si>
  <si>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</si>
  <si>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</si>
  <si>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</si>
  <si>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</si>
  <si>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</si>
  <si>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</si>
  <si>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</si>
  <si>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</si>
  <si>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</si>
  <si>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</si>
  <si>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</si>
  <si>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</si>
  <si>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</si>
  <si>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</si>
  <si>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</si>
  <si>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</si>
  <si>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</si>
  <si>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</si>
  <si>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</si>
  <si>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</si>
  <si>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</si>
  <si>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</si>
  <si>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</si>
  <si>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</si>
  <si>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</si>
  <si>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</si>
  <si>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</si>
  <si>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</si>
  <si>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</si>
  <si>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</si>
  <si>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</si>
  <si>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</si>
  <si>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</si>
  <si>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</si>
  <si>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</si>
  <si>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</si>
  <si>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</si>
  <si>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</si>
  <si>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</si>
  <si>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</si>
  <si>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</si>
  <si>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</si>
  <si>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</si>
  <si>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</si>
  <si>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</si>
  <si>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</si>
  <si>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</si>
  <si>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</si>
  <si>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</si>
  <si>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</si>
  <si>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</si>
  <si>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</si>
  <si>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</si>
  <si>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</si>
  <si>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</si>
  <si>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</si>
  <si>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</si>
  <si>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</si>
  <si>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</si>
  <si>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</si>
  <si>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</si>
  <si>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</si>
  <si>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</si>
  <si>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</si>
  <si>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</si>
  <si>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</si>
  <si>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</si>
  <si>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</si>
  <si>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</si>
  <si>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</si>
  <si>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</si>
  <si>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</si>
  <si>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</si>
  <si>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</si>
  <si>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</si>
  <si>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</si>
  <si>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</si>
  <si>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</si>
  <si>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</si>
  <si>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</si>
  <si>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</si>
  <si>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</si>
  <si>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</si>
  <si>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</si>
  <si>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</si>
  <si>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</si>
  <si>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</si>
  <si>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</si>
  <si>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</si>
  <si>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</si>
  <si>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</si>
  <si>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</si>
  <si>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</si>
  <si>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</si>
  <si>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</si>
  <si>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</si>
  <si>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</si>
  <si>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</si>
  <si>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</si>
  <si>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</si>
  <si>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</si>
  <si>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</si>
  <si>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</si>
  <si>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</si>
  <si>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</si>
  <si>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</si>
  <si>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</si>
  <si>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</si>
  <si>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</si>
  <si>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</si>
  <si>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</si>
  <si>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</si>
  <si>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</si>
  <si>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</si>
  <si>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</si>
  <si>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</si>
  <si>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</si>
  <si>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</si>
  <si>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</si>
  <si>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</si>
  <si>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</si>
  <si>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</si>
  <si>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</si>
  <si>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</si>
  <si>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</si>
  <si>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</si>
  <si>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</si>
  <si>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</si>
  <si>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</si>
  <si>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</si>
  <si>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</si>
  <si>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</si>
  <si>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</si>
  <si>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</si>
  <si>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</si>
  <si>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</si>
  <si>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</si>
  <si>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</si>
  <si>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</si>
  <si>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</si>
  <si>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</si>
  <si>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</si>
  <si>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</si>
  <si>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</si>
  <si>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</si>
  <si>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</si>
  <si>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</si>
  <si>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</si>
  <si>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</si>
  <si>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</si>
  <si>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</si>
  <si>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</si>
  <si>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</si>
  <si>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</si>
  <si>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</si>
  <si>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</si>
  <si>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</si>
  <si>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</si>
  <si>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</si>
  <si>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</si>
  <si>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</si>
  <si>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</si>
  <si>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</si>
  <si>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</si>
  <si>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</si>
  <si>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</si>
  <si>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</si>
  <si>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</si>
  <si>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</si>
  <si>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</si>
  <si>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</si>
  <si>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</si>
  <si>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</si>
  <si>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</si>
  <si>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</si>
  <si>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</si>
  <si>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</si>
  <si>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</si>
  <si>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</si>
  <si>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</si>
  <si>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</si>
  <si>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</si>
  <si>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</si>
  <si>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</si>
  <si>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</si>
  <si>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</si>
  <si>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</si>
  <si>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</si>
  <si>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</si>
  <si>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</si>
  <si>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</si>
  <si>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</si>
  <si>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</si>
  <si>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</si>
  <si>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</si>
  <si>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</si>
  <si>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</si>
  <si>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</si>
  <si>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</si>
  <si>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</si>
  <si>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</si>
  <si>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</si>
  <si>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</si>
  <si>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</si>
  <si>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</si>
  <si>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</si>
  <si>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</si>
  <si>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</si>
  <si>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</si>
  <si>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</si>
  <si>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</si>
  <si>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</si>
  <si>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</si>
  <si>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</si>
  <si>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</si>
  <si>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</si>
  <si>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</si>
  <si>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</si>
  <si>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</si>
  <si>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</si>
  <si>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</si>
  <si>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</si>
  <si>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</si>
  <si>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</si>
  <si>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</si>
  <si>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2.48</t>
  </si>
  <si>
    <t xml:space="preserve">   2.65</t>
  </si>
  <si>
    <t xml:space="preserve">   1.79</t>
  </si>
  <si>
    <t>!</t>
  </si>
  <si>
    <t>Minor</t>
  </si>
  <si>
    <t>Major</t>
  </si>
  <si>
    <t xml:space="preserve"> 93.9</t>
  </si>
  <si>
    <t>Not requested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</si>
  <si>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</si>
  <si>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</si>
  <si>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</si>
  <si>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</si>
  <si>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</si>
  <si>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</si>
  <si>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</si>
  <si>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</si>
  <si>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</si>
  <si>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</si>
  <si>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200130122525</t>
  </si>
  <si>
    <t>Karol Pogorzelski</t>
  </si>
  <si>
    <t>Enactus/Enactus SGGW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</si>
</sst>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4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Enactus/Enactus SGGW 1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17</v>
      </c>
      <c r="F14" s="44">
        <f>W!A11</f>
        <v>13</v>
      </c>
      <c r="G14" s="45"/>
      <c r="H14" s="44">
        <f>W!A14</f>
        <v>11</v>
      </c>
      <c r="I14" s="46"/>
      <c r="J14" s="44">
        <f>W!A17</f>
        <v>11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14</v>
      </c>
      <c r="F15" s="44">
        <f>W!A12</f>
        <v>11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12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14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1060</v>
      </c>
      <c r="G24" s="48" t="str">
        <f>W!B31</f>
        <v>*</v>
      </c>
      <c r="H24" s="63">
        <f>W!A34</f>
        <v>740</v>
      </c>
      <c r="I24" s="48" t="str">
        <f>W!B34</f>
        <v>*</v>
      </c>
      <c r="J24" s="63">
        <f>W!A37</f>
        <v>430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360</v>
      </c>
      <c r="G25" s="54" t="str">
        <f>W!B32</f>
        <v>*</v>
      </c>
      <c r="H25" s="44">
        <f>W!A35</f>
        <v>310</v>
      </c>
      <c r="I25" s="54" t="str">
        <f>W!B35</f>
        <v>*</v>
      </c>
      <c r="J25" s="44">
        <f>W!A38</f>
        <v>180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550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260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80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1506</v>
      </c>
      <c r="V6" s="188"/>
      <c r="W6" s="44">
        <f>W!A109</f>
        <v>1120</v>
      </c>
      <c r="X6" s="28"/>
      <c r="Y6" s="53">
        <f>W!A110</f>
        <v>691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1609</v>
      </c>
      <c r="V7" s="188"/>
      <c r="W7" s="44">
        <f>W!A112</f>
        <v>1203</v>
      </c>
      <c r="X7" s="28"/>
      <c r="Y7" s="53">
        <f>W!A113</f>
        <v>713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44</v>
      </c>
      <c r="V8" s="188"/>
      <c r="W8" s="44">
        <f>W!A115</f>
        <v>35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180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29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810</v>
      </c>
      <c r="V12" s="188"/>
      <c r="W12" s="53">
        <f>W!A124</f>
        <v>563</v>
      </c>
      <c r="X12" s="28"/>
      <c r="Y12" s="53">
        <f>W!A127</f>
        <v>341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275</v>
      </c>
      <c r="V13" s="188"/>
      <c r="W13" s="53">
        <f>W!A125</f>
        <v>236</v>
      </c>
      <c r="X13" s="28"/>
      <c r="Y13" s="53">
        <f>W!A128</f>
        <v>143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421</v>
      </c>
      <c r="V14" s="188"/>
      <c r="W14" s="53">
        <f>W!A126</f>
        <v>321</v>
      </c>
      <c r="X14" s="28"/>
      <c r="Y14" s="53">
        <f>W!A129</f>
        <v>207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245</v>
      </c>
      <c r="P17" s="190">
        <f>W!B307</f>
        <v>0</v>
      </c>
      <c r="R17" s="129"/>
      <c r="S17" s="19" t="s">
        <v>235</v>
      </c>
      <c r="T17" s="19"/>
      <c r="U17" s="53">
        <f>W!A131</f>
        <v>1258</v>
      </c>
      <c r="V17" s="188"/>
      <c r="W17" s="53">
        <f>W!A134</f>
        <v>712</v>
      </c>
      <c r="X17" s="28"/>
      <c r="Y17" s="53">
        <f>W!A137</f>
        <v>409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10840</v>
      </c>
      <c r="P18" s="24"/>
      <c r="R18" s="129"/>
      <c r="S18" s="101" t="s">
        <v>238</v>
      </c>
      <c r="T18" s="19"/>
      <c r="U18" s="53">
        <f>W!A132</f>
        <v>445</v>
      </c>
      <c r="V18" s="188"/>
      <c r="W18" s="53">
        <f>W!A135</f>
        <v>273</v>
      </c>
      <c r="X18" s="28"/>
      <c r="Y18" s="53">
        <f>W!A138</f>
        <v>164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727</v>
      </c>
      <c r="V19" s="188"/>
      <c r="W19" s="53">
        <f>W!A136</f>
        <v>422</v>
      </c>
      <c r="X19" s="28"/>
      <c r="Y19" s="53">
        <f>W!A139</f>
        <v>253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810</v>
      </c>
      <c r="V22" s="188"/>
      <c r="W22" s="53">
        <f>W!A144</f>
        <v>563</v>
      </c>
      <c r="X22" s="28"/>
      <c r="Y22" s="53">
        <f>W!A147</f>
        <v>357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275</v>
      </c>
      <c r="V23" s="188"/>
      <c r="W23" s="53">
        <f>W!A145</f>
        <v>236</v>
      </c>
      <c r="X23" s="28"/>
      <c r="Y23" s="53">
        <f>W!A148</f>
        <v>154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421</v>
      </c>
      <c r="V24" s="188"/>
      <c r="W24" s="53">
        <f>W!A146</f>
        <v>321</v>
      </c>
      <c r="X24" s="28"/>
      <c r="Y24" s="53">
        <f>W!A149</f>
        <v>207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224</v>
      </c>
      <c r="V27" s="188"/>
      <c r="W27" s="53">
        <f>W!A154</f>
        <v>74</v>
      </c>
      <c r="X27" s="28"/>
      <c r="Y27" s="53">
        <f>W!A157</f>
        <v>26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85</v>
      </c>
      <c r="V28" s="188"/>
      <c r="W28" s="53">
        <f>W!A155</f>
        <v>18</v>
      </c>
      <c r="X28" s="28"/>
      <c r="Y28" s="53">
        <f>W!A158</f>
        <v>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428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5154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200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16370</v>
      </c>
      <c r="H43" s="24"/>
      <c r="I43" s="19"/>
      <c r="J43" s="129"/>
      <c r="K43" s="18" t="s">
        <v>275</v>
      </c>
      <c r="N43" s="201">
        <f>0.00019*50*G10</f>
        <v>5.89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18.225999999999999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24.116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1646518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39900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1594921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23540</v>
      </c>
      <c r="G10" s="171"/>
      <c r="H10" s="112"/>
      <c r="I10" s="112" t="s">
        <v>110</v>
      </c>
      <c r="J10" s="112"/>
      <c r="K10" s="112"/>
      <c r="L10" s="173">
        <f>W!A242</f>
        <v>527033</v>
      </c>
      <c r="M10" s="171"/>
      <c r="N10" s="112"/>
      <c r="O10" s="112" t="s">
        <v>111</v>
      </c>
      <c r="P10" s="112"/>
      <c r="Q10" s="174"/>
      <c r="R10" s="174">
        <f>W!A262</f>
        <v>310000</v>
      </c>
      <c r="S10" s="171"/>
      <c r="T10" s="112"/>
      <c r="U10" s="112" t="s">
        <v>112</v>
      </c>
      <c r="V10" s="112"/>
      <c r="W10" s="112"/>
      <c r="X10" s="173">
        <f>W!A222</f>
        <v>38328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148387</v>
      </c>
      <c r="G11" s="171"/>
      <c r="H11" s="112"/>
      <c r="I11" s="175" t="s">
        <v>114</v>
      </c>
      <c r="L11" s="173">
        <f>W!A243</f>
        <v>111000</v>
      </c>
      <c r="M11" s="171"/>
      <c r="N11" s="112"/>
      <c r="O11" s="112" t="s">
        <v>115</v>
      </c>
      <c r="P11" s="112"/>
      <c r="Q11" s="112"/>
      <c r="R11" s="176">
        <f>W!A263</f>
        <v>1888186</v>
      </c>
      <c r="S11" s="171"/>
      <c r="T11" s="112"/>
      <c r="U11" s="112" t="s">
        <v>116</v>
      </c>
      <c r="V11" s="112"/>
      <c r="W11" s="112"/>
      <c r="X11" s="173">
        <f>W!A223</f>
        <v>2266326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21788</v>
      </c>
      <c r="G12" s="171"/>
      <c r="H12" s="112"/>
      <c r="I12" s="112" t="s">
        <v>118</v>
      </c>
      <c r="J12" s="112"/>
      <c r="K12" s="112"/>
      <c r="L12" s="173">
        <f>W!A244</f>
        <v>1431111</v>
      </c>
      <c r="M12" s="171"/>
      <c r="N12" s="112"/>
      <c r="O12" s="112" t="s">
        <v>119</v>
      </c>
      <c r="P12" s="112"/>
      <c r="Q12" s="112"/>
      <c r="R12" s="173">
        <f>SUM(R9:R11)</f>
        <v>2248186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11550</v>
      </c>
      <c r="G13" s="171"/>
      <c r="H13" s="112"/>
      <c r="I13" s="112" t="s">
        <v>122</v>
      </c>
      <c r="J13" s="112"/>
      <c r="K13" s="112"/>
      <c r="L13" s="173">
        <f>W!A245</f>
        <v>79090</v>
      </c>
      <c r="M13" s="171"/>
      <c r="N13" s="112"/>
      <c r="S13" s="171"/>
      <c r="T13" s="112"/>
      <c r="U13" s="175" t="s">
        <v>123</v>
      </c>
      <c r="X13" s="174">
        <f>X9+X10-X11-X12</f>
        <v>-633077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171615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28000</v>
      </c>
      <c r="G15" s="171"/>
      <c r="H15" s="112"/>
      <c r="I15" s="112" t="s">
        <v>128</v>
      </c>
      <c r="J15" s="112"/>
      <c r="K15" s="112"/>
      <c r="L15" s="173">
        <f>W!A247</f>
        <v>154716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3525</v>
      </c>
      <c r="M16" s="171"/>
      <c r="N16" s="112"/>
      <c r="O16" s="175" t="s">
        <v>133</v>
      </c>
      <c r="R16" s="173">
        <f>W!A266</f>
        <v>111000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14875</v>
      </c>
      <c r="G17" s="171"/>
      <c r="H17" s="112"/>
      <c r="I17" s="112" t="s">
        <v>136</v>
      </c>
      <c r="L17" s="173">
        <f>W!A249</f>
        <v>48700</v>
      </c>
      <c r="M17" s="171"/>
      <c r="N17" s="112"/>
      <c r="O17" s="112" t="s">
        <v>137</v>
      </c>
      <c r="P17" s="112"/>
      <c r="Q17" s="112"/>
      <c r="R17" s="173">
        <f>W!A267</f>
        <v>1331823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7655</v>
      </c>
      <c r="G18" s="171"/>
      <c r="H18" s="112"/>
      <c r="I18" s="118" t="s">
        <v>140</v>
      </c>
      <c r="J18" s="112"/>
      <c r="K18" s="112"/>
      <c r="L18" s="177">
        <f>W!A250</f>
        <v>1442823</v>
      </c>
      <c r="M18" s="171"/>
      <c r="N18" s="112"/>
      <c r="O18" s="112" t="s">
        <v>141</v>
      </c>
      <c r="P18" s="112"/>
      <c r="Q18" s="112"/>
      <c r="R18" s="173">
        <f>W!A268</f>
        <v>908000</v>
      </c>
      <c r="S18" s="171"/>
      <c r="T18" s="112"/>
      <c r="U18" s="112" t="s">
        <v>142</v>
      </c>
      <c r="V18" s="112"/>
      <c r="W18" s="112"/>
      <c r="X18" s="177">
        <f>W!A227</f>
        <v>640000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1083967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-638563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3344</v>
      </c>
      <c r="G20" s="171"/>
      <c r="H20" s="112"/>
      <c r="I20" s="112" t="s">
        <v>148</v>
      </c>
      <c r="J20" s="112"/>
      <c r="K20" s="112"/>
      <c r="L20" s="173">
        <f>W!A252</f>
        <v>562551</v>
      </c>
      <c r="M20" s="171"/>
      <c r="N20" s="112"/>
      <c r="O20" s="175" t="s">
        <v>149</v>
      </c>
      <c r="R20" s="180">
        <f>SUM(R15:R19)</f>
        <v>3500823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7642</v>
      </c>
      <c r="G21" s="171"/>
      <c r="H21" s="112"/>
      <c r="I21" s="112" t="s">
        <v>151</v>
      </c>
      <c r="J21" s="112"/>
      <c r="K21" s="112"/>
      <c r="L21" s="173">
        <f>W!A217</f>
        <v>671945</v>
      </c>
      <c r="M21" s="171"/>
      <c r="N21" s="112"/>
      <c r="O21" s="112" t="s">
        <v>152</v>
      </c>
      <c r="P21" s="112"/>
      <c r="Q21" s="112"/>
      <c r="R21" s="173">
        <f>R12+R20</f>
        <v>5749009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38328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11764</v>
      </c>
      <c r="G23" s="171"/>
      <c r="H23" s="112"/>
      <c r="I23" s="112" t="s">
        <v>157</v>
      </c>
      <c r="J23" s="112"/>
      <c r="K23" s="112"/>
      <c r="L23" s="176">
        <f>W!A254</f>
        <v>48414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671945</v>
      </c>
      <c r="G24" s="171"/>
      <c r="H24" s="112"/>
      <c r="I24" s="175" t="s">
        <v>160</v>
      </c>
      <c r="L24" s="173">
        <f>L20-L21+L22-L23</f>
        <v>-119480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1026835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13569</v>
      </c>
      <c r="M26" s="171"/>
      <c r="N26" s="112"/>
      <c r="O26" s="112" t="s">
        <v>167</v>
      </c>
      <c r="P26" s="112"/>
      <c r="Q26" s="112"/>
      <c r="R26" s="177">
        <f>W!A273</f>
        <v>1045964</v>
      </c>
      <c r="S26" s="171"/>
      <c r="T26" s="112"/>
      <c r="U26" s="112" t="s">
        <v>168</v>
      </c>
      <c r="V26" s="112"/>
      <c r="W26" s="112"/>
      <c r="X26" s="177">
        <f>W!A232</f>
        <v>13569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-131612</v>
      </c>
      <c r="G27" s="171"/>
      <c r="H27" s="112"/>
      <c r="I27" s="175" t="s">
        <v>170</v>
      </c>
      <c r="J27" s="112"/>
      <c r="K27" s="112"/>
      <c r="L27" s="174">
        <f>L24+L25-L26</f>
        <v>-131612</v>
      </c>
      <c r="M27" s="171"/>
      <c r="N27" s="112"/>
      <c r="O27" s="118" t="s">
        <v>171</v>
      </c>
      <c r="P27" s="112"/>
      <c r="Q27" s="112"/>
      <c r="R27" s="173">
        <f>SUM(R24:R26)</f>
        <v>2072799</v>
      </c>
      <c r="S27" s="171"/>
      <c r="T27" s="112"/>
      <c r="U27" s="175" t="s">
        <v>172</v>
      </c>
      <c r="X27" s="174">
        <f>X22-X23-X24+X25-X26</f>
        <v>-13569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-192178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-323790</v>
      </c>
      <c r="G29" s="171"/>
      <c r="H29" s="112"/>
      <c r="I29" s="112" t="s">
        <v>177</v>
      </c>
      <c r="J29" s="112"/>
      <c r="K29" s="112"/>
      <c r="L29" s="173">
        <f>W!A256</f>
        <v>-131612</v>
      </c>
      <c r="M29" s="171"/>
      <c r="N29" s="112"/>
      <c r="S29" s="171"/>
      <c r="U29" s="181" t="s">
        <v>178</v>
      </c>
      <c r="V29" s="112"/>
      <c r="W29" s="112"/>
      <c r="X29" s="174">
        <f>W!A233</f>
        <v>-1285209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-3.2902999999999998</v>
      </c>
      <c r="M30" s="171"/>
      <c r="N30" s="112"/>
      <c r="O30" s="112" t="s">
        <v>180</v>
      </c>
      <c r="P30" s="112"/>
      <c r="Q30" s="112"/>
      <c r="R30" s="173">
        <f>R21-R27-R28</f>
        <v>3676210</v>
      </c>
      <c r="S30" s="171"/>
      <c r="U30" s="181" t="s">
        <v>181</v>
      </c>
      <c r="V30" s="112"/>
      <c r="W30" s="112"/>
      <c r="X30" s="176">
        <f>W!A234</f>
        <v>1389245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104036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42695</v>
      </c>
      <c r="G33" s="171"/>
      <c r="H33" s="112"/>
      <c r="I33" s="112" t="s">
        <v>187</v>
      </c>
      <c r="J33" s="112"/>
      <c r="K33" s="112"/>
      <c r="L33" s="173">
        <f>L29-L32</f>
        <v>-131612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4367</v>
      </c>
      <c r="G34" s="171"/>
      <c r="H34" s="112"/>
      <c r="I34" s="91" t="s">
        <v>190</v>
      </c>
      <c r="J34" s="112"/>
      <c r="K34" s="112"/>
      <c r="L34" s="177">
        <f>W!A260</f>
        <v>-192178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692000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-323790</v>
      </c>
      <c r="M35" s="171"/>
      <c r="O35" s="112" t="s">
        <v>194</v>
      </c>
      <c r="P35" s="112"/>
      <c r="Q35" s="112"/>
      <c r="R35" s="177">
        <f>R36-R33-R34</f>
        <v>-323790</v>
      </c>
      <c r="S35" s="171"/>
      <c r="U35" s="112" t="s">
        <v>195</v>
      </c>
      <c r="V35" s="112"/>
      <c r="W35" s="112"/>
      <c r="X35" s="174">
        <f>W!A239</f>
        <v>1075000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3676210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98.83</v>
      </c>
      <c r="G35" s="138">
        <f>W!A542/100</f>
        <v>99.38</v>
      </c>
      <c r="H35" s="138">
        <f>W!A562/100</f>
        <v>108.33</v>
      </c>
      <c r="I35" s="138">
        <f>W!A582/100</f>
        <v>88.34</v>
      </c>
      <c r="J35" s="138">
        <f>W!A602/100</f>
        <v>91.92</v>
      </c>
      <c r="K35" s="138">
        <f>W!A622/100</f>
        <v>99.5</v>
      </c>
      <c r="L35" s="138">
        <f>W!A642/100</f>
        <v>91.63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3953200</v>
      </c>
      <c r="G36" s="138">
        <f>W!A543</f>
        <v>3975200</v>
      </c>
      <c r="H36" s="138">
        <f>W!A563</f>
        <v>4766520</v>
      </c>
      <c r="I36" s="138">
        <f>W!A583</f>
        <v>3533600</v>
      </c>
      <c r="J36" s="138">
        <f>W!A603</f>
        <v>4044480</v>
      </c>
      <c r="K36" s="138">
        <f>W!A623</f>
        <v>4378000</v>
      </c>
      <c r="L36" s="138">
        <f>W!A643</f>
        <v>3665200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3953200</v>
      </c>
      <c r="G39" s="138">
        <f>W!A545</f>
        <v>3975200</v>
      </c>
      <c r="H39" s="138">
        <f>W!A565</f>
        <v>4347474</v>
      </c>
      <c r="I39" s="138">
        <f>W!A585</f>
        <v>3533600</v>
      </c>
      <c r="J39" s="138">
        <f>W!A605</f>
        <v>3625434</v>
      </c>
      <c r="K39" s="138">
        <f>W!A625</f>
        <v>3958954</v>
      </c>
      <c r="L39" s="138">
        <f>W!A645</f>
        <v>3665200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335</v>
      </c>
      <c r="K43" s="138">
        <f>W!A626</f>
        <v>334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335</v>
      </c>
      <c r="H44" s="138">
        <f>W!A567</f>
        <v>330</v>
      </c>
      <c r="I44" s="138">
        <f>W!A587</f>
        <v>335</v>
      </c>
      <c r="J44" s="138">
        <f>W!A607</f>
        <v>340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535</v>
      </c>
      <c r="K46" s="138">
        <f>W!A629</f>
        <v>525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535</v>
      </c>
      <c r="K47" s="138">
        <f>W!A630</f>
        <v>519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575</v>
      </c>
      <c r="G48" s="138">
        <f>W!A551</f>
        <v>590</v>
      </c>
      <c r="H48" s="138">
        <f>W!A571</f>
        <v>580</v>
      </c>
      <c r="I48" s="138">
        <f>W!A591</f>
        <v>590</v>
      </c>
      <c r="J48" s="138">
        <f>W!A611</f>
        <v>595</v>
      </c>
      <c r="K48" s="138">
        <f>W!A631</f>
        <v>603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850</v>
      </c>
      <c r="K49" s="138">
        <f>W!A632</f>
        <v>739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900</v>
      </c>
      <c r="K50" s="138">
        <f>W!A633</f>
        <v>747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870</v>
      </c>
      <c r="K51" s="138">
        <f>W!A634</f>
        <v>879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54</v>
      </c>
      <c r="H53" s="138">
        <f>W!A575</f>
        <v>88</v>
      </c>
      <c r="I53" s="138">
        <f>W!A595</f>
        <v>61</v>
      </c>
      <c r="J53" s="138">
        <f>W!A615</f>
        <v>63</v>
      </c>
      <c r="K53" s="138">
        <f>W!A635</f>
        <v>61</v>
      </c>
      <c r="L53" s="138">
        <f>W!A655</f>
        <v>46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1210</v>
      </c>
      <c r="H54" s="138">
        <f>W!A576</f>
        <v>1210</v>
      </c>
      <c r="I54" s="138">
        <f>W!A596</f>
        <v>1210</v>
      </c>
      <c r="J54" s="138">
        <f>W!A616</f>
        <v>1211</v>
      </c>
      <c r="K54" s="138">
        <f>W!A636</f>
        <v>1209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8</v>
      </c>
      <c r="H55" s="138">
        <f>W!A577</f>
        <v>13</v>
      </c>
      <c r="I55" s="138">
        <f>W!A597</f>
        <v>5</v>
      </c>
      <c r="J55" s="138">
        <f>W!A617</f>
        <v>8</v>
      </c>
      <c r="K55" s="138">
        <f>W!A637</f>
        <v>6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1703186</v>
      </c>
      <c r="G67" s="138">
        <f>W!A722</f>
        <v>1387998</v>
      </c>
      <c r="H67" s="138">
        <f>W!A742</f>
        <v>1442998</v>
      </c>
      <c r="I67" s="138">
        <f>W!A762</f>
        <v>2248186</v>
      </c>
      <c r="J67" s="138">
        <f>W!A782</f>
        <v>1623186</v>
      </c>
      <c r="K67" s="138">
        <f>W!A802</f>
        <v>1995686</v>
      </c>
      <c r="L67" s="138">
        <f>W!A822</f>
        <v>1317998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1441756</v>
      </c>
      <c r="G68" s="138">
        <f>W!A723</f>
        <v>866963</v>
      </c>
      <c r="H68" s="138">
        <f>W!A743</f>
        <v>1531690</v>
      </c>
      <c r="I68" s="138">
        <f>W!A763</f>
        <v>1442823</v>
      </c>
      <c r="J68" s="138">
        <f>W!A783</f>
        <v>1366007</v>
      </c>
      <c r="K68" s="138">
        <f>W!A803</f>
        <v>1056815</v>
      </c>
      <c r="L68" s="138">
        <f>W!A823</f>
        <v>25074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1000435</v>
      </c>
      <c r="G69" s="138">
        <f>W!A724</f>
        <v>950834</v>
      </c>
      <c r="H69" s="138">
        <f>W!A744</f>
        <v>1878715</v>
      </c>
      <c r="I69" s="138">
        <f>W!A764</f>
        <v>908000</v>
      </c>
      <c r="J69" s="138">
        <f>W!A784</f>
        <v>737691</v>
      </c>
      <c r="K69" s="138">
        <f>W!A804</f>
        <v>947356</v>
      </c>
      <c r="L69" s="138">
        <f>W!A824</f>
        <v>617977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649119</v>
      </c>
      <c r="G70" s="138">
        <f>W!A725</f>
        <v>1070000</v>
      </c>
      <c r="H70" s="138">
        <f>W!A745</f>
        <v>540526</v>
      </c>
      <c r="I70" s="138">
        <f>W!A765</f>
        <v>1150000</v>
      </c>
      <c r="J70" s="138">
        <f>W!A785</f>
        <v>986270</v>
      </c>
      <c r="K70" s="138">
        <f>W!A805</f>
        <v>562263</v>
      </c>
      <c r="L70" s="138">
        <f>W!A825</f>
        <v>2175687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962615</v>
      </c>
      <c r="G74" s="138">
        <f>W!A729</f>
        <v>485371</v>
      </c>
      <c r="H74" s="138">
        <f>W!A749</f>
        <v>1206681</v>
      </c>
      <c r="I74" s="138">
        <f>W!A769</f>
        <v>1026835</v>
      </c>
      <c r="J74" s="138">
        <f>W!A789</f>
        <v>549918</v>
      </c>
      <c r="K74" s="138">
        <f>W!A809</f>
        <v>346450</v>
      </c>
      <c r="L74" s="138">
        <f>W!A829</f>
        <v>266263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33268</v>
      </c>
      <c r="H75" s="138">
        <f>W!A750</f>
        <v>0</v>
      </c>
      <c r="I75" s="138">
        <f>W!A770</f>
        <v>1045964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-168119</v>
      </c>
      <c r="G82" s="138">
        <f>W!A736</f>
        <v>-242844</v>
      </c>
      <c r="H82" s="138">
        <f>W!A756</f>
        <v>-230232</v>
      </c>
      <c r="I82" s="138">
        <f>W!A776</f>
        <v>-323790</v>
      </c>
      <c r="J82" s="138">
        <f>W!A796</f>
        <v>-254244</v>
      </c>
      <c r="K82" s="138">
        <f>W!A816</f>
        <v>-201810</v>
      </c>
      <c r="L82" s="138">
        <f>W!A836</f>
        <v>-129527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3831881</v>
      </c>
      <c r="G83" s="138">
        <f t="shared" si="0"/>
        <v>3757156</v>
      </c>
      <c r="H83" s="138">
        <f t="shared" si="0"/>
        <v>4187248</v>
      </c>
      <c r="I83" s="138">
        <f t="shared" si="0"/>
        <v>3676210</v>
      </c>
      <c r="J83" s="138">
        <f t="shared" si="0"/>
        <v>4163236</v>
      </c>
      <c r="K83" s="138">
        <f t="shared" si="0"/>
        <v>4215670</v>
      </c>
      <c r="L83" s="138">
        <f t="shared" si="0"/>
        <v>3870473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220000</v>
      </c>
      <c r="G104" s="138">
        <f>W!A429</f>
        <v>221000</v>
      </c>
      <c r="H104" s="138">
        <f>W!A436</f>
        <v>363000</v>
      </c>
      <c r="I104" s="138">
        <f>W!A443</f>
        <v>145000</v>
      </c>
      <c r="J104" s="138">
        <f>W!A450</f>
        <v>106000</v>
      </c>
      <c r="K104" s="138">
        <f>W!A457</f>
        <v>117000</v>
      </c>
      <c r="L104" s="138">
        <f>W!A464</f>
        <v>66000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78000</v>
      </c>
      <c r="H105" s="138">
        <f>W!A437</f>
        <v>90000</v>
      </c>
      <c r="I105" s="138">
        <f>W!A444</f>
        <v>75000</v>
      </c>
      <c r="J105" s="138">
        <f>W!A451</f>
        <v>55000</v>
      </c>
      <c r="K105" s="138">
        <f>W!A458</f>
        <v>105000</v>
      </c>
      <c r="L105" s="138">
        <f>W!A465</f>
        <v>55000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  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17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13</v>
      </c>
    </row>
    <row r="12" spans="1:1">
      <c r="A12">
        <v>11</v>
      </c>
    </row>
    <row r="13" spans="1:1">
      <c r="A13">
        <v>12</v>
      </c>
    </row>
    <row r="14" spans="1:1">
      <c r="A14">
        <v>11</v>
      </c>
    </row>
    <row r="15" spans="1:1">
      <c r="A15">
        <v>10</v>
      </c>
    </row>
    <row r="16" spans="1:1">
      <c r="A16">
        <v>10</v>
      </c>
    </row>
    <row r="17" spans="1:2">
      <c r="A17">
        <v>11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375</v>
      </c>
    </row>
    <row r="24" spans="1:2">
      <c r="A24">
        <v>490</v>
      </c>
    </row>
    <row r="25" spans="1:2">
      <c r="A25">
        <v>500</v>
      </c>
    </row>
    <row r="26" spans="1:2">
      <c r="A26">
        <v>590</v>
      </c>
    </row>
    <row r="27" spans="1:2">
      <c r="A27">
        <v>700</v>
      </c>
    </row>
    <row r="28" spans="1:2">
      <c r="A28">
        <v>725</v>
      </c>
    </row>
    <row r="29" spans="1:2">
      <c r="A29">
        <v>825</v>
      </c>
    </row>
    <row r="30" spans="1:2">
      <c r="A30">
        <v>0</v>
      </c>
    </row>
    <row r="31" spans="1:2">
      <c r="A31">
        <v>1060</v>
      </c>
      <c r="B31" s="133" t="s">
        <v>343</v>
      </c>
    </row>
    <row r="32" spans="1:2">
      <c r="A32">
        <v>360</v>
      </c>
      <c r="B32" s="133" t="s">
        <v>343</v>
      </c>
    </row>
    <row r="33" spans="1:2">
      <c r="A33">
        <v>550</v>
      </c>
      <c r="B33" s="133" t="s">
        <v>343</v>
      </c>
    </row>
    <row r="34" spans="1:2">
      <c r="A34">
        <v>740</v>
      </c>
      <c r="B34" s="133" t="s">
        <v>343</v>
      </c>
    </row>
    <row r="35" spans="1:2">
      <c r="A35">
        <v>310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430</v>
      </c>
      <c r="B37" s="133" t="s">
        <v>343</v>
      </c>
    </row>
    <row r="38" spans="1:2">
      <c r="A38">
        <v>180</v>
      </c>
      <c r="B38" s="133" t="s">
        <v>343</v>
      </c>
    </row>
    <row r="39" spans="1:2">
      <c r="A39">
        <v>260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</v>
      </c>
    </row>
    <row r="55" spans="1:1">
      <c r="A55">
        <v>200</v>
      </c>
    </row>
    <row r="56" spans="1:1">
      <c r="A56">
        <v>100</v>
      </c>
    </row>
    <row r="57" spans="1:1">
      <c r="A57">
        <v>7</v>
      </c>
    </row>
    <row r="58" spans="1:1">
      <c r="A58">
        <v>6</v>
      </c>
    </row>
    <row r="59" spans="1:1">
      <c r="A59">
        <v>10</v>
      </c>
    </row>
    <row r="60" spans="1:1">
      <c r="A60">
        <v>0</v>
      </c>
    </row>
    <row r="61" spans="1:1">
      <c r="A61">
        <v>3</v>
      </c>
    </row>
    <row r="62" spans="1:1">
      <c r="A62">
        <v>12</v>
      </c>
    </row>
    <row r="63" spans="1:1">
      <c r="A63">
        <v>7</v>
      </c>
    </row>
    <row r="64" spans="1:1">
      <c r="A64">
        <v>2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14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80</v>
      </c>
    </row>
    <row r="73" spans="1:1">
      <c r="A73">
        <v>2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8</v>
      </c>
    </row>
    <row r="78" spans="1:1">
      <c r="A78">
        <v>28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4</v>
      </c>
    </row>
    <row r="83" spans="1:2">
      <c r="A83">
        <v>1210</v>
      </c>
    </row>
    <row r="84" spans="1:2">
      <c r="A84">
        <v>0</v>
      </c>
    </row>
    <row r="85" spans="1:2">
      <c r="A85">
        <v>70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1506</v>
      </c>
    </row>
    <row r="109" spans="1:1">
      <c r="A109">
        <v>1120</v>
      </c>
    </row>
    <row r="110" spans="1:1">
      <c r="A110">
        <v>691</v>
      </c>
    </row>
    <row r="111" spans="1:1">
      <c r="A111">
        <v>1609</v>
      </c>
    </row>
    <row r="112" spans="1:1">
      <c r="A112">
        <v>1203</v>
      </c>
    </row>
    <row r="113" spans="1:2">
      <c r="A113">
        <v>713</v>
      </c>
    </row>
    <row r="114" spans="1:2">
      <c r="A114">
        <v>44</v>
      </c>
    </row>
    <row r="115" spans="1:2">
      <c r="A115">
        <v>35</v>
      </c>
    </row>
    <row r="116" spans="1:2">
      <c r="A116">
        <v>22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810</v>
      </c>
    </row>
    <row r="122" spans="1:2">
      <c r="A122">
        <v>275</v>
      </c>
    </row>
    <row r="123" spans="1:2">
      <c r="A123">
        <v>421</v>
      </c>
    </row>
    <row r="124" spans="1:2">
      <c r="A124">
        <v>563</v>
      </c>
    </row>
    <row r="125" spans="1:2">
      <c r="A125">
        <v>236</v>
      </c>
    </row>
    <row r="126" spans="1:2">
      <c r="A126">
        <v>321</v>
      </c>
    </row>
    <row r="127" spans="1:2">
      <c r="A127">
        <v>341</v>
      </c>
    </row>
    <row r="128" spans="1:2">
      <c r="A128">
        <v>143</v>
      </c>
    </row>
    <row r="129" spans="1:1">
      <c r="A129">
        <v>207</v>
      </c>
    </row>
    <row r="130" spans="1:1">
      <c r="A130">
        <v>999</v>
      </c>
    </row>
    <row r="131" spans="1:1">
      <c r="A131">
        <v>1258</v>
      </c>
    </row>
    <row r="132" spans="1:1">
      <c r="A132">
        <v>445</v>
      </c>
    </row>
    <row r="133" spans="1:1">
      <c r="A133">
        <v>727</v>
      </c>
    </row>
    <row r="134" spans="1:1">
      <c r="A134">
        <v>712</v>
      </c>
    </row>
    <row r="135" spans="1:1">
      <c r="A135">
        <v>273</v>
      </c>
    </row>
    <row r="136" spans="1:1">
      <c r="A136">
        <v>422</v>
      </c>
    </row>
    <row r="137" spans="1:1">
      <c r="A137">
        <v>409</v>
      </c>
    </row>
    <row r="138" spans="1:1">
      <c r="A138">
        <v>164</v>
      </c>
    </row>
    <row r="139" spans="1:1">
      <c r="A139">
        <v>253</v>
      </c>
    </row>
    <row r="140" spans="1:1">
      <c r="A140">
        <v>999</v>
      </c>
    </row>
    <row r="141" spans="1:1">
      <c r="A141">
        <v>810</v>
      </c>
    </row>
    <row r="142" spans="1:1">
      <c r="A142">
        <v>275</v>
      </c>
    </row>
    <row r="143" spans="1:1">
      <c r="A143">
        <v>421</v>
      </c>
    </row>
    <row r="144" spans="1:1">
      <c r="A144">
        <v>563</v>
      </c>
    </row>
    <row r="145" spans="1:1">
      <c r="A145">
        <v>236</v>
      </c>
    </row>
    <row r="146" spans="1:1">
      <c r="A146">
        <v>321</v>
      </c>
    </row>
    <row r="147" spans="1:1">
      <c r="A147">
        <v>357</v>
      </c>
    </row>
    <row r="148" spans="1:1">
      <c r="A148">
        <v>154</v>
      </c>
    </row>
    <row r="149" spans="1:1">
      <c r="A149">
        <v>207</v>
      </c>
    </row>
    <row r="150" spans="1:1">
      <c r="A150">
        <v>999</v>
      </c>
    </row>
    <row r="151" spans="1:1">
      <c r="A151">
        <v>224</v>
      </c>
    </row>
    <row r="152" spans="1:1">
      <c r="A152">
        <v>85</v>
      </c>
    </row>
    <row r="153" spans="1:1">
      <c r="A153">
        <v>0</v>
      </c>
    </row>
    <row r="154" spans="1:1">
      <c r="A154">
        <v>74</v>
      </c>
    </row>
    <row r="155" spans="1:1">
      <c r="A155">
        <v>18</v>
      </c>
    </row>
    <row r="156" spans="1:1">
      <c r="A156">
        <v>0</v>
      </c>
    </row>
    <row r="157" spans="1:1">
      <c r="A157">
        <v>26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40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200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100</v>
      </c>
    </row>
    <row r="190" spans="1:1">
      <c r="A190">
        <v>999</v>
      </c>
    </row>
    <row r="191" spans="1:1">
      <c r="A191">
        <v>21</v>
      </c>
    </row>
    <row r="192" spans="1:1">
      <c r="A192">
        <v>28</v>
      </c>
    </row>
    <row r="193" spans="1:1">
      <c r="A193">
        <v>4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29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39900</v>
      </c>
    </row>
    <row r="203" spans="1:1">
      <c r="A203">
        <v>23540</v>
      </c>
    </row>
    <row r="204" spans="1:1">
      <c r="A204">
        <v>148387</v>
      </c>
    </row>
    <row r="205" spans="1:1">
      <c r="A205">
        <v>21788</v>
      </c>
    </row>
    <row r="206" spans="1:1">
      <c r="A206">
        <v>11550</v>
      </c>
    </row>
    <row r="207" spans="1:1">
      <c r="A207">
        <v>75000</v>
      </c>
    </row>
    <row r="208" spans="1:1">
      <c r="A208">
        <v>28000</v>
      </c>
    </row>
    <row r="209" spans="1:1">
      <c r="A209">
        <v>56000</v>
      </c>
    </row>
    <row r="210" spans="1:1">
      <c r="A210">
        <v>14875</v>
      </c>
    </row>
    <row r="211" spans="1:1">
      <c r="A211">
        <v>7655</v>
      </c>
    </row>
    <row r="212" spans="1:1">
      <c r="A212">
        <v>7500</v>
      </c>
    </row>
    <row r="213" spans="1:1">
      <c r="A213">
        <v>3344</v>
      </c>
    </row>
    <row r="214" spans="1:1">
      <c r="A214">
        <v>7642</v>
      </c>
    </row>
    <row r="215" spans="1:1">
      <c r="A215">
        <v>70000</v>
      </c>
    </row>
    <row r="216" spans="1:1">
      <c r="A216">
        <v>11764</v>
      </c>
    </row>
    <row r="217" spans="1:1">
      <c r="A217">
        <v>671945</v>
      </c>
    </row>
    <row r="218" spans="1:1">
      <c r="A218">
        <v>1594921</v>
      </c>
    </row>
    <row r="219" spans="1:1">
      <c r="A219">
        <v>42695</v>
      </c>
    </row>
    <row r="220" spans="1:1">
      <c r="A220">
        <v>4367</v>
      </c>
    </row>
    <row r="221" spans="1:1">
      <c r="A221">
        <v>1594921</v>
      </c>
    </row>
    <row r="222" spans="1:1">
      <c r="A222">
        <v>38328</v>
      </c>
    </row>
    <row r="223" spans="1:1">
      <c r="A223">
        <v>2266326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640000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13569</v>
      </c>
    </row>
    <row r="233" spans="1:1">
      <c r="A233">
        <v>-1285209</v>
      </c>
    </row>
    <row r="234" spans="1:1">
      <c r="A234">
        <v>1389245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692000</v>
      </c>
    </row>
    <row r="239" spans="1:1">
      <c r="A239">
        <v>1075000</v>
      </c>
    </row>
    <row r="240" spans="1:1">
      <c r="A240">
        <v>-192178</v>
      </c>
    </row>
    <row r="241" spans="1:1">
      <c r="A241">
        <v>1646518</v>
      </c>
    </row>
    <row r="242" spans="1:1">
      <c r="A242">
        <v>527033</v>
      </c>
    </row>
    <row r="243" spans="1:1">
      <c r="A243">
        <v>111000</v>
      </c>
    </row>
    <row r="244" spans="1:1">
      <c r="A244">
        <v>1431111</v>
      </c>
    </row>
    <row r="245" spans="1:1">
      <c r="A245">
        <v>79090</v>
      </c>
    </row>
    <row r="246" spans="1:1">
      <c r="A246">
        <v>171615</v>
      </c>
    </row>
    <row r="247" spans="1:1">
      <c r="A247">
        <v>154716</v>
      </c>
    </row>
    <row r="248" spans="1:1">
      <c r="A248">
        <v>3525</v>
      </c>
    </row>
    <row r="249" spans="1:1">
      <c r="A249">
        <v>48700</v>
      </c>
    </row>
    <row r="250" spans="1:1">
      <c r="A250">
        <v>1442823</v>
      </c>
    </row>
    <row r="251" spans="1:1">
      <c r="A251">
        <v>1083967</v>
      </c>
    </row>
    <row r="252" spans="1:1">
      <c r="A252">
        <v>562551</v>
      </c>
    </row>
    <row r="253" spans="1:1">
      <c r="A253">
        <v>0</v>
      </c>
    </row>
    <row r="254" spans="1:1">
      <c r="A254">
        <v>48414</v>
      </c>
    </row>
    <row r="255" spans="1:1">
      <c r="A255">
        <v>0</v>
      </c>
    </row>
    <row r="256" spans="1:1">
      <c r="A256">
        <v>-131612</v>
      </c>
    </row>
    <row r="257" spans="1:1">
      <c r="A257">
        <v>-323790</v>
      </c>
    </row>
    <row r="258" spans="1:1">
      <c r="A258">
        <v>999</v>
      </c>
    </row>
    <row r="259" spans="1:1">
      <c r="A259">
        <v>999</v>
      </c>
    </row>
    <row r="260" spans="1:1">
      <c r="A260">
        <v>-192178</v>
      </c>
    </row>
    <row r="261" spans="1:1">
      <c r="A261">
        <v>50000</v>
      </c>
    </row>
    <row r="262" spans="1:1">
      <c r="A262">
        <v>310000</v>
      </c>
    </row>
    <row r="263" spans="1:1">
      <c r="A263">
        <v>1888186</v>
      </c>
    </row>
    <row r="264" spans="1:1">
      <c r="A264">
        <v>0</v>
      </c>
    </row>
    <row r="265" spans="1:1">
      <c r="A265">
        <v>0</v>
      </c>
    </row>
    <row r="266" spans="1:1">
      <c r="A266">
        <v>111000</v>
      </c>
    </row>
    <row r="267" spans="1:1">
      <c r="A267">
        <v>1331823</v>
      </c>
    </row>
    <row r="268" spans="1:1">
      <c r="A268">
        <v>908000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1026835</v>
      </c>
    </row>
    <row r="273" spans="1:1">
      <c r="A273">
        <v>1045964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3676210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620</v>
      </c>
    </row>
    <row r="285" spans="1:1">
      <c r="A285">
        <v>175</v>
      </c>
    </row>
    <row r="286" spans="1:1">
      <c r="A286">
        <v>290</v>
      </c>
    </row>
    <row r="287" spans="1:1">
      <c r="A287">
        <v>55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2</v>
      </c>
    </row>
    <row r="294" spans="1:1">
      <c r="A294">
        <v>7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56</v>
      </c>
    </row>
    <row r="303" spans="1:1">
      <c r="A303">
        <v>4035</v>
      </c>
    </row>
    <row r="304" spans="1:1">
      <c r="A304" t="s">
        <v>350</v>
      </c>
    </row>
    <row r="305" spans="1:1">
      <c r="A305">
        <v>11088</v>
      </c>
    </row>
    <row r="306" spans="1:1">
      <c r="A306">
        <v>245</v>
      </c>
    </row>
    <row r="307" spans="1:1">
      <c r="A307">
        <v>10840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428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5154</v>
      </c>
    </row>
    <row r="316" spans="1:1">
      <c r="A316">
        <v>2274</v>
      </c>
    </row>
    <row r="317" spans="1:1">
      <c r="A317">
        <v>7000</v>
      </c>
    </row>
    <row r="318" spans="1:1">
      <c r="A318">
        <v>8</v>
      </c>
    </row>
    <row r="319" spans="1:1">
      <c r="A319">
        <v>16370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8</v>
      </c>
    </row>
    <row r="328" spans="1:1">
      <c r="A328">
        <v>8</v>
      </c>
    </row>
    <row r="329" spans="1:1">
      <c r="A329">
        <v>78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220000</v>
      </c>
    </row>
    <row r="423" spans="1:1">
      <c r="A423">
        <v>90000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354</v>
      </c>
    </row>
    <row r="428" spans="1:1">
      <c r="A428">
        <v>2</v>
      </c>
    </row>
    <row r="429" spans="1:1">
      <c r="A429">
        <v>221000</v>
      </c>
    </row>
    <row r="430" spans="1:1">
      <c r="A430">
        <v>78000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363000</v>
      </c>
    </row>
    <row r="437" spans="1:1">
      <c r="A437">
        <v>90000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145000</v>
      </c>
    </row>
    <row r="444" spans="1:1">
      <c r="A444">
        <v>75000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106000</v>
      </c>
    </row>
    <row r="451" spans="1:1">
      <c r="A451">
        <v>55000</v>
      </c>
    </row>
    <row r="452" spans="1:1">
      <c r="A452" s="134" t="s">
        <v>352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117000</v>
      </c>
    </row>
    <row r="458" spans="1:1">
      <c r="A458">
        <v>105000</v>
      </c>
    </row>
    <row r="459" spans="1:1">
      <c r="A459" s="134" t="s">
        <v>353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66000</v>
      </c>
    </row>
    <row r="465" spans="1:1">
      <c r="A465">
        <v>55000</v>
      </c>
    </row>
    <row r="466" spans="1:1">
      <c r="A466" s="134" t="s">
        <v>355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9883</v>
      </c>
    </row>
    <row r="523" spans="1:1">
      <c r="A523">
        <v>3953200</v>
      </c>
    </row>
    <row r="524" spans="1:1">
      <c r="A524">
        <v>0</v>
      </c>
    </row>
    <row r="525" spans="1:1">
      <c r="A525">
        <v>3953200</v>
      </c>
    </row>
    <row r="526" spans="1:1">
      <c r="A526">
        <v>345</v>
      </c>
    </row>
    <row r="527" spans="1:1">
      <c r="A527">
        <v>360</v>
      </c>
    </row>
    <row r="528" spans="1:1">
      <c r="A528">
        <v>380</v>
      </c>
    </row>
    <row r="529" spans="1:1">
      <c r="A529">
        <v>505</v>
      </c>
    </row>
    <row r="530" spans="1:1">
      <c r="A530">
        <v>510</v>
      </c>
    </row>
    <row r="531" spans="1:1">
      <c r="A531">
        <v>575</v>
      </c>
    </row>
    <row r="532" spans="1:1">
      <c r="A532">
        <v>720</v>
      </c>
    </row>
    <row r="533" spans="1:1">
      <c r="A533">
        <v>745</v>
      </c>
    </row>
    <row r="534" spans="1:1">
      <c r="A534">
        <v>845</v>
      </c>
    </row>
    <row r="535" spans="1:1">
      <c r="A535">
        <v>65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9938</v>
      </c>
    </row>
    <row r="543" spans="1:1">
      <c r="A543">
        <v>3975200</v>
      </c>
    </row>
    <row r="544" spans="1:1">
      <c r="A544">
        <v>0</v>
      </c>
    </row>
    <row r="545" spans="1:2">
      <c r="A545">
        <v>3975200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54</v>
      </c>
      <c r="B555"/>
    </row>
    <row r="556" spans="1:2">
      <c r="A556">
        <v>1210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10833</v>
      </c>
    </row>
    <row r="563" spans="1:1">
      <c r="A563">
        <v>4766520</v>
      </c>
    </row>
    <row r="564" spans="1:1">
      <c r="A564">
        <v>0</v>
      </c>
    </row>
    <row r="565" spans="1:1">
      <c r="A565">
        <v>4347474</v>
      </c>
    </row>
    <row r="566" spans="1:1">
      <c r="A566">
        <v>325</v>
      </c>
    </row>
    <row r="567" spans="1:1">
      <c r="A567">
        <v>330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88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8834</v>
      </c>
    </row>
    <row r="583" spans="1:1">
      <c r="A583">
        <v>3533600</v>
      </c>
    </row>
    <row r="584" spans="1:1">
      <c r="A584">
        <v>0</v>
      </c>
    </row>
    <row r="585" spans="1:1">
      <c r="A585">
        <v>3533600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61</v>
      </c>
    </row>
    <row r="596" spans="1:1">
      <c r="A596">
        <v>1210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9192</v>
      </c>
    </row>
    <row r="603" spans="1:1">
      <c r="A603">
        <v>4044480</v>
      </c>
    </row>
    <row r="604" spans="1:1">
      <c r="A604">
        <v>0</v>
      </c>
    </row>
    <row r="605" spans="1:1">
      <c r="A605">
        <v>3625434</v>
      </c>
    </row>
    <row r="606" spans="1:1">
      <c r="A606">
        <v>335</v>
      </c>
    </row>
    <row r="607" spans="1:1">
      <c r="A607">
        <v>340</v>
      </c>
    </row>
    <row r="608" spans="1:1">
      <c r="A608">
        <v>380</v>
      </c>
    </row>
    <row r="609" spans="1:1">
      <c r="A609">
        <v>535</v>
      </c>
    </row>
    <row r="610" spans="1:1">
      <c r="A610">
        <v>535</v>
      </c>
    </row>
    <row r="611" spans="1:1">
      <c r="A611">
        <v>595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63</v>
      </c>
    </row>
    <row r="616" spans="1:1">
      <c r="A616">
        <v>1211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9950</v>
      </c>
    </row>
    <row r="623" spans="1:1">
      <c r="A623">
        <v>4378000</v>
      </c>
    </row>
    <row r="624" spans="1:1">
      <c r="A624">
        <v>0</v>
      </c>
    </row>
    <row r="625" spans="1:1">
      <c r="A625">
        <v>3958954</v>
      </c>
    </row>
    <row r="626" spans="1:1">
      <c r="A626">
        <v>334</v>
      </c>
    </row>
    <row r="627" spans="1:1">
      <c r="A627">
        <v>342</v>
      </c>
    </row>
    <row r="628" spans="1:1">
      <c r="A628">
        <v>386</v>
      </c>
    </row>
    <row r="629" spans="1:1">
      <c r="A629">
        <v>525</v>
      </c>
    </row>
    <row r="630" spans="1:1">
      <c r="A630">
        <v>519</v>
      </c>
    </row>
    <row r="631" spans="1:1">
      <c r="A631">
        <v>603</v>
      </c>
    </row>
    <row r="632" spans="1:1">
      <c r="A632">
        <v>739</v>
      </c>
    </row>
    <row r="633" spans="1:1">
      <c r="A633">
        <v>747</v>
      </c>
    </row>
    <row r="634" spans="1:1">
      <c r="A634">
        <v>879</v>
      </c>
    </row>
    <row r="635" spans="1:1">
      <c r="A635">
        <v>61</v>
      </c>
    </row>
    <row r="636" spans="1:1">
      <c r="A636">
        <v>1209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9163</v>
      </c>
    </row>
    <row r="643" spans="1:1">
      <c r="A643">
        <v>3665200</v>
      </c>
    </row>
    <row r="644" spans="1:1">
      <c r="A644">
        <v>0</v>
      </c>
    </row>
    <row r="645" spans="1:1">
      <c r="A645">
        <v>3665200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360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361</v>
      </c>
    </row>
    <row r="700" spans="1:1">
      <c r="A700" t="s">
        <v>362</v>
      </c>
    </row>
    <row r="701" spans="1:1">
      <c r="A701">
        <v>1</v>
      </c>
    </row>
    <row r="702" spans="1:1">
      <c r="A702">
        <v>1703186</v>
      </c>
    </row>
    <row r="703" spans="1:1">
      <c r="A703">
        <v>1441756</v>
      </c>
    </row>
    <row r="704" spans="1:1">
      <c r="A704">
        <v>1000435</v>
      </c>
    </row>
    <row r="705" spans="1:1">
      <c r="A705">
        <v>649119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962615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-168119</v>
      </c>
    </row>
    <row r="717" spans="1:1">
      <c r="A717">
        <v>3831881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1387998</v>
      </c>
    </row>
    <row r="723" spans="1:1">
      <c r="A723">
        <v>866963</v>
      </c>
    </row>
    <row r="724" spans="1:1">
      <c r="A724">
        <v>950834</v>
      </c>
    </row>
    <row r="725" spans="1:1">
      <c r="A725">
        <v>1070000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485371</v>
      </c>
    </row>
    <row r="730" spans="1:1">
      <c r="A730">
        <v>33268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-242844</v>
      </c>
    </row>
    <row r="737" spans="1:1">
      <c r="A737">
        <v>3757156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1442998</v>
      </c>
    </row>
    <row r="743" spans="1:1">
      <c r="A743">
        <v>1531690</v>
      </c>
    </row>
    <row r="744" spans="1:1">
      <c r="A744">
        <v>1878715</v>
      </c>
    </row>
    <row r="745" spans="1:1">
      <c r="A745">
        <v>540526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1206681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-230232</v>
      </c>
    </row>
    <row r="757" spans="1:1">
      <c r="A757">
        <v>4187248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2248186</v>
      </c>
    </row>
    <row r="763" spans="1:1">
      <c r="A763">
        <v>1442823</v>
      </c>
    </row>
    <row r="764" spans="1:1">
      <c r="A764">
        <v>908000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1026835</v>
      </c>
    </row>
    <row r="770" spans="1:1">
      <c r="A770">
        <v>1045964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-323790</v>
      </c>
    </row>
    <row r="777" spans="1:1">
      <c r="A777">
        <v>3676210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1623186</v>
      </c>
    </row>
    <row r="783" spans="1:1">
      <c r="A783">
        <v>1366007</v>
      </c>
    </row>
    <row r="784" spans="1:1">
      <c r="A784">
        <v>737691</v>
      </c>
    </row>
    <row r="785" spans="1:1">
      <c r="A785">
        <v>986270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549918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-254244</v>
      </c>
    </row>
    <row r="797" spans="1:1">
      <c r="A797">
        <v>4163236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1995686</v>
      </c>
    </row>
    <row r="803" spans="1:1">
      <c r="A803">
        <v>1056815</v>
      </c>
    </row>
    <row r="804" spans="1:1">
      <c r="A804">
        <v>947356</v>
      </c>
    </row>
    <row r="805" spans="1:1">
      <c r="A805">
        <v>562263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346450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-201810</v>
      </c>
    </row>
    <row r="817" spans="1:1">
      <c r="A817">
        <v>4215670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25074</v>
      </c>
    </row>
    <row r="824" spans="1:1">
      <c r="A824">
        <v>617977</v>
      </c>
    </row>
    <row r="825" spans="1:1">
      <c r="A825">
        <v>2175687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266263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-129527</v>
      </c>
    </row>
    <row r="837" spans="1:1">
      <c r="A837">
        <v>3870473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363</v>
      </c>
    </row>
    <row r="862" spans="1:1">
      <c r="A862" t="s">
        <v>364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'W'!W064174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2020-03-21T16:05:36Z</dcterms:modified>
</cp:coreProperties>
</file>