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2_dane_GMC\Rosyjskie podręczniki\"/>
    </mc:Choice>
  </mc:AlternateContent>
  <xr:revisionPtr revIDLastSave="0" documentId="8_{E3D95BA7-2ED9-4F78-935C-A381457BBB51}" xr6:coauthVersionLast="45" xr6:coauthVersionMax="45" xr10:uidLastSave="{00000000-0000-0000-0000-000000000000}"/>
  <bookViews>
    <workbookView xWindow="-108" yWindow="-108" windowWidth="23256" windowHeight="12576" tabRatio="612" xr2:uid="{00000000-000D-0000-FFFF-FFFF00000000}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HStest_6">W!#REF!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F27" i="3"/>
  <c r="L27" i="3"/>
  <c r="R27" i="3"/>
  <c r="F28" i="3"/>
  <c r="L28" i="3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N6" i="2"/>
  <c r="O6" i="2"/>
  <c r="U6" i="2"/>
  <c r="W6" i="2"/>
  <c r="Y6" i="2"/>
  <c r="N7" i="2"/>
  <c r="O7" i="2"/>
  <c r="U7" i="2"/>
  <c r="W7" i="2"/>
  <c r="Y7" i="2"/>
  <c r="G9" i="2"/>
  <c r="G10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 s="1"/>
  <c r="G8" i="2" l="1"/>
  <c r="G14" i="2"/>
  <c r="M81" i="4"/>
  <c r="X30" i="3"/>
  <c r="N42" i="2"/>
  <c r="N44" i="2" s="1"/>
  <c r="N43" i="2"/>
  <c r="R34" i="3"/>
  <c r="H81" i="4"/>
  <c r="M27" i="2"/>
  <c r="R11" i="3"/>
  <c r="M28" i="2"/>
  <c r="O27" i="2"/>
  <c r="G25" i="2"/>
  <c r="J81" i="4"/>
  <c r="F81" i="4"/>
  <c r="I17" i="4"/>
  <c r="X26" i="3"/>
  <c r="O28" i="2"/>
  <c r="N27" i="2"/>
  <c r="O10" i="2"/>
  <c r="N10" i="2"/>
  <c r="G81" i="4"/>
  <c r="K81" i="4"/>
  <c r="L29" i="3"/>
  <c r="L23" i="3"/>
  <c r="L26" i="3" s="1"/>
  <c r="F26" i="3" s="1"/>
  <c r="L81" i="4"/>
  <c r="R26" i="3"/>
  <c r="X18" i="3"/>
  <c r="R19" i="3"/>
  <c r="R20" i="3" s="1"/>
  <c r="X12" i="3"/>
  <c r="H17" i="4"/>
  <c r="I18" i="4"/>
  <c r="G17" i="4"/>
  <c r="H18" i="4"/>
  <c r="G18" i="4"/>
  <c r="N28" i="2"/>
  <c r="R29" i="3" l="1"/>
</calcChain>
</file>

<file path=xl/sharedStrings.xml><?xml version="1.0" encoding="utf-8"?>
<sst xmlns="http://schemas.openxmlformats.org/spreadsheetml/2006/main" count="522" uniqueCount="369">
  <si>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</si>
  <si>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</si>
  <si>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</si>
  <si>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</si>
  <si>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</si>
  <si>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</si>
  <si>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</si>
  <si>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</si>
  <si>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</si>
  <si>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</si>
  <si>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</si>
  <si>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</si>
  <si>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</si>
  <si>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</si>
  <si>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</si>
  <si>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</si>
  <si>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</si>
  <si>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</si>
  <si>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</si>
  <si>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</si>
  <si>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</si>
  <si>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</si>
  <si>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</si>
  <si>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</si>
  <si>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</si>
  <si>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</si>
  <si>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</si>
  <si>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</si>
  <si>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</si>
  <si>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</si>
  <si>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</si>
  <si>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</si>
  <si>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</si>
  <si>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</si>
  <si>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</si>
  <si>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</si>
  <si>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</si>
  <si>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</si>
  <si>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</si>
  <si>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</si>
  <si>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</si>
  <si>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</si>
  <si>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</si>
  <si>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</si>
  <si>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</si>
  <si>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</si>
  <si>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</si>
  <si>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</si>
  <si>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</si>
  <si>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</si>
  <si>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</si>
  <si>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</si>
  <si>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</si>
  <si>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</si>
  <si>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</si>
  <si>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</si>
  <si>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</si>
  <si>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</si>
  <si>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</si>
  <si>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</si>
  <si>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</si>
  <si>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</si>
  <si>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</si>
  <si>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</si>
  <si>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</si>
  <si>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</si>
  <si>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</si>
  <si>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</si>
  <si>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</si>
  <si>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</si>
  <si>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</si>
  <si>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</si>
  <si>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</si>
  <si>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</si>
  <si>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</si>
  <si>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</si>
  <si>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</si>
  <si>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</si>
  <si>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</si>
  <si>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</si>
  <si>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</si>
  <si>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</si>
  <si>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</si>
  <si>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</si>
  <si>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</si>
  <si>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</si>
  <si>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</si>
  <si>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</si>
  <si>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</si>
  <si>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</si>
  <si>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</si>
  <si>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</si>
  <si>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</si>
  <si>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</si>
  <si>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</si>
  <si>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</si>
  <si>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</si>
  <si>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</si>
  <si>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</si>
  <si>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</si>
  <si>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</si>
  <si>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</si>
  <si>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</si>
  <si>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</si>
  <si>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</si>
  <si>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</si>
  <si>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</si>
  <si>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</si>
  <si>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</si>
  <si>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</si>
  <si>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</si>
  <si>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</si>
  <si>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</si>
  <si>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</si>
  <si>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</si>
  <si>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</si>
  <si>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</si>
  <si>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</si>
  <si>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</si>
  <si>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</si>
  <si>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</si>
  <si>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</si>
  <si>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</si>
  <si>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</si>
  <si>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</si>
  <si>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</si>
  <si>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</si>
  <si>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</si>
  <si>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</si>
  <si>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</si>
  <si>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</si>
  <si>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</si>
  <si>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</si>
  <si>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</si>
  <si>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</si>
  <si>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</si>
  <si>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</si>
  <si>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</si>
  <si>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</si>
  <si>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</si>
  <si>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</si>
  <si>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</si>
  <si>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</si>
  <si>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</si>
  <si>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</si>
  <si>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</si>
  <si>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</si>
  <si>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</si>
  <si>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</si>
  <si>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</si>
  <si>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</si>
  <si>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</si>
  <si>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</si>
  <si>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</si>
  <si>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</si>
  <si>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</si>
  <si>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</si>
  <si>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</si>
  <si>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</si>
  <si>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</si>
  <si>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</si>
  <si>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</si>
  <si>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</si>
  <si>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</si>
  <si>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</si>
  <si>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</si>
  <si>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</si>
  <si>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</si>
  <si>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</si>
  <si>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</si>
  <si>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</si>
  <si>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</si>
  <si>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</si>
  <si>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</si>
  <si>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</si>
  <si>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</si>
  <si>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</si>
  <si>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</si>
  <si>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</si>
  <si>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</si>
  <si>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</si>
  <si>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</si>
  <si>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</si>
  <si>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</si>
  <si>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</si>
  <si>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</si>
  <si>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</si>
  <si>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</si>
  <si>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</si>
  <si>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</si>
  <si>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</si>
  <si>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</si>
  <si>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</si>
  <si>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</si>
  <si>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</si>
  <si>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</si>
  <si>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</si>
  <si>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</si>
  <si>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</si>
  <si>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</si>
  <si>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</si>
  <si>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</si>
  <si>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</si>
  <si>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</si>
  <si>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</si>
  <si>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</si>
  <si>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</si>
  <si>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</si>
  <si>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</si>
  <si>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</si>
  <si>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</si>
  <si>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</si>
  <si>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</si>
  <si>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</si>
  <si>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</si>
  <si>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</si>
  <si>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</si>
  <si>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</si>
  <si>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</si>
  <si>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</si>
  <si>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</si>
  <si>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</si>
  <si>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</si>
  <si>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</si>
  <si>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</si>
  <si>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</si>
  <si>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</si>
  <si>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</si>
  <si>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</si>
  <si>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</si>
  <si>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</si>
  <si>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</si>
  <si>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</si>
  <si>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</si>
  <si>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</si>
  <si>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</si>
  <si>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</si>
  <si>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</si>
  <si>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</si>
  <si>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</si>
  <si>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</si>
  <si>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</si>
  <si>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</si>
  <si>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</si>
  <si>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</si>
  <si>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</si>
  <si>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</si>
  <si>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</si>
  <si>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</si>
  <si>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</si>
  <si>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</si>
  <si>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</si>
  <si>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</si>
  <si>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</si>
  <si>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</si>
  <si>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</si>
  <si>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</si>
  <si>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</si>
  <si>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</si>
  <si>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</si>
  <si>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</si>
  <si>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</si>
  <si>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</si>
  <si>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</si>
  <si>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</si>
  <si>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</si>
  <si>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</si>
  <si>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</si>
  <si>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</si>
  <si>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</si>
  <si>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</si>
  <si>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</si>
  <si>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</si>
  <si>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</si>
  <si>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</si>
  <si>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</si>
  <si>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</si>
  <si>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</si>
  <si>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</si>
  <si>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</si>
  <si>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</si>
  <si>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</si>
  <si>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</si>
  <si>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</si>
  <si>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</si>
  <si>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</si>
  <si>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</si>
  <si>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</si>
  <si>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</si>
  <si>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</si>
  <si>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</si>
  <si>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</si>
  <si>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</si>
  <si>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</si>
  <si>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</si>
  <si>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</si>
  <si>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</si>
  <si>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</si>
  <si>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</si>
  <si>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</si>
  <si>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</si>
  <si>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</si>
  <si>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</si>
  <si>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</si>
  <si>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>*</t>
  </si>
  <si>
    <t>Minor</t>
  </si>
  <si>
    <t xml:space="preserve"> Free info</t>
  </si>
  <si>
    <t xml:space="preserve">  17C1</t>
  </si>
  <si>
    <t xml:space="preserve">   2.70</t>
  </si>
  <si>
    <t xml:space="preserve">   2.63</t>
  </si>
  <si>
    <t xml:space="preserve">   1.73</t>
  </si>
  <si>
    <t xml:space="preserve"> 93.6</t>
  </si>
  <si>
    <t xml:space="preserve">  4.1</t>
  </si>
  <si>
    <t xml:space="preserve">  1.1</t>
  </si>
  <si>
    <t xml:space="preserve">  3.3</t>
  </si>
  <si>
    <t xml:space="preserve">  5.6</t>
  </si>
  <si>
    <t xml:space="preserve">  2.2</t>
  </si>
  <si>
    <t xml:space="preserve">  4.0</t>
  </si>
  <si>
    <t xml:space="preserve">  7.6</t>
  </si>
  <si>
    <t xml:space="preserve">  2.8</t>
  </si>
  <si>
    <t xml:space="preserve">  5.3</t>
  </si>
  <si>
    <t xml:space="preserve">  4.6</t>
  </si>
  <si>
    <t xml:space="preserve">  2.3</t>
  </si>
  <si>
    <t xml:space="preserve"> 11.6</t>
  </si>
  <si>
    <t xml:space="preserve"> 14.2</t>
  </si>
  <si>
    <t xml:space="preserve">  2.4</t>
  </si>
  <si>
    <t xml:space="preserve">  9.8</t>
  </si>
  <si>
    <t xml:space="preserve">  4.2</t>
  </si>
  <si>
    <t xml:space="preserve">  1.2</t>
  </si>
  <si>
    <t xml:space="preserve">  5.4</t>
  </si>
  <si>
    <t xml:space="preserve">  1.9</t>
  </si>
  <si>
    <t xml:space="preserve">  3.1</t>
  </si>
  <si>
    <t xml:space="preserve">  6.7</t>
  </si>
  <si>
    <t xml:space="preserve">  2.9</t>
  </si>
  <si>
    <t xml:space="preserve">  5.0</t>
  </si>
  <si>
    <t xml:space="preserve">  5.7</t>
  </si>
  <si>
    <t xml:space="preserve">  0.4</t>
  </si>
  <si>
    <t xml:space="preserve">  6.5</t>
  </si>
  <si>
    <t xml:space="preserve">  8.5</t>
  </si>
  <si>
    <t xml:space="preserve">  0.5</t>
  </si>
  <si>
    <t xml:space="preserve">  7.5</t>
  </si>
  <si>
    <t xml:space="preserve">  0.8</t>
  </si>
  <si>
    <t xml:space="preserve">  3.0</t>
  </si>
  <si>
    <t xml:space="preserve">  1.8</t>
  </si>
  <si>
    <t xml:space="preserve">  3.5</t>
  </si>
  <si>
    <t xml:space="preserve">  7.3</t>
  </si>
  <si>
    <t xml:space="preserve">  3.6</t>
  </si>
  <si>
    <t xml:space="preserve">  4.5</t>
  </si>
  <si>
    <t xml:space="preserve">  1.7</t>
  </si>
  <si>
    <t xml:space="preserve">  4.9</t>
  </si>
  <si>
    <t xml:space="preserve">  7.0</t>
  </si>
  <si>
    <t xml:space="preserve">  2.6</t>
  </si>
  <si>
    <t xml:space="preserve">  4.4</t>
  </si>
  <si>
    <t xml:space="preserve">  1.0</t>
  </si>
  <si>
    <t xml:space="preserve">  5.9</t>
  </si>
  <si>
    <t xml:space="preserve">  1.5</t>
  </si>
  <si>
    <t xml:space="preserve">  3.7</t>
  </si>
  <si>
    <t xml:space="preserve">  7.2</t>
  </si>
  <si>
    <t xml:space="preserve">  2.7</t>
  </si>
  <si>
    <t xml:space="preserve">  4.7</t>
  </si>
  <si>
    <t xml:space="preserve">    *</t>
  </si>
  <si>
    <t xml:space="preserve">  ***</t>
  </si>
  <si>
    <t xml:space="preserve">   **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</si>
  <si>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</si>
  <si>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</si>
  <si>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</si>
  <si>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</si>
  <si>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</si>
  <si>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180115141805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</si>
</sst>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30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165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9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9" fontId="12" fillId="0" borderId="0" xfId="0" applyNumberFormat="1" applyFont="1"/>
    <xf numFmtId="169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55468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4" width="1.44140625" customWidth="1"/>
    <col min="25" max="25" width="1.77734375" customWidth="1"/>
  </cols>
  <sheetData>
    <row r="2" spans="2:25" ht="33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17C1</v>
      </c>
    </row>
    <row r="4" spans="2:25">
      <c r="B4" s="212">
        <f>W!A863</f>
        <v>0</v>
      </c>
      <c r="C4" s="212"/>
      <c r="D4" s="212"/>
      <c r="E4" s="212"/>
      <c r="F4" s="212"/>
    </row>
    <row r="5" spans="2:25" ht="17.399999999999999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1</v>
      </c>
      <c r="P5" s="5"/>
      <c r="Q5" s="5"/>
      <c r="S5" s="7"/>
      <c r="T5" s="8"/>
      <c r="U5" s="7"/>
      <c r="V5" s="7"/>
    </row>
    <row r="6" spans="2:25">
      <c r="B6" s="212">
        <f>W!A865</f>
        <v>0</v>
      </c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2017</v>
      </c>
      <c r="Q9" s="8"/>
      <c r="R9" s="211" t="s">
        <v>19</v>
      </c>
      <c r="S9" s="16">
        <f>W!$A5</f>
        <v>3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99</v>
      </c>
      <c r="F14" s="42">
        <f>W!A11</f>
        <v>20</v>
      </c>
      <c r="G14" s="43"/>
      <c r="H14" s="42">
        <f>W!A14</f>
        <v>20</v>
      </c>
      <c r="I14" s="44"/>
      <c r="J14" s="42">
        <f>W!A17</f>
        <v>13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>
      <c r="B15" s="12"/>
      <c r="C15" s="20"/>
      <c r="D15" s="20" t="s">
        <v>3</v>
      </c>
      <c r="E15" s="48">
        <f>W!A8</f>
        <v>50</v>
      </c>
      <c r="F15" s="42">
        <f>W!A12</f>
        <v>10</v>
      </c>
      <c r="G15" s="49"/>
      <c r="H15" s="42">
        <f>W!A15</f>
        <v>10</v>
      </c>
      <c r="I15" s="50"/>
      <c r="J15" s="42">
        <f>W!A18</f>
        <v>7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12</v>
      </c>
      <c r="X15" s="52"/>
      <c r="Y15" s="25"/>
    </row>
    <row r="16" spans="2:25">
      <c r="B16" s="12"/>
      <c r="C16" s="20"/>
      <c r="D16" s="20" t="s">
        <v>4</v>
      </c>
      <c r="E16" s="54">
        <f>W!A9</f>
        <v>99</v>
      </c>
      <c r="F16" s="55">
        <f>W!A13</f>
        <v>28</v>
      </c>
      <c r="G16" s="56"/>
      <c r="H16" s="55">
        <f>W!A16</f>
        <v>28</v>
      </c>
      <c r="I16" s="36"/>
      <c r="J16" s="55">
        <f>W!A19</f>
        <v>18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380</v>
      </c>
      <c r="G19" s="52">
        <f>W!B21</f>
        <v>0</v>
      </c>
      <c r="H19" s="61">
        <f>W!A24</f>
        <v>590</v>
      </c>
      <c r="I19" s="46">
        <f>W!B24</f>
        <v>0</v>
      </c>
      <c r="J19" s="61">
        <f>W!A27</f>
        <v>939</v>
      </c>
      <c r="K19" s="46">
        <f>W!B27</f>
        <v>0</v>
      </c>
      <c r="L19" s="20"/>
      <c r="M19" s="28" t="s">
        <v>68</v>
      </c>
      <c r="N19" s="28"/>
      <c r="P19" s="62">
        <f>W!A57</f>
        <v>6</v>
      </c>
      <c r="Q19" s="63"/>
      <c r="R19" s="28"/>
      <c r="T19" s="65">
        <f>W!A58</f>
        <v>2</v>
      </c>
      <c r="U19" s="63"/>
      <c r="W19" s="62">
        <f>W!A59</f>
        <v>2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338</v>
      </c>
      <c r="G20" s="52">
        <f>W!B22</f>
        <v>0</v>
      </c>
      <c r="H20" s="42">
        <f>W!A25</f>
        <v>514</v>
      </c>
      <c r="I20" s="52">
        <f>W!B25</f>
        <v>0</v>
      </c>
      <c r="J20" s="42">
        <f>W!A28</f>
        <v>864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35</v>
      </c>
      <c r="Q20" s="70"/>
      <c r="R20" s="68"/>
      <c r="S20" s="28" t="s">
        <v>47</v>
      </c>
      <c r="T20" s="71"/>
      <c r="U20" s="72"/>
      <c r="V20" s="71"/>
      <c r="W20" s="51">
        <f>W!A76</f>
        <v>3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350</v>
      </c>
      <c r="G21" s="57">
        <f>W!B23</f>
        <v>0</v>
      </c>
      <c r="H21" s="55">
        <f>W!A26</f>
        <v>529</v>
      </c>
      <c r="I21" s="57">
        <f>W!B26</f>
        <v>0</v>
      </c>
      <c r="J21" s="55">
        <f>W!A29</f>
        <v>940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12</v>
      </c>
      <c r="Q21" s="73"/>
      <c r="R21" s="42"/>
      <c r="S21" s="28" t="s">
        <v>49</v>
      </c>
      <c r="T21" s="28"/>
      <c r="U21" s="28"/>
      <c r="V21" s="28"/>
      <c r="W21" s="39">
        <f>W!A78</f>
        <v>25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975</v>
      </c>
      <c r="G24" s="46">
        <f>W!B31</f>
        <v>0</v>
      </c>
      <c r="H24" s="250">
        <f>W!A34</f>
        <v>642</v>
      </c>
      <c r="I24" s="46">
        <f>W!B34</f>
        <v>0</v>
      </c>
      <c r="J24" s="250">
        <f>W!A37</f>
        <v>260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29</v>
      </c>
      <c r="Q24" s="52" t="str">
        <f>W!B81</f>
        <v>*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312</v>
      </c>
      <c r="G25" s="52">
        <f>W!B32</f>
        <v>0</v>
      </c>
      <c r="H25" s="241">
        <f>W!A35</f>
        <v>210</v>
      </c>
      <c r="I25" s="52">
        <f>W!B35</f>
        <v>0</v>
      </c>
      <c r="J25" s="241">
        <f>W!A38</f>
        <v>67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12.31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1055</v>
      </c>
      <c r="G26" s="57">
        <f>W!B33</f>
        <v>0</v>
      </c>
      <c r="H26" s="251">
        <f>W!A36</f>
        <v>700</v>
      </c>
      <c r="I26" s="57">
        <f>W!B36</f>
        <v>0</v>
      </c>
      <c r="J26" s="249">
        <f>W!A39</f>
        <v>202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170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25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400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0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35</v>
      </c>
      <c r="G30" s="50"/>
      <c r="H30" s="241">
        <f>W!A45</f>
        <v>20</v>
      </c>
      <c r="I30" s="50"/>
      <c r="J30" s="241">
        <f>W!A46</f>
        <v>20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-151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115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300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4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7500</v>
      </c>
      <c r="G35" s="85">
        <f>W!B54</f>
        <v>0</v>
      </c>
      <c r="H35" s="253">
        <f>W!A55</f>
        <v>5000</v>
      </c>
      <c r="I35" s="85">
        <f>W!B55</f>
        <v>0</v>
      </c>
      <c r="J35" s="253">
        <f>W!A56</f>
        <v>350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1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21875" defaultRowHeight="11.4"/>
  <cols>
    <col min="1" max="1" width="1.77734375" style="93" customWidth="1"/>
    <col min="2" max="2" width="1.21875" style="93" customWidth="1"/>
    <col min="3" max="5" width="8.21875" style="93" customWidth="1"/>
    <col min="6" max="6" width="6.77734375" style="93" customWidth="1"/>
    <col min="7" max="7" width="8.77734375" style="93" customWidth="1"/>
    <col min="8" max="8" width="1.21875" style="93" customWidth="1"/>
    <col min="9" max="9" width="2.77734375" style="93" customWidth="1"/>
    <col min="10" max="10" width="1.21875" style="93" customWidth="1"/>
    <col min="11" max="12" width="8.77734375" style="93" customWidth="1"/>
    <col min="13" max="13" width="8.21875" style="93" customWidth="1"/>
    <col min="14" max="14" width="8.44140625" style="93" customWidth="1"/>
    <col min="15" max="15" width="8.5546875" style="93" customWidth="1"/>
    <col min="16" max="16" width="1.21875" style="93" customWidth="1"/>
    <col min="17" max="17" width="2.5546875" style="93" customWidth="1"/>
    <col min="18" max="18" width="1.21875" style="93" customWidth="1"/>
    <col min="19" max="19" width="9.21875" style="93" customWidth="1"/>
    <col min="20" max="20" width="10.44140625" style="93" customWidth="1"/>
    <col min="21" max="21" width="7.21875" style="93" customWidth="1"/>
    <col min="22" max="22" width="1.44140625" style="93" customWidth="1"/>
    <col min="23" max="23" width="7.21875" style="93" customWidth="1"/>
    <col min="24" max="24" width="1.21875" style="93" customWidth="1"/>
    <col min="25" max="25" width="7.21875" style="93" customWidth="1"/>
    <col min="26" max="26" width="1.44140625" style="93" customWidth="1"/>
    <col min="27" max="27" width="1" style="93" customWidth="1"/>
    <col min="28" max="28" width="9.21875" style="93"/>
    <col min="29" max="29" width="1.77734375" style="93" customWidth="1"/>
    <col min="30" max="30" width="9.21875" style="93"/>
    <col min="31" max="31" width="9.77734375" style="93" customWidth="1"/>
    <col min="32" max="32" width="9.21875" style="93"/>
    <col min="33" max="33" width="1.5546875" style="93" customWidth="1"/>
    <col min="34" max="34" width="9.21875" style="93"/>
    <col min="35" max="35" width="1.5546875" style="93" customWidth="1"/>
    <col min="36" max="16384" width="9.218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2342</v>
      </c>
      <c r="V5" s="113"/>
      <c r="W5" s="239">
        <f>W!A109</f>
        <v>1552</v>
      </c>
      <c r="X5" s="106"/>
      <c r="Y5" s="244">
        <f>W!A110</f>
        <v>529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21</v>
      </c>
      <c r="O6" s="116">
        <f>W!A192</f>
        <v>27</v>
      </c>
      <c r="P6" s="100"/>
      <c r="R6" s="99"/>
      <c r="S6" s="20" t="s">
        <v>132</v>
      </c>
      <c r="T6" s="95"/>
      <c r="U6" s="244">
        <f>W!A111</f>
        <v>2397</v>
      </c>
      <c r="V6" s="113"/>
      <c r="W6" s="239">
        <f>W!A112</f>
        <v>1590</v>
      </c>
      <c r="X6" s="106"/>
      <c r="Y6" s="244">
        <f>W!A113</f>
        <v>542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29</v>
      </c>
      <c r="O7" s="116">
        <f>W!A194</f>
        <v>21</v>
      </c>
      <c r="P7" s="100"/>
      <c r="R7" s="99"/>
      <c r="S7" s="20" t="s">
        <v>133</v>
      </c>
      <c r="T7" s="95"/>
      <c r="U7" s="244">
        <f>W!A114</f>
        <v>55</v>
      </c>
      <c r="V7" s="113"/>
      <c r="W7" s="239">
        <f>W!A115</f>
        <v>38</v>
      </c>
      <c r="X7" s="106"/>
      <c r="Y7" s="244">
        <f>W!A116</f>
        <v>13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0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6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50</v>
      </c>
      <c r="O11" s="120">
        <f>W!A198</f>
        <v>42</v>
      </c>
      <c r="P11" s="100"/>
      <c r="R11" s="99"/>
      <c r="S11" s="28" t="s">
        <v>26</v>
      </c>
      <c r="T11" s="95"/>
      <c r="U11" s="244">
        <f>W!A121</f>
        <v>975</v>
      </c>
      <c r="V11" s="113"/>
      <c r="W11" s="244">
        <f>W!A124</f>
        <v>642</v>
      </c>
      <c r="X11" s="106"/>
      <c r="Y11" s="244">
        <f>W!A127</f>
        <v>260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500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312</v>
      </c>
      <c r="V12" s="113"/>
      <c r="W12" s="244">
        <f>W!A125</f>
        <v>210</v>
      </c>
      <c r="X12" s="106"/>
      <c r="Y12" s="244">
        <f>W!A128</f>
        <v>67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788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1055</v>
      </c>
      <c r="V13" s="113"/>
      <c r="W13" s="244">
        <f>W!A126</f>
        <v>700</v>
      </c>
      <c r="X13" s="106"/>
      <c r="Y13" s="244">
        <f>W!A129</f>
        <v>202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-788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12096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84</v>
      </c>
      <c r="P16" s="117">
        <f>W!B307</f>
        <v>0</v>
      </c>
      <c r="R16" s="99"/>
      <c r="S16" s="20" t="s">
        <v>23</v>
      </c>
      <c r="T16" s="95"/>
      <c r="U16" s="244">
        <f>W!A131</f>
        <v>1193</v>
      </c>
      <c r="V16" s="113"/>
      <c r="W16" s="244">
        <f>W!A134</f>
        <v>657</v>
      </c>
      <c r="X16" s="106"/>
      <c r="Y16" s="244">
        <f>W!A137</f>
        <v>257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11901</v>
      </c>
      <c r="P17" s="100"/>
      <c r="R17" s="99"/>
      <c r="S17" s="123" t="s">
        <v>3</v>
      </c>
      <c r="T17" s="95"/>
      <c r="U17" s="244">
        <f>W!A132</f>
        <v>300</v>
      </c>
      <c r="V17" s="113"/>
      <c r="W17" s="244">
        <f>W!A135</f>
        <v>189</v>
      </c>
      <c r="X17" s="106"/>
      <c r="Y17" s="244">
        <f>W!A138</f>
        <v>63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1179</v>
      </c>
      <c r="V18" s="113"/>
      <c r="W18" s="244">
        <f>W!A136</f>
        <v>701</v>
      </c>
      <c r="X18" s="106"/>
      <c r="Y18" s="244">
        <f>W!A139</f>
        <v>217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975</v>
      </c>
      <c r="V21" s="113"/>
      <c r="W21" s="244">
        <f>W!A144</f>
        <v>642</v>
      </c>
      <c r="X21" s="106"/>
      <c r="Y21" s="244">
        <f>W!A147</f>
        <v>258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6408</v>
      </c>
      <c r="H22" s="124"/>
      <c r="I22" s="95"/>
      <c r="R22" s="99"/>
      <c r="S22" s="123" t="s">
        <v>3</v>
      </c>
      <c r="T22" s="95"/>
      <c r="U22" s="244">
        <f>W!A142</f>
        <v>300</v>
      </c>
      <c r="V22" s="113"/>
      <c r="W22" s="244">
        <f>W!A145</f>
        <v>189</v>
      </c>
      <c r="X22" s="106"/>
      <c r="Y22" s="244">
        <f>W!A148</f>
        <v>63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86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1055</v>
      </c>
      <c r="V23" s="113"/>
      <c r="W23" s="244">
        <f>W!A146</f>
        <v>700</v>
      </c>
      <c r="X23" s="106"/>
      <c r="Y23" s="244">
        <f>W!A149</f>
        <v>207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5842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54</v>
      </c>
      <c r="H25" s="100"/>
      <c r="I25" s="95"/>
      <c r="J25" s="99"/>
      <c r="K25" s="28" t="s">
        <v>108</v>
      </c>
      <c r="L25" s="20"/>
      <c r="M25" s="116">
        <f>W!A321</f>
        <v>3</v>
      </c>
      <c r="N25" s="116">
        <f>W!A322</f>
        <v>1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 xml:space="preserve"> 93.6</v>
      </c>
      <c r="H26" s="100"/>
      <c r="I26" s="95"/>
      <c r="J26" s="99"/>
      <c r="K26" s="28" t="s">
        <v>109</v>
      </c>
      <c r="L26" s="20"/>
      <c r="M26" s="116">
        <f>W!A323</f>
        <v>0</v>
      </c>
      <c r="N26" s="116">
        <f>W!A324</f>
        <v>0</v>
      </c>
      <c r="O26" s="114"/>
      <c r="P26" s="129"/>
      <c r="R26" s="99"/>
      <c r="S26" s="20" t="s">
        <v>23</v>
      </c>
      <c r="T26" s="95"/>
      <c r="U26" s="244">
        <f>W!A151</f>
        <v>109</v>
      </c>
      <c r="V26" s="113"/>
      <c r="W26" s="244">
        <f>W!A154</f>
        <v>12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4</v>
      </c>
      <c r="N28" s="116">
        <f>MAX(N29-N25+N26,0)</f>
        <v>4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1720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6000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0</v>
      </c>
      <c r="V30" s="113"/>
      <c r="W30" s="244">
        <f>W!A164</f>
        <v>0</v>
      </c>
      <c r="X30" s="106"/>
      <c r="Y30" s="244">
        <f>W!A167</f>
        <v>2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12</v>
      </c>
      <c r="V31" s="113"/>
      <c r="W31" s="244">
        <f>W!A165</f>
        <v>51</v>
      </c>
      <c r="X31" s="106"/>
      <c r="Y31" s="244">
        <f>W!A168</f>
        <v>16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0</v>
      </c>
      <c r="V32" s="113"/>
      <c r="W32" s="244">
        <f>W!A166</f>
        <v>0</v>
      </c>
      <c r="X32" s="106"/>
      <c r="Y32" s="244">
        <f>W!A169</f>
        <v>0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7203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517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1381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41</v>
      </c>
      <c r="V35" s="117">
        <f>W!B171</f>
        <v>0</v>
      </c>
      <c r="W35" s="239">
        <f>W!A172</f>
        <v>26</v>
      </c>
      <c r="X35" s="117">
        <f>W!B172</f>
        <v>0</v>
      </c>
      <c r="Y35" s="239">
        <f>W!A173</f>
        <v>15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2000</v>
      </c>
      <c r="H36" s="100"/>
      <c r="I36" s="95"/>
      <c r="J36" s="99"/>
      <c r="K36" s="20" t="s">
        <v>115</v>
      </c>
      <c r="L36" s="95"/>
      <c r="M36" s="245">
        <f>W!A296</f>
        <v>7</v>
      </c>
      <c r="N36" s="245">
        <f>W!A298</f>
        <v>2</v>
      </c>
      <c r="O36" s="245">
        <f>W!A300</f>
        <v>7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2000</v>
      </c>
      <c r="H38" s="100"/>
      <c r="I38" s="95"/>
      <c r="R38" s="99"/>
      <c r="S38" s="105" t="s">
        <v>142</v>
      </c>
      <c r="T38" s="105"/>
      <c r="U38" s="208" t="str">
        <f>W!A177</f>
        <v>Minor</v>
      </c>
      <c r="V38" s="113"/>
      <c r="W38" s="208" t="str">
        <f>W!A178</f>
        <v>Minor</v>
      </c>
      <c r="X38" s="106"/>
      <c r="Y38" s="208" t="str">
        <f>W!A179</f>
        <v>Minor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12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0</v>
      </c>
      <c r="V41" s="113"/>
      <c r="W41" s="239">
        <f>W!A182</f>
        <v>0</v>
      </c>
      <c r="X41" s="106"/>
      <c r="Y41" s="244">
        <f>W!A183</f>
        <v>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53598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7500</v>
      </c>
      <c r="V42" s="113"/>
      <c r="W42" s="244">
        <f>W!A55</f>
        <v>5000</v>
      </c>
      <c r="X42" s="106"/>
      <c r="Y42" s="244">
        <f>W!A56</f>
        <v>350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24.415559999999999</v>
      </c>
      <c r="P43" s="100"/>
      <c r="R43" s="99"/>
      <c r="S43" s="83" t="s">
        <v>89</v>
      </c>
      <c r="T43" s="95"/>
      <c r="U43" s="244">
        <f>W!A184</f>
        <v>0</v>
      </c>
      <c r="V43" s="113"/>
      <c r="W43" s="239">
        <f>W!A185</f>
        <v>0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191</v>
      </c>
      <c r="H44" s="100"/>
      <c r="I44" s="95"/>
      <c r="J44" s="99"/>
      <c r="K44" s="19" t="s">
        <v>125</v>
      </c>
      <c r="N44" s="138">
        <f>N42+N43</f>
        <v>32.015560000000001</v>
      </c>
      <c r="P44" s="100"/>
      <c r="R44" s="99"/>
      <c r="S44" s="83" t="s">
        <v>146</v>
      </c>
      <c r="T44" s="95"/>
      <c r="U44" s="244">
        <f>W!A187</f>
        <v>7500</v>
      </c>
      <c r="V44" s="113"/>
      <c r="W44" s="239">
        <f>W!A188</f>
        <v>5000</v>
      </c>
      <c r="X44" s="106"/>
      <c r="Y44" s="244">
        <f>W!A189</f>
        <v>350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8"/>
  <sheetViews>
    <sheetView showGridLines="0" topLeftCell="A5" workbookViewId="0">
      <selection activeCell="X8" sqref="X8:X34"/>
    </sheetView>
  </sheetViews>
  <sheetFormatPr defaultColWidth="9.21875" defaultRowHeight="10.199999999999999"/>
  <cols>
    <col min="1" max="2" width="1.44140625" style="140" customWidth="1"/>
    <col min="3" max="6" width="7.77734375" style="140" customWidth="1"/>
    <col min="7" max="8" width="1.44140625" style="140" customWidth="1"/>
    <col min="9" max="12" width="7.77734375" style="140" customWidth="1"/>
    <col min="13" max="14" width="1.44140625" style="140" customWidth="1"/>
    <col min="15" max="18" width="7.77734375" style="140" customWidth="1"/>
    <col min="19" max="20" width="1.44140625" style="140" customWidth="1"/>
    <col min="21" max="24" width="7.77734375" style="140" customWidth="1"/>
    <col min="25" max="25" width="1.44140625" style="140" customWidth="1"/>
    <col min="26" max="16384" width="9.218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402000</v>
      </c>
      <c r="G7" s="152"/>
      <c r="H7" s="141"/>
      <c r="I7" s="155" t="s">
        <v>136</v>
      </c>
      <c r="J7" s="141"/>
      <c r="K7" s="141"/>
      <c r="L7" s="226">
        <f>W!A241</f>
        <v>2210202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66706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2068252</v>
      </c>
      <c r="Y8" s="152"/>
    </row>
    <row r="9" spans="2:26">
      <c r="B9" s="149"/>
      <c r="C9" s="155" t="s">
        <v>158</v>
      </c>
      <c r="D9" s="141"/>
      <c r="E9" s="141"/>
      <c r="F9" s="222">
        <f>W!A203</f>
        <v>33023</v>
      </c>
      <c r="G9" s="152"/>
      <c r="H9" s="141"/>
      <c r="I9" s="155" t="s">
        <v>178</v>
      </c>
      <c r="J9" s="141"/>
      <c r="K9" s="141"/>
      <c r="L9" s="226">
        <f>W!A242</f>
        <v>129336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273229</v>
      </c>
      <c r="G10" s="152"/>
      <c r="H10" s="141"/>
      <c r="I10" s="220" t="s">
        <v>179</v>
      </c>
      <c r="L10" s="226">
        <f>W!A243</f>
        <v>2059900</v>
      </c>
      <c r="M10" s="152"/>
      <c r="N10" s="141"/>
      <c r="O10" s="155" t="s">
        <v>206</v>
      </c>
      <c r="P10" s="141"/>
      <c r="Q10" s="141"/>
      <c r="R10" s="229">
        <f>W!A263</f>
        <v>1044100</v>
      </c>
      <c r="S10" s="152"/>
      <c r="T10" s="141"/>
      <c r="U10" s="155" t="s">
        <v>232</v>
      </c>
      <c r="V10" s="141"/>
      <c r="W10" s="141"/>
      <c r="X10" s="226">
        <f>W!A223</f>
        <v>3068165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23227</v>
      </c>
      <c r="G11" s="152"/>
      <c r="H11" s="141"/>
      <c r="I11" s="155" t="s">
        <v>180</v>
      </c>
      <c r="J11" s="141"/>
      <c r="K11" s="141"/>
      <c r="L11" s="226">
        <f>W!A244</f>
        <v>631628</v>
      </c>
      <c r="M11" s="152"/>
      <c r="N11" s="141"/>
      <c r="O11" s="155" t="s">
        <v>207</v>
      </c>
      <c r="P11" s="141"/>
      <c r="Q11" s="141"/>
      <c r="R11" s="226">
        <f>SUM(R8:R10)</f>
        <v>1494100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10110</v>
      </c>
      <c r="G12" s="152"/>
      <c r="H12" s="141"/>
      <c r="I12" s="155" t="s">
        <v>181</v>
      </c>
      <c r="J12" s="141"/>
      <c r="K12" s="141"/>
      <c r="L12" s="226">
        <f>W!A245</f>
        <v>102659</v>
      </c>
      <c r="M12" s="152"/>
      <c r="N12" s="141"/>
      <c r="R12" s="230"/>
      <c r="S12" s="152"/>
      <c r="T12" s="141"/>
      <c r="U12" s="220" t="s">
        <v>234</v>
      </c>
      <c r="X12" s="230">
        <f>X8+X9-X10-X11</f>
        <v>-999913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75000</v>
      </c>
      <c r="G13" s="152"/>
      <c r="H13" s="141"/>
      <c r="I13" s="155" t="s">
        <v>182</v>
      </c>
      <c r="J13" s="141"/>
      <c r="K13" s="141"/>
      <c r="L13" s="226">
        <f>W!A246</f>
        <v>350188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25000</v>
      </c>
      <c r="G14" s="152"/>
      <c r="H14" s="141"/>
      <c r="I14" s="155" t="s">
        <v>183</v>
      </c>
      <c r="J14" s="141"/>
      <c r="K14" s="141"/>
      <c r="L14" s="226">
        <f>W!A247</f>
        <v>173570</v>
      </c>
      <c r="M14" s="152"/>
      <c r="N14" s="141"/>
      <c r="O14" s="155" t="s">
        <v>209</v>
      </c>
      <c r="P14" s="141"/>
      <c r="Q14" s="141"/>
      <c r="R14" s="226">
        <f>W!A265</f>
        <v>20988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104000</v>
      </c>
      <c r="G15" s="152"/>
      <c r="H15" s="141"/>
      <c r="I15" s="155" t="s">
        <v>184</v>
      </c>
      <c r="J15" s="141"/>
      <c r="K15" s="141"/>
      <c r="L15" s="226">
        <f>W!A248</f>
        <v>4529</v>
      </c>
      <c r="M15" s="152"/>
      <c r="N15" s="141"/>
      <c r="O15" s="220" t="s">
        <v>210</v>
      </c>
      <c r="R15" s="226">
        <f>W!A266</f>
        <v>2059900</v>
      </c>
      <c r="S15" s="152"/>
      <c r="T15" s="141"/>
      <c r="U15" s="155" t="s">
        <v>236</v>
      </c>
      <c r="V15" s="141"/>
      <c r="W15" s="141"/>
      <c r="X15" s="226">
        <f>W!A225</f>
        <v>2497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11900</v>
      </c>
      <c r="G16" s="152"/>
      <c r="H16" s="141"/>
      <c r="I16" s="155" t="s">
        <v>185</v>
      </c>
      <c r="L16" s="226">
        <f>W!A249</f>
        <v>41350</v>
      </c>
      <c r="M16" s="152"/>
      <c r="N16" s="141"/>
      <c r="O16" s="155" t="s">
        <v>211</v>
      </c>
      <c r="P16" s="141"/>
      <c r="Q16" s="141"/>
      <c r="R16" s="226">
        <f>W!A267</f>
        <v>241629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9431</v>
      </c>
      <c r="G17" s="152"/>
      <c r="H17" s="141"/>
      <c r="I17" s="163" t="s">
        <v>186</v>
      </c>
      <c r="J17" s="141"/>
      <c r="K17" s="141"/>
      <c r="L17" s="227">
        <f>W!A250</f>
        <v>2322517</v>
      </c>
      <c r="M17" s="152"/>
      <c r="N17" s="141"/>
      <c r="O17" s="155" t="s">
        <v>212</v>
      </c>
      <c r="P17" s="141"/>
      <c r="Q17" s="141"/>
      <c r="R17" s="226">
        <f>W!A268</f>
        <v>948255</v>
      </c>
      <c r="S17" s="152"/>
      <c r="T17" s="141"/>
      <c r="U17" s="155" t="s">
        <v>238</v>
      </c>
      <c r="V17" s="141"/>
      <c r="W17" s="141"/>
      <c r="X17" s="227">
        <f>W!A227</f>
        <v>150000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12500</v>
      </c>
      <c r="G18" s="152"/>
      <c r="H18" s="141"/>
      <c r="I18" s="155" t="s">
        <v>187</v>
      </c>
      <c r="J18" s="141"/>
      <c r="K18" s="141"/>
      <c r="L18" s="228">
        <f>W!A251</f>
        <v>1170643</v>
      </c>
      <c r="M18" s="152"/>
      <c r="N18" s="141"/>
      <c r="O18" s="155" t="s">
        <v>213</v>
      </c>
      <c r="P18" s="141"/>
      <c r="Q18" s="141"/>
      <c r="R18" s="227">
        <f>W!A269</f>
        <v>1099069</v>
      </c>
      <c r="S18" s="152"/>
      <c r="T18" s="141"/>
      <c r="U18" s="220" t="s">
        <v>239</v>
      </c>
      <c r="X18" s="230">
        <f>X15+X16-X17</f>
        <v>-147503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4389</v>
      </c>
      <c r="G19" s="152"/>
      <c r="H19" s="141"/>
      <c r="I19" s="155" t="s">
        <v>188</v>
      </c>
      <c r="J19" s="141"/>
      <c r="K19" s="141"/>
      <c r="L19" s="226">
        <f>W!A252</f>
        <v>1039559</v>
      </c>
      <c r="M19" s="152"/>
      <c r="N19" s="141"/>
      <c r="O19" s="220" t="s">
        <v>214</v>
      </c>
      <c r="R19" s="232">
        <f>SUM(R14:R18)</f>
        <v>4369841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1500</v>
      </c>
      <c r="G20" s="152"/>
      <c r="H20" s="141"/>
      <c r="I20" s="155" t="s">
        <v>189</v>
      </c>
      <c r="J20" s="141"/>
      <c r="K20" s="141"/>
      <c r="L20" s="226">
        <f>W!A217</f>
        <v>1233295</v>
      </c>
      <c r="M20" s="152"/>
      <c r="N20" s="141"/>
      <c r="O20" s="155" t="s">
        <v>215</v>
      </c>
      <c r="P20" s="141"/>
      <c r="Q20" s="141"/>
      <c r="R20" s="226">
        <f>R11+R19</f>
        <v>5863941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170000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417480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11280</v>
      </c>
      <c r="G22" s="152"/>
      <c r="H22" s="141"/>
      <c r="I22" s="155" t="s">
        <v>191</v>
      </c>
      <c r="J22" s="141"/>
      <c r="K22" s="141"/>
      <c r="L22" s="229">
        <f>W!A254</f>
        <v>26770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1233295</v>
      </c>
      <c r="G23" s="152"/>
      <c r="H23" s="141"/>
      <c r="I23" s="220" t="s">
        <v>192</v>
      </c>
      <c r="L23" s="226">
        <f>L19-L20+L21-L22</f>
        <v>-220506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2497</v>
      </c>
      <c r="M24" s="152"/>
      <c r="N24" s="141"/>
      <c r="O24" s="159" t="s">
        <v>219</v>
      </c>
      <c r="P24" s="141"/>
      <c r="Q24" s="141"/>
      <c r="R24" s="226">
        <f>W!A272</f>
        <v>1850555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0</v>
      </c>
      <c r="M25" s="152"/>
      <c r="N25" s="141"/>
      <c r="O25" s="155" t="s">
        <v>220</v>
      </c>
      <c r="P25" s="141"/>
      <c r="Q25" s="141"/>
      <c r="R25" s="227">
        <f>W!A273</f>
        <v>0</v>
      </c>
      <c r="S25" s="152"/>
      <c r="T25" s="141"/>
      <c r="U25" s="155" t="s">
        <v>244</v>
      </c>
      <c r="V25" s="141"/>
      <c r="W25" s="141"/>
      <c r="X25" s="227">
        <f>W!A232</f>
        <v>0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-218009</v>
      </c>
      <c r="G26" s="152"/>
      <c r="H26" s="141"/>
      <c r="I26" s="220" t="s">
        <v>172</v>
      </c>
      <c r="J26" s="141"/>
      <c r="K26" s="141"/>
      <c r="L26" s="230">
        <f>L23+L24-L25</f>
        <v>-218009</v>
      </c>
      <c r="M26" s="152"/>
      <c r="N26" s="141"/>
      <c r="O26" s="163" t="s">
        <v>217</v>
      </c>
      <c r="P26" s="141"/>
      <c r="Q26" s="141"/>
      <c r="R26" s="226">
        <f>SUM(R23:R25)</f>
        <v>1850555</v>
      </c>
      <c r="S26" s="152"/>
      <c r="T26" s="141"/>
      <c r="U26" s="220" t="s">
        <v>245</v>
      </c>
      <c r="X26" s="230">
        <f>X21-X22-X23+X24-X25</f>
        <v>417480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-186085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-404094</v>
      </c>
      <c r="G28" s="152"/>
      <c r="H28" s="141"/>
      <c r="I28" s="155" t="s">
        <v>196</v>
      </c>
      <c r="J28" s="141"/>
      <c r="K28" s="141"/>
      <c r="L28" s="226">
        <f>W!A256</f>
        <v>-218009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-729936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-4.9547499999999998</v>
      </c>
      <c r="M29" s="152"/>
      <c r="N29" s="141"/>
      <c r="O29" s="155" t="s">
        <v>222</v>
      </c>
      <c r="P29" s="141"/>
      <c r="Q29" s="141"/>
      <c r="R29" s="226">
        <f>R20-R26-R27</f>
        <v>4013386</v>
      </c>
      <c r="S29" s="152"/>
      <c r="U29" s="220" t="s">
        <v>247</v>
      </c>
      <c r="V29" s="141"/>
      <c r="W29" s="141"/>
      <c r="X29" s="229">
        <f>W!A234</f>
        <v>1829005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1099069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999000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-218009</v>
      </c>
      <c r="M32" s="152"/>
      <c r="O32" s="163" t="s">
        <v>224</v>
      </c>
      <c r="P32" s="141"/>
      <c r="Q32" s="141"/>
      <c r="R32" s="226">
        <f>W!A275</f>
        <v>4400000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6000</v>
      </c>
      <c r="G33" s="152"/>
      <c r="H33" s="141"/>
      <c r="I33" s="89" t="s">
        <v>200</v>
      </c>
      <c r="J33" s="141"/>
      <c r="K33" s="141"/>
      <c r="L33" s="227">
        <f>W!A260</f>
        <v>-186085</v>
      </c>
      <c r="M33" s="152"/>
      <c r="O33" s="89" t="s">
        <v>228</v>
      </c>
      <c r="R33" s="226">
        <f>W!A276</f>
        <v>17480</v>
      </c>
      <c r="S33" s="152"/>
      <c r="U33" s="155" t="s">
        <v>250</v>
      </c>
      <c r="V33" s="141"/>
      <c r="W33" s="141"/>
      <c r="X33" s="230">
        <f>W!A238</f>
        <v>389000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-404094</v>
      </c>
      <c r="M34" s="152"/>
      <c r="O34" s="155" t="s">
        <v>225</v>
      </c>
      <c r="P34" s="141"/>
      <c r="Q34" s="141"/>
      <c r="R34" s="227">
        <f>R35-R32-R33</f>
        <v>-404094</v>
      </c>
      <c r="S34" s="152"/>
      <c r="U34" s="155" t="s">
        <v>251</v>
      </c>
      <c r="V34" s="141"/>
      <c r="W34" s="141"/>
      <c r="X34" s="230">
        <f>W!A239</f>
        <v>1769000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4013386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21875" defaultRowHeight="11.4"/>
  <cols>
    <col min="1" max="1" width="2" style="93" customWidth="1"/>
    <col min="2" max="2" width="1.5546875" style="93" customWidth="1"/>
    <col min="3" max="8" width="8.77734375" style="93" customWidth="1"/>
    <col min="9" max="9" width="8.77734375" style="169" customWidth="1"/>
    <col min="10" max="13" width="8.77734375" style="93" customWidth="1"/>
    <col min="14" max="14" width="1.5546875" style="93" customWidth="1"/>
    <col min="15" max="16384" width="9.218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1</v>
      </c>
      <c r="J2" s="173" t="s">
        <v>256</v>
      </c>
      <c r="K2" s="172">
        <f>W!$A4</f>
        <v>2017</v>
      </c>
      <c r="L2" s="174" t="s">
        <v>257</v>
      </c>
      <c r="M2" s="24">
        <f>W!$A5</f>
        <v>3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4798</v>
      </c>
      <c r="H6" s="237">
        <f>W!A506</f>
        <v>4298</v>
      </c>
      <c r="I6" s="237">
        <f>W!A504</f>
        <v>5975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8.4</v>
      </c>
      <c r="H7" s="235">
        <f>W!A508/10</f>
        <v>4.4000000000000004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1753</v>
      </c>
      <c r="H8" s="237">
        <f>W!A510</f>
        <v>1501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0.5</v>
      </c>
      <c r="H11" s="235">
        <f>W!A502/10</f>
        <v>1.1000000000000001</v>
      </c>
      <c r="I11" s="28" t="s">
        <v>265</v>
      </c>
      <c r="J11" s="28"/>
      <c r="K11" s="114"/>
      <c r="L11" s="236">
        <f>W!A511/100</f>
        <v>0.83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126</v>
      </c>
      <c r="H17" s="238">
        <f>INT(L11*2*G21/1000) + 75</f>
        <v>207</v>
      </c>
      <c r="I17" s="238">
        <f>INT(L11*3*G21/1000) + 120</f>
        <v>318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159</v>
      </c>
      <c r="H18" s="238">
        <f>INT(L11*1.5*2*G21/1000) + 75</f>
        <v>273</v>
      </c>
      <c r="I18" s="238">
        <f>INT(L11*1.5*3*G21/1000) + 120</f>
        <v>417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79567</v>
      </c>
      <c r="H21" s="237">
        <f>W!A516</f>
        <v>75192</v>
      </c>
      <c r="I21" s="237">
        <f>W!A517</f>
        <v>71611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The International Monetory Fund is optimistic that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the global economy has turned a corner. They think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that growth is broad based with not only the eurozone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>picking up but the global economy as well.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95.74</v>
      </c>
      <c r="G37" s="255">
        <f>W!A542/100</f>
        <v>98.08</v>
      </c>
      <c r="H37" s="255">
        <f>W!A562/100</f>
        <v>96</v>
      </c>
      <c r="I37" s="255">
        <f>W!A582/100</f>
        <v>96.82</v>
      </c>
      <c r="J37" s="255">
        <f>W!A602/100</f>
        <v>89.53</v>
      </c>
      <c r="K37" s="255">
        <f>W!A622/100</f>
        <v>96</v>
      </c>
      <c r="L37" s="255">
        <f>W!A642/100</f>
        <v>92.75</v>
      </c>
      <c r="M37" s="255">
        <f>W!A662/100</f>
        <v>93.09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3829600</v>
      </c>
      <c r="G38" s="239">
        <f>W!A543</f>
        <v>4315520</v>
      </c>
      <c r="H38" s="239">
        <f>W!A563</f>
        <v>3840000</v>
      </c>
      <c r="I38" s="239">
        <f>W!A583</f>
        <v>3872800</v>
      </c>
      <c r="J38" s="239">
        <f>W!A603</f>
        <v>3581200</v>
      </c>
      <c r="K38" s="239">
        <f>W!A623</f>
        <v>3840000</v>
      </c>
      <c r="L38" s="239">
        <f>W!A643</f>
        <v>3710000</v>
      </c>
      <c r="M38" s="239">
        <f>W!A663</f>
        <v>3723600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0</v>
      </c>
      <c r="G40" s="239">
        <f>W!A544</f>
        <v>0</v>
      </c>
      <c r="H40" s="239">
        <f>W!A564</f>
        <v>0</v>
      </c>
      <c r="I40" s="239">
        <f>W!A584</f>
        <v>0</v>
      </c>
      <c r="J40" s="239">
        <f>W!A604</f>
        <v>0</v>
      </c>
      <c r="K40" s="239">
        <f>W!A624</f>
        <v>0</v>
      </c>
      <c r="L40" s="239">
        <f>W!A644</f>
        <v>0</v>
      </c>
      <c r="M40" s="239">
        <f>W!A664</f>
        <v>0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3829600</v>
      </c>
      <c r="G41" s="240">
        <f>W!A545</f>
        <v>3896997</v>
      </c>
      <c r="H41" s="240">
        <f>W!A565</f>
        <v>3840000</v>
      </c>
      <c r="I41" s="240">
        <f>W!A585</f>
        <v>3872800</v>
      </c>
      <c r="J41" s="240">
        <f>W!A605</f>
        <v>3581200</v>
      </c>
      <c r="K41" s="240">
        <f>W!A625</f>
        <v>3840000</v>
      </c>
      <c r="L41" s="240">
        <f>W!A645</f>
        <v>3710000</v>
      </c>
      <c r="M41" s="240">
        <f>W!A665</f>
        <v>3723600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330</v>
      </c>
      <c r="G45" s="239">
        <f>W!A546</f>
        <v>380</v>
      </c>
      <c r="H45" s="239">
        <f>W!A566</f>
        <v>325</v>
      </c>
      <c r="I45" s="239">
        <f>W!A586</f>
        <v>328</v>
      </c>
      <c r="J45" s="239">
        <f>W!A606</f>
        <v>400</v>
      </c>
      <c r="K45" s="239">
        <f>W!A626</f>
        <v>325</v>
      </c>
      <c r="L45" s="239">
        <f>W!A646</f>
        <v>350</v>
      </c>
      <c r="M45" s="239">
        <f>W!A666</f>
        <v>330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340</v>
      </c>
      <c r="G46" s="239">
        <f>W!A547</f>
        <v>338</v>
      </c>
      <c r="H46" s="239">
        <f>W!A567</f>
        <v>335</v>
      </c>
      <c r="I46" s="239">
        <f>W!A587</f>
        <v>350</v>
      </c>
      <c r="J46" s="239">
        <f>W!A607</f>
        <v>400</v>
      </c>
      <c r="K46" s="239">
        <f>W!A627</f>
        <v>335</v>
      </c>
      <c r="L46" s="239">
        <f>W!A647</f>
        <v>370</v>
      </c>
      <c r="M46" s="239">
        <f>W!A667</f>
        <v>340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380</v>
      </c>
      <c r="G47" s="239">
        <f>W!A548</f>
        <v>350</v>
      </c>
      <c r="H47" s="239">
        <f>W!A568</f>
        <v>375</v>
      </c>
      <c r="I47" s="239">
        <f>W!A588</f>
        <v>368</v>
      </c>
      <c r="J47" s="239">
        <f>W!A608</f>
        <v>450</v>
      </c>
      <c r="K47" s="239">
        <f>W!A628</f>
        <v>375</v>
      </c>
      <c r="L47" s="239">
        <f>W!A648</f>
        <v>345</v>
      </c>
      <c r="M47" s="239">
        <f>W!A668</f>
        <v>380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500</v>
      </c>
      <c r="G48" s="239">
        <f>W!A549</f>
        <v>590</v>
      </c>
      <c r="H48" s="239">
        <f>W!A569</f>
        <v>490</v>
      </c>
      <c r="I48" s="239">
        <f>W!A589</f>
        <v>498</v>
      </c>
      <c r="J48" s="239">
        <f>W!A609</f>
        <v>530</v>
      </c>
      <c r="K48" s="239">
        <f>W!A629</f>
        <v>490</v>
      </c>
      <c r="L48" s="239">
        <f>W!A649</f>
        <v>500</v>
      </c>
      <c r="M48" s="239">
        <f>W!A669</f>
        <v>490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500</v>
      </c>
      <c r="G49" s="239">
        <f>W!A550</f>
        <v>514</v>
      </c>
      <c r="H49" s="239">
        <f>W!A570</f>
        <v>490</v>
      </c>
      <c r="I49" s="239">
        <f>W!A590</f>
        <v>500</v>
      </c>
      <c r="J49" s="239">
        <f>W!A610</f>
        <v>530</v>
      </c>
      <c r="K49" s="239">
        <f>W!A630</f>
        <v>490</v>
      </c>
      <c r="L49" s="239">
        <f>W!A650</f>
        <v>530</v>
      </c>
      <c r="M49" s="239">
        <f>W!A670</f>
        <v>490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600</v>
      </c>
      <c r="G50" s="239">
        <f>W!A551</f>
        <v>529</v>
      </c>
      <c r="H50" s="239">
        <f>W!A571</f>
        <v>590</v>
      </c>
      <c r="I50" s="239">
        <f>W!A591</f>
        <v>598</v>
      </c>
      <c r="J50" s="239">
        <f>W!A611</f>
        <v>630</v>
      </c>
      <c r="K50" s="239">
        <f>W!A631</f>
        <v>590</v>
      </c>
      <c r="L50" s="239">
        <f>W!A651</f>
        <v>540</v>
      </c>
      <c r="M50" s="239">
        <f>W!A671</f>
        <v>590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715</v>
      </c>
      <c r="G51" s="239">
        <f>W!A552</f>
        <v>939</v>
      </c>
      <c r="H51" s="239">
        <f>W!A572</f>
        <v>700</v>
      </c>
      <c r="I51" s="239">
        <f>W!A592</f>
        <v>748</v>
      </c>
      <c r="J51" s="239">
        <f>W!A612</f>
        <v>715</v>
      </c>
      <c r="K51" s="239">
        <f>W!A632</f>
        <v>700</v>
      </c>
      <c r="L51" s="239">
        <f>W!A652</f>
        <v>730</v>
      </c>
      <c r="M51" s="239">
        <f>W!A672</f>
        <v>700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740</v>
      </c>
      <c r="G52" s="239">
        <f>W!A553</f>
        <v>864</v>
      </c>
      <c r="H52" s="239">
        <f>W!A573</f>
        <v>725</v>
      </c>
      <c r="I52" s="239">
        <f>W!A593</f>
        <v>750</v>
      </c>
      <c r="J52" s="239">
        <f>W!A613</f>
        <v>740</v>
      </c>
      <c r="K52" s="239">
        <f>W!A633</f>
        <v>725</v>
      </c>
      <c r="L52" s="239">
        <f>W!A653</f>
        <v>750</v>
      </c>
      <c r="M52" s="239">
        <f>W!A673</f>
        <v>720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865</v>
      </c>
      <c r="G53" s="239">
        <f>W!A554</f>
        <v>940</v>
      </c>
      <c r="H53" s="239">
        <f>W!A574</f>
        <v>850</v>
      </c>
      <c r="I53" s="239">
        <f>W!A594</f>
        <v>848</v>
      </c>
      <c r="J53" s="239">
        <f>W!A614</f>
        <v>865</v>
      </c>
      <c r="K53" s="239">
        <f>W!A634</f>
        <v>850</v>
      </c>
      <c r="L53" s="239">
        <f>W!A654</f>
        <v>780</v>
      </c>
      <c r="M53" s="239">
        <f>W!A674</f>
        <v>850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53</v>
      </c>
      <c r="G55" s="239">
        <f>W!A555</f>
        <v>69</v>
      </c>
      <c r="H55" s="239">
        <f>W!A575</f>
        <v>53</v>
      </c>
      <c r="I55" s="239">
        <f>W!A595</f>
        <v>69</v>
      </c>
      <c r="J55" s="239">
        <f>W!A615</f>
        <v>53</v>
      </c>
      <c r="K55" s="239">
        <f>W!A635</f>
        <v>53</v>
      </c>
      <c r="L55" s="239">
        <f>W!A655</f>
        <v>69</v>
      </c>
      <c r="M55" s="239">
        <f>W!A675</f>
        <v>53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1201</v>
      </c>
      <c r="G56" s="239">
        <f>W!A556</f>
        <v>1231</v>
      </c>
      <c r="H56" s="239">
        <f>W!A576</f>
        <v>1200</v>
      </c>
      <c r="I56" s="239">
        <f>W!A596</f>
        <v>1260</v>
      </c>
      <c r="J56" s="239">
        <f>W!A616</f>
        <v>1300</v>
      </c>
      <c r="K56" s="239">
        <f>W!A636</f>
        <v>1200</v>
      </c>
      <c r="L56" s="239">
        <f>W!A656</f>
        <v>1300</v>
      </c>
      <c r="M56" s="239">
        <f>W!A676</f>
        <v>1300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4</v>
      </c>
      <c r="G57" s="239">
        <f>W!A557</f>
        <v>4</v>
      </c>
      <c r="H57" s="239">
        <f>W!A577</f>
        <v>4</v>
      </c>
      <c r="I57" s="239">
        <f>W!A597</f>
        <v>4</v>
      </c>
      <c r="J57" s="239">
        <f>W!A617</f>
        <v>4</v>
      </c>
      <c r="K57" s="239">
        <f>W!A637</f>
        <v>4</v>
      </c>
      <c r="L57" s="239">
        <f>W!A657</f>
        <v>4</v>
      </c>
      <c r="M57" s="239">
        <f>W!A677</f>
        <v>4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2019100</v>
      </c>
      <c r="G65" s="239">
        <f>W!A722</f>
        <v>1494100</v>
      </c>
      <c r="H65" s="239">
        <f>W!A742</f>
        <v>1344100</v>
      </c>
      <c r="I65" s="239">
        <f>W!A762</f>
        <v>1686600</v>
      </c>
      <c r="J65" s="239">
        <f>W!A782</f>
        <v>1929100</v>
      </c>
      <c r="K65" s="239">
        <f>W!A802</f>
        <v>1344100</v>
      </c>
      <c r="L65" s="239">
        <f>W!A822</f>
        <v>1636600</v>
      </c>
      <c r="M65" s="239">
        <f>W!A842</f>
        <v>1636600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480899</v>
      </c>
      <c r="G66" s="239">
        <f>W!A723</f>
        <v>2322517</v>
      </c>
      <c r="H66" s="239">
        <f>W!A743</f>
        <v>55236</v>
      </c>
      <c r="I66" s="239">
        <f>W!A763</f>
        <v>727109</v>
      </c>
      <c r="J66" s="239">
        <f>W!A783</f>
        <v>448850</v>
      </c>
      <c r="K66" s="239">
        <f>W!A803</f>
        <v>55236</v>
      </c>
      <c r="L66" s="239">
        <f>W!A823</f>
        <v>683479</v>
      </c>
      <c r="M66" s="239">
        <f>W!A843</f>
        <v>578210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806877</v>
      </c>
      <c r="G67" s="239">
        <f>W!A724</f>
        <v>948255</v>
      </c>
      <c r="H67" s="239">
        <f>W!A744</f>
        <v>770176</v>
      </c>
      <c r="I67" s="239">
        <f>W!A764</f>
        <v>810350</v>
      </c>
      <c r="J67" s="239">
        <f>W!A784</f>
        <v>812426</v>
      </c>
      <c r="K67" s="239">
        <f>W!A804</f>
        <v>770176</v>
      </c>
      <c r="L67" s="239">
        <f>W!A824</f>
        <v>776150</v>
      </c>
      <c r="M67" s="239">
        <f>W!A844</f>
        <v>814830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1150000</v>
      </c>
      <c r="G68" s="239">
        <f>W!A725</f>
        <v>1099069</v>
      </c>
      <c r="H68" s="239">
        <f>W!A745</f>
        <v>2002243</v>
      </c>
      <c r="I68" s="239">
        <f>W!A765</f>
        <v>1225773</v>
      </c>
      <c r="J68" s="239">
        <f>W!A785</f>
        <v>1200000</v>
      </c>
      <c r="K68" s="239">
        <f>W!A805</f>
        <v>2002243</v>
      </c>
      <c r="L68" s="239">
        <f>W!A825</f>
        <v>1850000</v>
      </c>
      <c r="M68" s="239">
        <f>W!A845</f>
        <v>1321016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535548</v>
      </c>
      <c r="G72" s="239">
        <f>W!A729</f>
        <v>1850555</v>
      </c>
      <c r="H72" s="239">
        <f>W!A749</f>
        <v>269362</v>
      </c>
      <c r="I72" s="239">
        <f>W!A769</f>
        <v>685115</v>
      </c>
      <c r="J72" s="239">
        <f>W!A789</f>
        <v>582392</v>
      </c>
      <c r="K72" s="239">
        <f>W!A809</f>
        <v>269362</v>
      </c>
      <c r="L72" s="239">
        <f>W!A829</f>
        <v>632621</v>
      </c>
      <c r="M72" s="239">
        <f>W!A849</f>
        <v>658670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70037</v>
      </c>
      <c r="G73" s="239">
        <f>W!A730</f>
        <v>0</v>
      </c>
      <c r="H73" s="239">
        <f>W!A750</f>
        <v>0</v>
      </c>
      <c r="I73" s="239">
        <f>W!A770</f>
        <v>0</v>
      </c>
      <c r="J73" s="239">
        <f>W!A790</f>
        <v>203121</v>
      </c>
      <c r="K73" s="239">
        <f>W!A810</f>
        <v>0</v>
      </c>
      <c r="L73" s="239">
        <f>W!A830</f>
        <v>538200</v>
      </c>
      <c r="M73" s="239">
        <f>W!A850</f>
        <v>0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4000000</v>
      </c>
      <c r="G78" s="239">
        <f>W!A734</f>
        <v>4400000</v>
      </c>
      <c r="H78" s="239">
        <f>W!A754</f>
        <v>4000000</v>
      </c>
      <c r="I78" s="239">
        <f>W!A774</f>
        <v>4000000</v>
      </c>
      <c r="J78" s="239">
        <f>W!A794</f>
        <v>4000000</v>
      </c>
      <c r="K78" s="239">
        <f>W!A814</f>
        <v>4000000</v>
      </c>
      <c r="L78" s="239">
        <f>W!A834</f>
        <v>4000000</v>
      </c>
      <c r="M78" s="239">
        <f>W!A854</f>
        <v>4000000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17480</v>
      </c>
      <c r="H79" s="239">
        <f>W!A755</f>
        <v>0</v>
      </c>
      <c r="I79" s="239">
        <f>W!A775</f>
        <v>0</v>
      </c>
      <c r="J79" s="239">
        <f>W!A795</f>
        <v>0</v>
      </c>
      <c r="K79" s="239">
        <f>W!A815</f>
        <v>0</v>
      </c>
      <c r="L79" s="239">
        <f>W!A835</f>
        <v>0</v>
      </c>
      <c r="M79" s="239">
        <f>W!A855</f>
        <v>0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-148709</v>
      </c>
      <c r="G80" s="239">
        <f>W!A736</f>
        <v>-404094</v>
      </c>
      <c r="H80" s="239">
        <f>W!A756</f>
        <v>-97607</v>
      </c>
      <c r="I80" s="239">
        <f>W!A776</f>
        <v>-235283</v>
      </c>
      <c r="J80" s="239">
        <f>W!A796</f>
        <v>-395137</v>
      </c>
      <c r="K80" s="239">
        <f>W!A816</f>
        <v>-97607</v>
      </c>
      <c r="L80" s="239">
        <f>W!A836</f>
        <v>-224592</v>
      </c>
      <c r="M80" s="239">
        <f>W!A856</f>
        <v>-308014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3851291</v>
      </c>
      <c r="G81" s="239">
        <f t="shared" si="0"/>
        <v>4013386</v>
      </c>
      <c r="H81" s="239">
        <f t="shared" si="0"/>
        <v>3902393</v>
      </c>
      <c r="I81" s="239">
        <f t="shared" si="0"/>
        <v>3764717</v>
      </c>
      <c r="J81" s="239">
        <f t="shared" si="0"/>
        <v>3604863</v>
      </c>
      <c r="K81" s="239">
        <f t="shared" si="0"/>
        <v>3902393</v>
      </c>
      <c r="L81" s="239">
        <f t="shared" si="0"/>
        <v>3775408</v>
      </c>
      <c r="M81" s="239">
        <f t="shared" si="0"/>
        <v>3691986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 4.1</v>
      </c>
      <c r="G89" s="59" t="str">
        <f>W!A342</f>
        <v xml:space="preserve">  4.6</v>
      </c>
      <c r="H89" s="59" t="str">
        <f>W!A352</f>
        <v xml:space="preserve">  4.2</v>
      </c>
      <c r="I89" s="59" t="str">
        <f>W!A362</f>
        <v xml:space="preserve">  5.7</v>
      </c>
      <c r="J89" s="59" t="str">
        <f>W!A372</f>
        <v xml:space="preserve">  3.3</v>
      </c>
      <c r="K89" s="59" t="str">
        <f>W!A382</f>
        <v xml:space="preserve">  4.2</v>
      </c>
      <c r="L89" s="59" t="str">
        <f>W!A392</f>
        <v xml:space="preserve">  3.6</v>
      </c>
      <c r="M89" s="59" t="str">
        <f>W!A402</f>
        <v xml:space="preserve">  4.4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 1.1</v>
      </c>
      <c r="G90" s="59" t="str">
        <f>W!A343</f>
        <v xml:space="preserve">  2.3</v>
      </c>
      <c r="H90" s="59" t="str">
        <f>W!A353</f>
        <v xml:space="preserve">  1.2</v>
      </c>
      <c r="I90" s="59" t="str">
        <f>W!A363</f>
        <v xml:space="preserve">  0.4</v>
      </c>
      <c r="J90" s="59" t="str">
        <f>W!A373</f>
        <v xml:space="preserve">  0.8</v>
      </c>
      <c r="K90" s="59" t="str">
        <f>W!A383</f>
        <v xml:space="preserve">  1.2</v>
      </c>
      <c r="L90" s="59" t="str">
        <f>W!A393</f>
        <v xml:space="preserve">  0.8</v>
      </c>
      <c r="M90" s="59" t="str">
        <f>W!A403</f>
        <v xml:space="preserve">  1.0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 3.3</v>
      </c>
      <c r="G91" s="59" t="str">
        <f>W!A344</f>
        <v xml:space="preserve"> 11.6</v>
      </c>
      <c r="H91" s="59" t="str">
        <f>W!A354</f>
        <v xml:space="preserve">  2.8</v>
      </c>
      <c r="I91" s="59" t="str">
        <f>W!A364</f>
        <v xml:space="preserve">  4.1</v>
      </c>
      <c r="J91" s="59" t="str">
        <f>W!A374</f>
        <v xml:space="preserve">  3.0</v>
      </c>
      <c r="K91" s="59" t="str">
        <f>W!A384</f>
        <v xml:space="preserve">  2.8</v>
      </c>
      <c r="L91" s="59" t="str">
        <f>W!A394</f>
        <v xml:space="preserve">  4.5</v>
      </c>
      <c r="M91" s="59" t="str">
        <f>W!A404</f>
        <v xml:space="preserve">  2.9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 5.6</v>
      </c>
      <c r="G92" s="59" t="str">
        <f>W!A345</f>
        <v xml:space="preserve">  5.6</v>
      </c>
      <c r="H92" s="59" t="str">
        <f>W!A355</f>
        <v xml:space="preserve">  5.4</v>
      </c>
      <c r="I92" s="59" t="str">
        <f>W!A365</f>
        <v xml:space="preserve">  6.5</v>
      </c>
      <c r="J92" s="59" t="str">
        <f>W!A375</f>
        <v xml:space="preserve">  5.4</v>
      </c>
      <c r="K92" s="59" t="str">
        <f>W!A385</f>
        <v xml:space="preserve">  5.4</v>
      </c>
      <c r="L92" s="59" t="str">
        <f>W!A395</f>
        <v xml:space="preserve">  5.7</v>
      </c>
      <c r="M92" s="59" t="str">
        <f>W!A405</f>
        <v xml:space="preserve">  5.9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 2.2</v>
      </c>
      <c r="G93" s="59" t="str">
        <f>W!A346</f>
        <v xml:space="preserve">  2.8</v>
      </c>
      <c r="H93" s="59" t="str">
        <f>W!A356</f>
        <v xml:space="preserve">  1.9</v>
      </c>
      <c r="I93" s="59" t="str">
        <f>W!A366</f>
        <v xml:space="preserve">  0.4</v>
      </c>
      <c r="J93" s="59" t="str">
        <f>W!A376</f>
        <v xml:space="preserve">  1.8</v>
      </c>
      <c r="K93" s="59" t="str">
        <f>W!A386</f>
        <v xml:space="preserve">  1.9</v>
      </c>
      <c r="L93" s="59" t="str">
        <f>W!A396</f>
        <v xml:space="preserve">  1.7</v>
      </c>
      <c r="M93" s="59" t="str">
        <f>W!A406</f>
        <v xml:space="preserve">  1.5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 4.0</v>
      </c>
      <c r="G94" s="59" t="str">
        <f>W!A347</f>
        <v xml:space="preserve"> 14.2</v>
      </c>
      <c r="H94" s="59" t="str">
        <f>W!A357</f>
        <v xml:space="preserve">  3.1</v>
      </c>
      <c r="I94" s="59" t="str">
        <f>W!A367</f>
        <v xml:space="preserve">  5.0</v>
      </c>
      <c r="J94" s="59" t="str">
        <f>W!A377</f>
        <v xml:space="preserve">  3.5</v>
      </c>
      <c r="K94" s="59" t="str">
        <f>W!A387</f>
        <v xml:space="preserve">  3.1</v>
      </c>
      <c r="L94" s="59" t="str">
        <f>W!A397</f>
        <v xml:space="preserve">  4.9</v>
      </c>
      <c r="M94" s="59" t="str">
        <f>W!A407</f>
        <v xml:space="preserve">  3.7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 7.6</v>
      </c>
      <c r="G95" s="59" t="str">
        <f>W!A348</f>
        <v xml:space="preserve">  5.3</v>
      </c>
      <c r="H95" s="59" t="str">
        <f>W!A358</f>
        <v xml:space="preserve">  6.7</v>
      </c>
      <c r="I95" s="59" t="str">
        <f>W!A368</f>
        <v xml:space="preserve">  8.5</v>
      </c>
      <c r="J95" s="59" t="str">
        <f>W!A378</f>
        <v xml:space="preserve">  7.3</v>
      </c>
      <c r="K95" s="59" t="str">
        <f>W!A388</f>
        <v xml:space="preserve">  6.7</v>
      </c>
      <c r="L95" s="59" t="str">
        <f>W!A398</f>
        <v xml:space="preserve">  7.0</v>
      </c>
      <c r="M95" s="59" t="str">
        <f>W!A408</f>
        <v xml:space="preserve">  7.2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 2.8</v>
      </c>
      <c r="G96" s="59" t="str">
        <f>W!A349</f>
        <v xml:space="preserve">  2.4</v>
      </c>
      <c r="H96" s="59" t="str">
        <f>W!A359</f>
        <v xml:space="preserve">  2.9</v>
      </c>
      <c r="I96" s="59" t="str">
        <f>W!A369</f>
        <v xml:space="preserve">  0.5</v>
      </c>
      <c r="J96" s="59" t="str">
        <f>W!A379</f>
        <v xml:space="preserve">  3.0</v>
      </c>
      <c r="K96" s="59" t="str">
        <f>W!A389</f>
        <v xml:space="preserve">  2.9</v>
      </c>
      <c r="L96" s="59" t="str">
        <f>W!A399</f>
        <v xml:space="preserve">  2.6</v>
      </c>
      <c r="M96" s="59" t="str">
        <f>W!A409</f>
        <v xml:space="preserve">  2.7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 5.3</v>
      </c>
      <c r="G97" s="59" t="str">
        <f>W!A350</f>
        <v xml:space="preserve">  9.8</v>
      </c>
      <c r="H97" s="59" t="str">
        <f>W!A360</f>
        <v xml:space="preserve">  5.0</v>
      </c>
      <c r="I97" s="59" t="str">
        <f>W!A370</f>
        <v xml:space="preserve">  7.5</v>
      </c>
      <c r="J97" s="59" t="str">
        <f>W!A380</f>
        <v xml:space="preserve">  5.4</v>
      </c>
      <c r="K97" s="59" t="str">
        <f>W!A390</f>
        <v xml:space="preserve">  5.0</v>
      </c>
      <c r="L97" s="59" t="str">
        <f>W!A400</f>
        <v xml:space="preserve">  7.6</v>
      </c>
      <c r="M97" s="59" t="str">
        <f>W!A410</f>
        <v xml:space="preserve">  4.7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 xml:space="preserve"> 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>
        <f>W!A421</f>
        <v>1</v>
      </c>
      <c r="G101" s="184">
        <f>W!A428</f>
        <v>2</v>
      </c>
      <c r="H101" s="184">
        <f>W!A435</f>
        <v>3</v>
      </c>
      <c r="I101" s="184">
        <f>W!A442</f>
        <v>4</v>
      </c>
      <c r="J101" s="184">
        <f>W!A449</f>
        <v>5</v>
      </c>
      <c r="K101" s="184">
        <f>W!A456</f>
        <v>6</v>
      </c>
      <c r="L101" s="184">
        <f>W!A463</f>
        <v>7</v>
      </c>
      <c r="M101" s="184">
        <f>W!A470</f>
        <v>8</v>
      </c>
      <c r="N101" s="25"/>
    </row>
    <row r="102" spans="2:14">
      <c r="B102" s="191"/>
      <c r="C102" s="20" t="s">
        <v>298</v>
      </c>
      <c r="D102" s="20"/>
      <c r="E102" s="20"/>
      <c r="F102" s="241">
        <f>W!A422</f>
        <v>93000</v>
      </c>
      <c r="G102" s="241">
        <f>W!A429</f>
        <v>402000</v>
      </c>
      <c r="H102" s="241">
        <f>W!A436</f>
        <v>75000</v>
      </c>
      <c r="I102" s="241">
        <f>W!A443</f>
        <v>100000</v>
      </c>
      <c r="J102" s="241">
        <f>W!A450</f>
        <v>156000</v>
      </c>
      <c r="K102" s="241">
        <f>W!A457</f>
        <v>75000</v>
      </c>
      <c r="L102" s="241">
        <f>W!A464</f>
        <v>90000</v>
      </c>
      <c r="M102" s="241">
        <f>W!A471</f>
        <v>110000</v>
      </c>
      <c r="N102" s="25"/>
    </row>
    <row r="103" spans="2:14">
      <c r="B103" s="191"/>
      <c r="C103" s="20" t="s">
        <v>299</v>
      </c>
      <c r="D103" s="20"/>
      <c r="E103" s="20"/>
      <c r="F103" s="241">
        <f>W!A423</f>
        <v>55000</v>
      </c>
      <c r="G103" s="241">
        <f>W!A430</f>
        <v>75000</v>
      </c>
      <c r="H103" s="241">
        <f>W!A437</f>
        <v>55000</v>
      </c>
      <c r="I103" s="241">
        <f>W!A444</f>
        <v>70000</v>
      </c>
      <c r="J103" s="241">
        <f>W!A451</f>
        <v>98000</v>
      </c>
      <c r="K103" s="241">
        <f>W!A458</f>
        <v>55000</v>
      </c>
      <c r="L103" s="241">
        <f>W!A465</f>
        <v>40000</v>
      </c>
      <c r="M103" s="241">
        <f>W!A472</f>
        <v>65000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   *</v>
      </c>
      <c r="G105" s="187" t="str">
        <f>W!A431</f>
        <v xml:space="preserve">  ***</v>
      </c>
      <c r="H105" s="187" t="str">
        <f>W!A438</f>
        <v xml:space="preserve">    *</v>
      </c>
      <c r="I105" s="187" t="str">
        <f>W!A445</f>
        <v xml:space="preserve">   **</v>
      </c>
      <c r="J105" s="187" t="str">
        <f>W!A452</f>
        <v xml:space="preserve">  ***</v>
      </c>
      <c r="K105" s="187" t="str">
        <f>W!A459</f>
        <v xml:space="preserve">    *</v>
      </c>
      <c r="L105" s="187" t="str">
        <f>W!A466</f>
        <v xml:space="preserve">   **</v>
      </c>
      <c r="M105" s="187" t="str">
        <f>W!A473</f>
        <v xml:space="preserve">  ***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 ***</v>
      </c>
      <c r="G106" s="187" t="str">
        <f>W!A432</f>
        <v xml:space="preserve">  ***</v>
      </c>
      <c r="H106" s="187" t="str">
        <f>W!A439</f>
        <v xml:space="preserve">   **</v>
      </c>
      <c r="I106" s="187" t="str">
        <f>W!A446</f>
        <v xml:space="preserve">   **</v>
      </c>
      <c r="J106" s="187" t="str">
        <f>W!A453</f>
        <v xml:space="preserve">  ***</v>
      </c>
      <c r="K106" s="187" t="str">
        <f>W!A460</f>
        <v xml:space="preserve">   **</v>
      </c>
      <c r="L106" s="187" t="str">
        <f>W!A467</f>
        <v xml:space="preserve">   **</v>
      </c>
      <c r="M106" s="187" t="str">
        <f>W!A474</f>
        <v xml:space="preserve">  ***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  **</v>
      </c>
      <c r="G107" s="187" t="str">
        <f>W!A433</f>
        <v xml:space="preserve">   **</v>
      </c>
      <c r="H107" s="187" t="str">
        <f>W!A440</f>
        <v xml:space="preserve">   **</v>
      </c>
      <c r="I107" s="187" t="str">
        <f>W!A447</f>
        <v xml:space="preserve">   **</v>
      </c>
      <c r="J107" s="187" t="str">
        <f>W!A454</f>
        <v xml:space="preserve">   **</v>
      </c>
      <c r="K107" s="187" t="str">
        <f>W!A461</f>
        <v xml:space="preserve">   **</v>
      </c>
      <c r="L107" s="187" t="str">
        <f>W!A468</f>
        <v xml:space="preserve">   **</v>
      </c>
      <c r="M107" s="187" t="str">
        <f>W!A475</f>
        <v xml:space="preserve">   **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 ***</v>
      </c>
      <c r="G108" s="187" t="str">
        <f>W!A434</f>
        <v xml:space="preserve">  ***</v>
      </c>
      <c r="H108" s="187" t="str">
        <f>W!A441</f>
        <v xml:space="preserve">  ***</v>
      </c>
      <c r="I108" s="187" t="str">
        <f>W!A448</f>
        <v xml:space="preserve">  ***</v>
      </c>
      <c r="J108" s="187" t="str">
        <f>W!A455</f>
        <v xml:space="preserve">  ***</v>
      </c>
      <c r="K108" s="187" t="str">
        <f>W!A462</f>
        <v xml:space="preserve">  ***</v>
      </c>
      <c r="L108" s="187" t="str">
        <f>W!A469</f>
        <v xml:space="preserve">  ***</v>
      </c>
      <c r="M108" s="187" t="str">
        <f>W!A476</f>
        <v xml:space="preserve">  ***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0"/>
  <sheetViews>
    <sheetView showGridLines="0" workbookViewId="0">
      <selection activeCell="E19" sqref="E19"/>
    </sheetView>
  </sheetViews>
  <sheetFormatPr defaultRowHeight="13.2"/>
  <cols>
    <col min="1" max="1" width="60.5546875" bestFit="1" customWidth="1"/>
    <col min="2" max="2" width="1.77734375" style="196" bestFit="1" customWidth="1"/>
  </cols>
  <sheetData>
    <row r="1" spans="1:1">
      <c r="A1">
        <v>1</v>
      </c>
    </row>
    <row r="2" spans="1:1">
      <c r="A2">
        <v>2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307</v>
      </c>
    </row>
    <row r="7" spans="1:1">
      <c r="A7">
        <v>99</v>
      </c>
    </row>
    <row r="8" spans="1:1">
      <c r="A8">
        <v>50</v>
      </c>
    </row>
    <row r="9" spans="1:1">
      <c r="A9">
        <v>99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28</v>
      </c>
    </row>
    <row r="14" spans="1:1">
      <c r="A14">
        <v>20</v>
      </c>
    </row>
    <row r="15" spans="1:1">
      <c r="A15">
        <v>10</v>
      </c>
    </row>
    <row r="16" spans="1:1">
      <c r="A16">
        <v>28</v>
      </c>
    </row>
    <row r="17" spans="1:1">
      <c r="A17">
        <v>13</v>
      </c>
    </row>
    <row r="18" spans="1:1">
      <c r="A18">
        <v>7</v>
      </c>
    </row>
    <row r="19" spans="1:1">
      <c r="A19">
        <v>18</v>
      </c>
    </row>
    <row r="20" spans="1:1">
      <c r="A20">
        <v>0</v>
      </c>
    </row>
    <row r="21" spans="1:1">
      <c r="A21">
        <v>380</v>
      </c>
    </row>
    <row r="22" spans="1:1">
      <c r="A22">
        <v>338</v>
      </c>
    </row>
    <row r="23" spans="1:1">
      <c r="A23">
        <v>350</v>
      </c>
    </row>
    <row r="24" spans="1:1">
      <c r="A24">
        <v>590</v>
      </c>
    </row>
    <row r="25" spans="1:1">
      <c r="A25">
        <v>514</v>
      </c>
    </row>
    <row r="26" spans="1:1">
      <c r="A26">
        <v>529</v>
      </c>
    </row>
    <row r="27" spans="1:1">
      <c r="A27">
        <v>939</v>
      </c>
    </row>
    <row r="28" spans="1:1">
      <c r="A28">
        <v>864</v>
      </c>
    </row>
    <row r="29" spans="1:1">
      <c r="A29">
        <v>940</v>
      </c>
    </row>
    <row r="30" spans="1:1">
      <c r="A30">
        <v>0</v>
      </c>
    </row>
    <row r="31" spans="1:1">
      <c r="A31">
        <v>975</v>
      </c>
    </row>
    <row r="32" spans="1:1">
      <c r="A32">
        <v>312</v>
      </c>
    </row>
    <row r="33" spans="1:1">
      <c r="A33">
        <v>1055</v>
      </c>
    </row>
    <row r="34" spans="1:1">
      <c r="A34">
        <v>642</v>
      </c>
    </row>
    <row r="35" spans="1:1">
      <c r="A35">
        <v>210</v>
      </c>
    </row>
    <row r="36" spans="1:1">
      <c r="A36">
        <v>700</v>
      </c>
    </row>
    <row r="37" spans="1:1">
      <c r="A37">
        <v>260</v>
      </c>
    </row>
    <row r="38" spans="1:1">
      <c r="A38">
        <v>67</v>
      </c>
    </row>
    <row r="39" spans="1:1">
      <c r="A39">
        <v>202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20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7500</v>
      </c>
    </row>
    <row r="55" spans="1:2">
      <c r="A55">
        <v>5000</v>
      </c>
    </row>
    <row r="56" spans="1:2">
      <c r="A56">
        <v>350</v>
      </c>
    </row>
    <row r="57" spans="1:2">
      <c r="A57">
        <v>6</v>
      </c>
    </row>
    <row r="58" spans="1:2">
      <c r="A58">
        <v>2</v>
      </c>
    </row>
    <row r="59" spans="1:2">
      <c r="A59">
        <v>2</v>
      </c>
    </row>
    <row r="60" spans="1:2">
      <c r="A60">
        <v>0</v>
      </c>
    </row>
    <row r="61" spans="1:2">
      <c r="A61">
        <v>8</v>
      </c>
      <c r="B61" s="196" t="s">
        <v>304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96" t="s">
        <v>304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12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196" t="s">
        <v>304</v>
      </c>
    </row>
    <row r="82" spans="1:2">
      <c r="A82">
        <v>0</v>
      </c>
    </row>
    <row r="83" spans="1:2">
      <c r="A83">
        <v>1231</v>
      </c>
    </row>
    <row r="84" spans="1:2">
      <c r="A84">
        <v>0</v>
      </c>
    </row>
    <row r="85" spans="1:2">
      <c r="A85">
        <v>170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308</v>
      </c>
    </row>
    <row r="106" spans="1:1">
      <c r="A106" t="s">
        <v>309</v>
      </c>
    </row>
    <row r="107" spans="1:1">
      <c r="A107" t="s">
        <v>310</v>
      </c>
    </row>
    <row r="108" spans="1:1">
      <c r="A108">
        <v>2342</v>
      </c>
    </row>
    <row r="109" spans="1:1">
      <c r="A109">
        <v>1552</v>
      </c>
    </row>
    <row r="110" spans="1:1">
      <c r="A110">
        <v>529</v>
      </c>
    </row>
    <row r="111" spans="1:1">
      <c r="A111">
        <v>2397</v>
      </c>
    </row>
    <row r="112" spans="1:1">
      <c r="A112">
        <v>1590</v>
      </c>
    </row>
    <row r="113" spans="1:1">
      <c r="A113">
        <v>542</v>
      </c>
    </row>
    <row r="114" spans="1:1">
      <c r="A114">
        <v>55</v>
      </c>
    </row>
    <row r="115" spans="1:1">
      <c r="A115">
        <v>38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975</v>
      </c>
    </row>
    <row r="122" spans="1:1">
      <c r="A122">
        <v>312</v>
      </c>
    </row>
    <row r="123" spans="1:1">
      <c r="A123">
        <v>1055</v>
      </c>
    </row>
    <row r="124" spans="1:1">
      <c r="A124">
        <v>642</v>
      </c>
    </row>
    <row r="125" spans="1:1">
      <c r="A125">
        <v>210</v>
      </c>
    </row>
    <row r="126" spans="1:1">
      <c r="A126">
        <v>700</v>
      </c>
    </row>
    <row r="127" spans="1:1">
      <c r="A127">
        <v>260</v>
      </c>
    </row>
    <row r="128" spans="1:1">
      <c r="A128">
        <v>67</v>
      </c>
    </row>
    <row r="129" spans="1:1">
      <c r="A129">
        <v>202</v>
      </c>
    </row>
    <row r="130" spans="1:1">
      <c r="A130">
        <v>999</v>
      </c>
    </row>
    <row r="131" spans="1:1">
      <c r="A131">
        <v>1193</v>
      </c>
    </row>
    <row r="132" spans="1:1">
      <c r="A132">
        <v>300</v>
      </c>
    </row>
    <row r="133" spans="1:1">
      <c r="A133">
        <v>1179</v>
      </c>
    </row>
    <row r="134" spans="1:1">
      <c r="A134">
        <v>657</v>
      </c>
    </row>
    <row r="135" spans="1:1">
      <c r="A135">
        <v>189</v>
      </c>
    </row>
    <row r="136" spans="1:1">
      <c r="A136">
        <v>701</v>
      </c>
    </row>
    <row r="137" spans="1:1">
      <c r="A137">
        <v>257</v>
      </c>
    </row>
    <row r="138" spans="1:1">
      <c r="A138">
        <v>63</v>
      </c>
    </row>
    <row r="139" spans="1:1">
      <c r="A139">
        <v>217</v>
      </c>
    </row>
    <row r="140" spans="1:1">
      <c r="A140">
        <v>999</v>
      </c>
    </row>
    <row r="141" spans="1:1">
      <c r="A141">
        <v>975</v>
      </c>
    </row>
    <row r="142" spans="1:1">
      <c r="A142">
        <v>300</v>
      </c>
    </row>
    <row r="143" spans="1:1">
      <c r="A143">
        <v>1055</v>
      </c>
    </row>
    <row r="144" spans="1:1">
      <c r="A144">
        <v>642</v>
      </c>
    </row>
    <row r="145" spans="1:1">
      <c r="A145">
        <v>189</v>
      </c>
    </row>
    <row r="146" spans="1:1">
      <c r="A146">
        <v>700</v>
      </c>
    </row>
    <row r="147" spans="1:1">
      <c r="A147">
        <v>258</v>
      </c>
    </row>
    <row r="148" spans="1:1">
      <c r="A148">
        <v>63</v>
      </c>
    </row>
    <row r="149" spans="1:1">
      <c r="A149">
        <v>207</v>
      </c>
    </row>
    <row r="150" spans="1:1">
      <c r="A150">
        <v>999</v>
      </c>
    </row>
    <row r="151" spans="1:1">
      <c r="A151">
        <v>109</v>
      </c>
    </row>
    <row r="152" spans="1:1">
      <c r="A152">
        <v>0</v>
      </c>
    </row>
    <row r="153" spans="1:1">
      <c r="A153">
        <v>0</v>
      </c>
    </row>
    <row r="154" spans="1:1">
      <c r="A154">
        <v>12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12</v>
      </c>
    </row>
    <row r="163" spans="1:1">
      <c r="A163">
        <v>0</v>
      </c>
    </row>
    <row r="164" spans="1:1">
      <c r="A164">
        <v>0</v>
      </c>
    </row>
    <row r="165" spans="1:1">
      <c r="A165">
        <v>51</v>
      </c>
    </row>
    <row r="166" spans="1:1">
      <c r="A166">
        <v>0</v>
      </c>
    </row>
    <row r="167" spans="1:1">
      <c r="A167">
        <v>2</v>
      </c>
    </row>
    <row r="168" spans="1:1">
      <c r="A168">
        <v>16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305</v>
      </c>
    </row>
    <row r="178" spans="1:1">
      <c r="A178" t="s">
        <v>305</v>
      </c>
    </row>
    <row r="179" spans="1:1">
      <c r="A179" t="s">
        <v>305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7500</v>
      </c>
    </row>
    <row r="188" spans="1:1">
      <c r="A188">
        <v>5000</v>
      </c>
    </row>
    <row r="189" spans="1:1">
      <c r="A189">
        <v>350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42</v>
      </c>
    </row>
    <row r="199" spans="1:1">
      <c r="A199">
        <v>999</v>
      </c>
    </row>
    <row r="200" spans="1:1">
      <c r="A200">
        <v>999</v>
      </c>
    </row>
    <row r="201" spans="1:1">
      <c r="A201">
        <v>402000</v>
      </c>
    </row>
    <row r="202" spans="1:1">
      <c r="A202">
        <v>66706</v>
      </c>
    </row>
    <row r="203" spans="1:1">
      <c r="A203">
        <v>33023</v>
      </c>
    </row>
    <row r="204" spans="1:1">
      <c r="A204">
        <v>273229</v>
      </c>
    </row>
    <row r="205" spans="1:1">
      <c r="A205">
        <v>23227</v>
      </c>
    </row>
    <row r="206" spans="1:1">
      <c r="A206">
        <v>10110</v>
      </c>
    </row>
    <row r="207" spans="1:1">
      <c r="A207">
        <v>75000</v>
      </c>
    </row>
    <row r="208" spans="1:1">
      <c r="A208">
        <v>25000</v>
      </c>
    </row>
    <row r="209" spans="1:1">
      <c r="A209">
        <v>104000</v>
      </c>
    </row>
    <row r="210" spans="1:1">
      <c r="A210">
        <v>11900</v>
      </c>
    </row>
    <row r="211" spans="1:1">
      <c r="A211">
        <v>9431</v>
      </c>
    </row>
    <row r="212" spans="1:1">
      <c r="A212">
        <v>12500</v>
      </c>
    </row>
    <row r="213" spans="1:1">
      <c r="A213">
        <v>4389</v>
      </c>
    </row>
    <row r="214" spans="1:1">
      <c r="A214">
        <v>1500</v>
      </c>
    </row>
    <row r="215" spans="1:1">
      <c r="A215">
        <v>170000</v>
      </c>
    </row>
    <row r="216" spans="1:1">
      <c r="A216">
        <v>11280</v>
      </c>
    </row>
    <row r="217" spans="1:1">
      <c r="A217">
        <v>1233295</v>
      </c>
    </row>
    <row r="218" spans="1:1">
      <c r="A218">
        <v>2068252</v>
      </c>
    </row>
    <row r="219" spans="1:1">
      <c r="A219">
        <v>0</v>
      </c>
    </row>
    <row r="220" spans="1:1">
      <c r="A220">
        <v>6000</v>
      </c>
    </row>
    <row r="221" spans="1:1">
      <c r="A221">
        <v>2068252</v>
      </c>
    </row>
    <row r="222" spans="1:1">
      <c r="A222">
        <v>0</v>
      </c>
    </row>
    <row r="223" spans="1:1">
      <c r="A223">
        <v>3068165</v>
      </c>
    </row>
    <row r="224" spans="1:1">
      <c r="A224">
        <v>0</v>
      </c>
    </row>
    <row r="225" spans="1:1">
      <c r="A225">
        <v>2497</v>
      </c>
    </row>
    <row r="226" spans="1:1">
      <c r="A226">
        <v>0</v>
      </c>
    </row>
    <row r="227" spans="1:1">
      <c r="A227">
        <v>150000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-729936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389000</v>
      </c>
    </row>
    <row r="239" spans="1:1">
      <c r="A239">
        <v>1769000</v>
      </c>
    </row>
    <row r="240" spans="1:1">
      <c r="A240">
        <v>-186085</v>
      </c>
    </row>
    <row r="241" spans="1:1">
      <c r="A241">
        <v>2210202</v>
      </c>
    </row>
    <row r="242" spans="1:1">
      <c r="A242">
        <v>129336</v>
      </c>
    </row>
    <row r="243" spans="1:1">
      <c r="A243">
        <v>2059900</v>
      </c>
    </row>
    <row r="244" spans="1:1">
      <c r="A244">
        <v>631628</v>
      </c>
    </row>
    <row r="245" spans="1:1">
      <c r="A245">
        <v>102659</v>
      </c>
    </row>
    <row r="246" spans="1:1">
      <c r="A246">
        <v>350188</v>
      </c>
    </row>
    <row r="247" spans="1:1">
      <c r="A247">
        <v>173570</v>
      </c>
    </row>
    <row r="248" spans="1:1">
      <c r="A248">
        <v>4529</v>
      </c>
    </row>
    <row r="249" spans="1:1">
      <c r="A249">
        <v>41350</v>
      </c>
    </row>
    <row r="250" spans="1:1">
      <c r="A250">
        <v>2322517</v>
      </c>
    </row>
    <row r="251" spans="1:1">
      <c r="A251">
        <v>1170643</v>
      </c>
    </row>
    <row r="252" spans="1:1">
      <c r="A252">
        <v>1039559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-218009</v>
      </c>
    </row>
    <row r="257" spans="1:1">
      <c r="A257">
        <v>-404094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20988</v>
      </c>
    </row>
    <row r="266" spans="1:1">
      <c r="A266">
        <v>2059900</v>
      </c>
    </row>
    <row r="267" spans="1:1">
      <c r="A267">
        <v>241629</v>
      </c>
    </row>
    <row r="268" spans="1:1">
      <c r="A268">
        <v>948255</v>
      </c>
    </row>
    <row r="269" spans="1:1">
      <c r="A269">
        <v>1099069</v>
      </c>
    </row>
    <row r="270" spans="1:1">
      <c r="A270">
        <v>999000</v>
      </c>
    </row>
    <row r="271" spans="1:1">
      <c r="A271">
        <v>0</v>
      </c>
    </row>
    <row r="272" spans="1:1">
      <c r="A272">
        <v>1850555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4013386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788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86</v>
      </c>
    </row>
    <row r="303" spans="1:1">
      <c r="A303">
        <v>5842</v>
      </c>
    </row>
    <row r="304" spans="1:1">
      <c r="A304" t="s">
        <v>311</v>
      </c>
    </row>
    <row r="305" spans="1:1">
      <c r="A305">
        <v>12096</v>
      </c>
    </row>
    <row r="306" spans="1:1">
      <c r="A306">
        <v>84</v>
      </c>
    </row>
    <row r="307" spans="1:1">
      <c r="A307">
        <v>11901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7203</v>
      </c>
    </row>
    <row r="316" spans="1:1">
      <c r="A316">
        <v>517</v>
      </c>
    </row>
    <row r="317" spans="1:1">
      <c r="A317">
        <v>0</v>
      </c>
    </row>
    <row r="318" spans="1:1">
      <c r="A318">
        <v>12</v>
      </c>
    </row>
    <row r="319" spans="1:1">
      <c r="A319">
        <v>53598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12</v>
      </c>
    </row>
    <row r="329" spans="1:1">
      <c r="A329">
        <v>191</v>
      </c>
    </row>
    <row r="330" spans="1:1">
      <c r="A330" s="196" t="s">
        <v>5</v>
      </c>
    </row>
    <row r="331" spans="1:1">
      <c r="A331">
        <v>1</v>
      </c>
    </row>
    <row r="332" spans="1:1">
      <c r="A332" t="s">
        <v>312</v>
      </c>
    </row>
    <row r="333" spans="1:1">
      <c r="A333" t="s">
        <v>313</v>
      </c>
    </row>
    <row r="334" spans="1:1">
      <c r="A334" t="s">
        <v>314</v>
      </c>
    </row>
    <row r="335" spans="1:1">
      <c r="A335" t="s">
        <v>315</v>
      </c>
    </row>
    <row r="336" spans="1:1">
      <c r="A336" t="s">
        <v>316</v>
      </c>
    </row>
    <row r="337" spans="1:1">
      <c r="A337" t="s">
        <v>317</v>
      </c>
    </row>
    <row r="338" spans="1:1">
      <c r="A338" t="s">
        <v>318</v>
      </c>
    </row>
    <row r="339" spans="1:1">
      <c r="A339" t="s">
        <v>319</v>
      </c>
    </row>
    <row r="340" spans="1:1">
      <c r="A340" t="s">
        <v>320</v>
      </c>
    </row>
    <row r="341" spans="1:1">
      <c r="A341">
        <v>2</v>
      </c>
    </row>
    <row r="342" spans="1:1">
      <c r="A342" t="s">
        <v>321</v>
      </c>
    </row>
    <row r="343" spans="1:1">
      <c r="A343" t="s">
        <v>322</v>
      </c>
    </row>
    <row r="344" spans="1:1">
      <c r="A344" t="s">
        <v>323</v>
      </c>
    </row>
    <row r="345" spans="1:1">
      <c r="A345" t="s">
        <v>315</v>
      </c>
    </row>
    <row r="346" spans="1:1">
      <c r="A346" t="s">
        <v>319</v>
      </c>
    </row>
    <row r="347" spans="1:1">
      <c r="A347" t="s">
        <v>324</v>
      </c>
    </row>
    <row r="348" spans="1:1">
      <c r="A348" t="s">
        <v>320</v>
      </c>
    </row>
    <row r="349" spans="1:1">
      <c r="A349" t="s">
        <v>325</v>
      </c>
    </row>
    <row r="350" spans="1:1">
      <c r="A350" t="s">
        <v>326</v>
      </c>
    </row>
    <row r="351" spans="1:1">
      <c r="A351">
        <v>3</v>
      </c>
    </row>
    <row r="352" spans="1:1">
      <c r="A352" t="s">
        <v>327</v>
      </c>
    </row>
    <row r="353" spans="1:1">
      <c r="A353" t="s">
        <v>328</v>
      </c>
    </row>
    <row r="354" spans="1:1">
      <c r="A354" t="s">
        <v>319</v>
      </c>
    </row>
    <row r="355" spans="1:1">
      <c r="A355" t="s">
        <v>329</v>
      </c>
    </row>
    <row r="356" spans="1:1">
      <c r="A356" t="s">
        <v>330</v>
      </c>
    </row>
    <row r="357" spans="1:1">
      <c r="A357" t="s">
        <v>331</v>
      </c>
    </row>
    <row r="358" spans="1:1">
      <c r="A358" t="s">
        <v>332</v>
      </c>
    </row>
    <row r="359" spans="1:1">
      <c r="A359" t="s">
        <v>333</v>
      </c>
    </row>
    <row r="360" spans="1:1">
      <c r="A360" t="s">
        <v>334</v>
      </c>
    </row>
    <row r="361" spans="1:1">
      <c r="A361">
        <v>4</v>
      </c>
    </row>
    <row r="362" spans="1:1">
      <c r="A362" t="s">
        <v>335</v>
      </c>
    </row>
    <row r="363" spans="1:1">
      <c r="A363" t="s">
        <v>336</v>
      </c>
    </row>
    <row r="364" spans="1:1">
      <c r="A364" t="s">
        <v>312</v>
      </c>
    </row>
    <row r="365" spans="1:1">
      <c r="A365" t="s">
        <v>337</v>
      </c>
    </row>
    <row r="366" spans="1:1">
      <c r="A366" t="s">
        <v>336</v>
      </c>
    </row>
    <row r="367" spans="1:1">
      <c r="A367" t="s">
        <v>334</v>
      </c>
    </row>
    <row r="368" spans="1:1">
      <c r="A368" t="s">
        <v>338</v>
      </c>
    </row>
    <row r="369" spans="1:1">
      <c r="A369" t="s">
        <v>339</v>
      </c>
    </row>
    <row r="370" spans="1:1">
      <c r="A370" t="s">
        <v>340</v>
      </c>
    </row>
    <row r="371" spans="1:1">
      <c r="A371">
        <v>5</v>
      </c>
    </row>
    <row r="372" spans="1:1">
      <c r="A372" t="s">
        <v>314</v>
      </c>
    </row>
    <row r="373" spans="1:1">
      <c r="A373" t="s">
        <v>341</v>
      </c>
    </row>
    <row r="374" spans="1:1">
      <c r="A374" t="s">
        <v>342</v>
      </c>
    </row>
    <row r="375" spans="1:1">
      <c r="A375" t="s">
        <v>329</v>
      </c>
    </row>
    <row r="376" spans="1:1">
      <c r="A376" t="s">
        <v>343</v>
      </c>
    </row>
    <row r="377" spans="1:1">
      <c r="A377" t="s">
        <v>344</v>
      </c>
    </row>
    <row r="378" spans="1:1">
      <c r="A378" t="s">
        <v>345</v>
      </c>
    </row>
    <row r="379" spans="1:1">
      <c r="A379" t="s">
        <v>342</v>
      </c>
    </row>
    <row r="380" spans="1:1">
      <c r="A380" t="s">
        <v>329</v>
      </c>
    </row>
    <row r="381" spans="1:1">
      <c r="A381">
        <v>6</v>
      </c>
    </row>
    <row r="382" spans="1:1">
      <c r="A382" t="s">
        <v>327</v>
      </c>
    </row>
    <row r="383" spans="1:1">
      <c r="A383" t="s">
        <v>328</v>
      </c>
    </row>
    <row r="384" spans="1:1">
      <c r="A384" t="s">
        <v>319</v>
      </c>
    </row>
    <row r="385" spans="1:1">
      <c r="A385" t="s">
        <v>329</v>
      </c>
    </row>
    <row r="386" spans="1:1">
      <c r="A386" t="s">
        <v>330</v>
      </c>
    </row>
    <row r="387" spans="1:1">
      <c r="A387" t="s">
        <v>331</v>
      </c>
    </row>
    <row r="388" spans="1:1">
      <c r="A388" t="s">
        <v>332</v>
      </c>
    </row>
    <row r="389" spans="1:1">
      <c r="A389" t="s">
        <v>333</v>
      </c>
    </row>
    <row r="390" spans="1:1">
      <c r="A390" t="s">
        <v>334</v>
      </c>
    </row>
    <row r="391" spans="1:1">
      <c r="A391">
        <v>7</v>
      </c>
    </row>
    <row r="392" spans="1:1">
      <c r="A392" t="s">
        <v>346</v>
      </c>
    </row>
    <row r="393" spans="1:1">
      <c r="A393" t="s">
        <v>341</v>
      </c>
    </row>
    <row r="394" spans="1:1">
      <c r="A394" t="s">
        <v>347</v>
      </c>
    </row>
    <row r="395" spans="1:1">
      <c r="A395" t="s">
        <v>335</v>
      </c>
    </row>
    <row r="396" spans="1:1">
      <c r="A396" t="s">
        <v>348</v>
      </c>
    </row>
    <row r="397" spans="1:1">
      <c r="A397" t="s">
        <v>349</v>
      </c>
    </row>
    <row r="398" spans="1:1">
      <c r="A398" t="s">
        <v>350</v>
      </c>
    </row>
    <row r="399" spans="1:1">
      <c r="A399" t="s">
        <v>351</v>
      </c>
    </row>
    <row r="400" spans="1:1">
      <c r="A400" t="s">
        <v>318</v>
      </c>
    </row>
    <row r="401" spans="1:1">
      <c r="A401">
        <v>8</v>
      </c>
    </row>
    <row r="402" spans="1:1">
      <c r="A402" t="s">
        <v>352</v>
      </c>
    </row>
    <row r="403" spans="1:1">
      <c r="A403" t="s">
        <v>353</v>
      </c>
    </row>
    <row r="404" spans="1:1">
      <c r="A404" t="s">
        <v>333</v>
      </c>
    </row>
    <row r="405" spans="1:1">
      <c r="A405" t="s">
        <v>354</v>
      </c>
    </row>
    <row r="406" spans="1:1">
      <c r="A406" t="s">
        <v>355</v>
      </c>
    </row>
    <row r="407" spans="1:1">
      <c r="A407" t="s">
        <v>356</v>
      </c>
    </row>
    <row r="408" spans="1:1">
      <c r="A408" t="s">
        <v>357</v>
      </c>
    </row>
    <row r="409" spans="1:1">
      <c r="A409" t="s">
        <v>358</v>
      </c>
    </row>
    <row r="410" spans="1:1">
      <c r="A410" t="s">
        <v>359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93000</v>
      </c>
    </row>
    <row r="423" spans="1:1">
      <c r="A423">
        <v>55000</v>
      </c>
    </row>
    <row r="424" spans="1:1">
      <c r="A424" s="197" t="s">
        <v>360</v>
      </c>
    </row>
    <row r="425" spans="1:1">
      <c r="A425" s="197" t="s">
        <v>361</v>
      </c>
    </row>
    <row r="426" spans="1:1">
      <c r="A426" s="197" t="s">
        <v>362</v>
      </c>
    </row>
    <row r="427" spans="1:1">
      <c r="A427" s="197" t="s">
        <v>361</v>
      </c>
    </row>
    <row r="428" spans="1:1">
      <c r="A428">
        <v>2</v>
      </c>
    </row>
    <row r="429" spans="1:1">
      <c r="A429">
        <v>402000</v>
      </c>
    </row>
    <row r="430" spans="1:1">
      <c r="A430">
        <v>75000</v>
      </c>
    </row>
    <row r="431" spans="1:1">
      <c r="A431" s="197" t="s">
        <v>361</v>
      </c>
    </row>
    <row r="432" spans="1:1">
      <c r="A432" s="197" t="s">
        <v>361</v>
      </c>
    </row>
    <row r="433" spans="1:1">
      <c r="A433" s="197" t="s">
        <v>362</v>
      </c>
    </row>
    <row r="434" spans="1:1">
      <c r="A434" s="197" t="s">
        <v>361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97" t="s">
        <v>360</v>
      </c>
    </row>
    <row r="439" spans="1:1">
      <c r="A439" s="197" t="s">
        <v>362</v>
      </c>
    </row>
    <row r="440" spans="1:1">
      <c r="A440" s="197" t="s">
        <v>362</v>
      </c>
    </row>
    <row r="441" spans="1:1">
      <c r="A441" s="197" t="s">
        <v>361</v>
      </c>
    </row>
    <row r="442" spans="1:1">
      <c r="A442">
        <v>4</v>
      </c>
    </row>
    <row r="443" spans="1:1">
      <c r="A443">
        <v>100000</v>
      </c>
    </row>
    <row r="444" spans="1:1">
      <c r="A444">
        <v>70000</v>
      </c>
    </row>
    <row r="445" spans="1:1">
      <c r="A445" s="197" t="s">
        <v>362</v>
      </c>
    </row>
    <row r="446" spans="1:1">
      <c r="A446" s="197" t="s">
        <v>362</v>
      </c>
    </row>
    <row r="447" spans="1:1">
      <c r="A447" s="197" t="s">
        <v>362</v>
      </c>
    </row>
    <row r="448" spans="1:1">
      <c r="A448" s="197" t="s">
        <v>361</v>
      </c>
    </row>
    <row r="449" spans="1:1">
      <c r="A449">
        <v>5</v>
      </c>
    </row>
    <row r="450" spans="1:1">
      <c r="A450">
        <v>156000</v>
      </c>
    </row>
    <row r="451" spans="1:1">
      <c r="A451">
        <v>98000</v>
      </c>
    </row>
    <row r="452" spans="1:1">
      <c r="A452" s="197" t="s">
        <v>361</v>
      </c>
    </row>
    <row r="453" spans="1:1">
      <c r="A453" s="197" t="s">
        <v>361</v>
      </c>
    </row>
    <row r="454" spans="1:1">
      <c r="A454" s="197" t="s">
        <v>362</v>
      </c>
    </row>
    <row r="455" spans="1:1">
      <c r="A455" s="197" t="s">
        <v>361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97" t="s">
        <v>360</v>
      </c>
    </row>
    <row r="460" spans="1:1">
      <c r="A460" s="197" t="s">
        <v>362</v>
      </c>
    </row>
    <row r="461" spans="1:1">
      <c r="A461" s="197" t="s">
        <v>362</v>
      </c>
    </row>
    <row r="462" spans="1:1">
      <c r="A462" s="197" t="s">
        <v>361</v>
      </c>
    </row>
    <row r="463" spans="1:1">
      <c r="A463">
        <v>7</v>
      </c>
    </row>
    <row r="464" spans="1:1">
      <c r="A464">
        <v>90000</v>
      </c>
    </row>
    <row r="465" spans="1:1">
      <c r="A465">
        <v>40000</v>
      </c>
    </row>
    <row r="466" spans="1:1">
      <c r="A466" s="197" t="s">
        <v>362</v>
      </c>
    </row>
    <row r="467" spans="1:1">
      <c r="A467" s="197" t="s">
        <v>362</v>
      </c>
    </row>
    <row r="468" spans="1:1">
      <c r="A468" s="197" t="s">
        <v>362</v>
      </c>
    </row>
    <row r="469" spans="1:1">
      <c r="A469" s="197" t="s">
        <v>361</v>
      </c>
    </row>
    <row r="470" spans="1:1">
      <c r="A470">
        <v>8</v>
      </c>
    </row>
    <row r="471" spans="1:1">
      <c r="A471">
        <v>110000</v>
      </c>
    </row>
    <row r="472" spans="1:1">
      <c r="A472">
        <v>65000</v>
      </c>
    </row>
    <row r="473" spans="1:1">
      <c r="A473" s="197" t="s">
        <v>361</v>
      </c>
    </row>
    <row r="474" spans="1:1">
      <c r="A474" s="197" t="s">
        <v>361</v>
      </c>
    </row>
    <row r="475" spans="1:1">
      <c r="A475" s="197" t="s">
        <v>362</v>
      </c>
    </row>
    <row r="476" spans="1:1">
      <c r="A476" s="197" t="s">
        <v>361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306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9574</v>
      </c>
    </row>
    <row r="523" spans="1:1">
      <c r="A523">
        <v>3829600</v>
      </c>
    </row>
    <row r="524" spans="1:1">
      <c r="A524">
        <v>0</v>
      </c>
    </row>
    <row r="525" spans="1:1">
      <c r="A525">
        <v>3829600</v>
      </c>
    </row>
    <row r="526" spans="1:1">
      <c r="A526">
        <v>330</v>
      </c>
    </row>
    <row r="527" spans="1:1">
      <c r="A527">
        <v>340</v>
      </c>
    </row>
    <row r="528" spans="1:1">
      <c r="A528">
        <v>380</v>
      </c>
    </row>
    <row r="529" spans="1:1">
      <c r="A529">
        <v>500</v>
      </c>
    </row>
    <row r="530" spans="1:1">
      <c r="A530">
        <v>500</v>
      </c>
    </row>
    <row r="531" spans="1:1">
      <c r="A531">
        <v>600</v>
      </c>
    </row>
    <row r="532" spans="1:1">
      <c r="A532">
        <v>715</v>
      </c>
    </row>
    <row r="533" spans="1:1">
      <c r="A533">
        <v>740</v>
      </c>
    </row>
    <row r="534" spans="1:1">
      <c r="A534">
        <v>865</v>
      </c>
    </row>
    <row r="535" spans="1:1">
      <c r="A535">
        <v>53</v>
      </c>
    </row>
    <row r="536" spans="1:1">
      <c r="A536">
        <v>1201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9808</v>
      </c>
    </row>
    <row r="543" spans="1:1">
      <c r="A543">
        <v>4315520</v>
      </c>
    </row>
    <row r="544" spans="1:1">
      <c r="A544">
        <v>0</v>
      </c>
    </row>
    <row r="545" spans="1:2">
      <c r="A545">
        <v>3896997</v>
      </c>
    </row>
    <row r="546" spans="1:2">
      <c r="A546">
        <v>380</v>
      </c>
    </row>
    <row r="547" spans="1:2">
      <c r="A547">
        <v>338</v>
      </c>
    </row>
    <row r="548" spans="1:2">
      <c r="A548">
        <v>350</v>
      </c>
    </row>
    <row r="549" spans="1:2">
      <c r="A549">
        <v>590</v>
      </c>
    </row>
    <row r="550" spans="1:2">
      <c r="A550">
        <v>514</v>
      </c>
    </row>
    <row r="551" spans="1:2">
      <c r="A551">
        <v>529</v>
      </c>
    </row>
    <row r="552" spans="1:2">
      <c r="A552">
        <v>939</v>
      </c>
    </row>
    <row r="553" spans="1:2">
      <c r="A553">
        <v>864</v>
      </c>
      <c r="B553"/>
    </row>
    <row r="554" spans="1:2">
      <c r="A554">
        <v>940</v>
      </c>
      <c r="B554"/>
    </row>
    <row r="555" spans="1:2">
      <c r="A555">
        <v>69</v>
      </c>
      <c r="B555"/>
    </row>
    <row r="556" spans="1:2">
      <c r="A556">
        <v>1231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9600</v>
      </c>
    </row>
    <row r="563" spans="1:1">
      <c r="A563">
        <v>3840000</v>
      </c>
    </row>
    <row r="564" spans="1:1">
      <c r="A564">
        <v>0</v>
      </c>
    </row>
    <row r="565" spans="1:1">
      <c r="A565">
        <v>3840000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9682</v>
      </c>
    </row>
    <row r="583" spans="1:1">
      <c r="A583">
        <v>3872800</v>
      </c>
    </row>
    <row r="584" spans="1:1">
      <c r="A584">
        <v>0</v>
      </c>
    </row>
    <row r="585" spans="1:1">
      <c r="A585">
        <v>3872800</v>
      </c>
    </row>
    <row r="586" spans="1:1">
      <c r="A586">
        <v>328</v>
      </c>
    </row>
    <row r="587" spans="1:1">
      <c r="A587">
        <v>350</v>
      </c>
    </row>
    <row r="588" spans="1:1">
      <c r="A588">
        <v>368</v>
      </c>
    </row>
    <row r="589" spans="1:1">
      <c r="A589">
        <v>498</v>
      </c>
    </row>
    <row r="590" spans="1:1">
      <c r="A590">
        <v>500</v>
      </c>
    </row>
    <row r="591" spans="1:1">
      <c r="A591">
        <v>598</v>
      </c>
    </row>
    <row r="592" spans="1:1">
      <c r="A592">
        <v>748</v>
      </c>
    </row>
    <row r="593" spans="1:1">
      <c r="A593">
        <v>750</v>
      </c>
    </row>
    <row r="594" spans="1:1">
      <c r="A594">
        <v>848</v>
      </c>
    </row>
    <row r="595" spans="1:1">
      <c r="A595">
        <v>69</v>
      </c>
    </row>
    <row r="596" spans="1:1">
      <c r="A596">
        <v>1260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8953</v>
      </c>
    </row>
    <row r="603" spans="1:1">
      <c r="A603">
        <v>3581200</v>
      </c>
    </row>
    <row r="604" spans="1:1">
      <c r="A604">
        <v>0</v>
      </c>
    </row>
    <row r="605" spans="1:1">
      <c r="A605">
        <v>3581200</v>
      </c>
    </row>
    <row r="606" spans="1:1">
      <c r="A606">
        <v>400</v>
      </c>
    </row>
    <row r="607" spans="1:1">
      <c r="A607">
        <v>400</v>
      </c>
    </row>
    <row r="608" spans="1:1">
      <c r="A608">
        <v>450</v>
      </c>
    </row>
    <row r="609" spans="1:1">
      <c r="A609">
        <v>530</v>
      </c>
    </row>
    <row r="610" spans="1:1">
      <c r="A610">
        <v>530</v>
      </c>
    </row>
    <row r="611" spans="1:1">
      <c r="A611">
        <v>630</v>
      </c>
    </row>
    <row r="612" spans="1:1">
      <c r="A612">
        <v>715</v>
      </c>
    </row>
    <row r="613" spans="1:1">
      <c r="A613">
        <v>740</v>
      </c>
    </row>
    <row r="614" spans="1:1">
      <c r="A614">
        <v>865</v>
      </c>
    </row>
    <row r="615" spans="1:1">
      <c r="A615">
        <v>53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9600</v>
      </c>
    </row>
    <row r="623" spans="1:1">
      <c r="A623">
        <v>3840000</v>
      </c>
    </row>
    <row r="624" spans="1:1">
      <c r="A624">
        <v>0</v>
      </c>
    </row>
    <row r="625" spans="1:1">
      <c r="A625">
        <v>3840000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9275</v>
      </c>
    </row>
    <row r="643" spans="1:1">
      <c r="A643">
        <v>3710000</v>
      </c>
    </row>
    <row r="644" spans="1:1">
      <c r="A644">
        <v>0</v>
      </c>
    </row>
    <row r="645" spans="1:1">
      <c r="A645">
        <v>3710000</v>
      </c>
    </row>
    <row r="646" spans="1:1">
      <c r="A646">
        <v>350</v>
      </c>
    </row>
    <row r="647" spans="1:1">
      <c r="A647">
        <v>370</v>
      </c>
    </row>
    <row r="648" spans="1:1">
      <c r="A648">
        <v>345</v>
      </c>
    </row>
    <row r="649" spans="1:1">
      <c r="A649">
        <v>500</v>
      </c>
    </row>
    <row r="650" spans="1:1">
      <c r="A650">
        <v>530</v>
      </c>
    </row>
    <row r="651" spans="1:1">
      <c r="A651">
        <v>540</v>
      </c>
    </row>
    <row r="652" spans="1:1">
      <c r="A652">
        <v>730</v>
      </c>
    </row>
    <row r="653" spans="1:1">
      <c r="A653">
        <v>750</v>
      </c>
    </row>
    <row r="654" spans="1:1">
      <c r="A654">
        <v>780</v>
      </c>
    </row>
    <row r="655" spans="1:1">
      <c r="A655">
        <v>69</v>
      </c>
    </row>
    <row r="656" spans="1:1">
      <c r="A656">
        <v>1300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9309</v>
      </c>
    </row>
    <row r="663" spans="1:1">
      <c r="A663">
        <v>3723600</v>
      </c>
    </row>
    <row r="664" spans="1:1">
      <c r="A664">
        <v>0</v>
      </c>
    </row>
    <row r="665" spans="1:1">
      <c r="A665">
        <v>3723600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720</v>
      </c>
    </row>
    <row r="674" spans="1:1">
      <c r="A674">
        <v>850</v>
      </c>
    </row>
    <row r="675" spans="1:1">
      <c r="A675">
        <v>53</v>
      </c>
    </row>
    <row r="676" spans="1:1">
      <c r="A676">
        <v>1300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363</v>
      </c>
    </row>
    <row r="682" spans="1:1">
      <c r="A682" t="s">
        <v>364</v>
      </c>
    </row>
    <row r="683" spans="1:1">
      <c r="A683" t="s">
        <v>365</v>
      </c>
    </row>
    <row r="684" spans="1:1">
      <c r="A684" t="s">
        <v>366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367</v>
      </c>
    </row>
    <row r="700" spans="1:1">
      <c r="A700" t="s">
        <v>368</v>
      </c>
    </row>
    <row r="701" spans="1:1">
      <c r="A701">
        <v>1</v>
      </c>
    </row>
    <row r="702" spans="1:1">
      <c r="A702">
        <v>2019100</v>
      </c>
    </row>
    <row r="703" spans="1:1">
      <c r="A703">
        <v>480899</v>
      </c>
    </row>
    <row r="704" spans="1:1">
      <c r="A704">
        <v>806877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535548</v>
      </c>
    </row>
    <row r="710" spans="1:1">
      <c r="A710">
        <v>70037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-148709</v>
      </c>
    </row>
    <row r="717" spans="1:1">
      <c r="A717">
        <v>3851291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2322517</v>
      </c>
    </row>
    <row r="724" spans="1:1">
      <c r="A724">
        <v>948255</v>
      </c>
    </row>
    <row r="725" spans="1:1">
      <c r="A725">
        <v>1099069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1850555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-404094</v>
      </c>
    </row>
    <row r="737" spans="1:1">
      <c r="A737">
        <v>4013386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55236</v>
      </c>
    </row>
    <row r="744" spans="1:1">
      <c r="A744">
        <v>770176</v>
      </c>
    </row>
    <row r="745" spans="1:1">
      <c r="A745">
        <v>2002243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269362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-97607</v>
      </c>
    </row>
    <row r="757" spans="1:1">
      <c r="A757">
        <v>3902393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1686600</v>
      </c>
    </row>
    <row r="763" spans="1:1">
      <c r="A763">
        <v>727109</v>
      </c>
    </row>
    <row r="764" spans="1:1">
      <c r="A764">
        <v>810350</v>
      </c>
    </row>
    <row r="765" spans="1:1">
      <c r="A765">
        <v>1225773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685115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-235283</v>
      </c>
    </row>
    <row r="777" spans="1:1">
      <c r="A777">
        <v>3764717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1929100</v>
      </c>
    </row>
    <row r="783" spans="1:1">
      <c r="A783">
        <v>448850</v>
      </c>
    </row>
    <row r="784" spans="1:1">
      <c r="A784">
        <v>812426</v>
      </c>
    </row>
    <row r="785" spans="1:1">
      <c r="A785">
        <v>1200000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582392</v>
      </c>
    </row>
    <row r="790" spans="1:1">
      <c r="A790">
        <v>203121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-395137</v>
      </c>
    </row>
    <row r="797" spans="1:1">
      <c r="A797">
        <v>3604863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55236</v>
      </c>
    </row>
    <row r="804" spans="1:1">
      <c r="A804">
        <v>770176</v>
      </c>
    </row>
    <row r="805" spans="1:1">
      <c r="A805">
        <v>2002243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269362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-97607</v>
      </c>
    </row>
    <row r="817" spans="1:1">
      <c r="A817">
        <v>3902393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1636600</v>
      </c>
    </row>
    <row r="823" spans="1:1">
      <c r="A823">
        <v>683479</v>
      </c>
    </row>
    <row r="824" spans="1:1">
      <c r="A824">
        <v>776150</v>
      </c>
    </row>
    <row r="825" spans="1:1">
      <c r="A825">
        <v>1850000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632621</v>
      </c>
    </row>
    <row r="830" spans="1:1">
      <c r="A830">
        <v>538200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-224592</v>
      </c>
    </row>
    <row r="837" spans="1:1">
      <c r="A837">
        <v>3775408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1636600</v>
      </c>
    </row>
    <row r="843" spans="1:1">
      <c r="A843">
        <v>578210</v>
      </c>
    </row>
    <row r="844" spans="1:1">
      <c r="A844">
        <v>814830</v>
      </c>
    </row>
    <row r="845" spans="1:1">
      <c r="A845">
        <v>1321016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658670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-308014</v>
      </c>
    </row>
    <row r="857" spans="1:1">
      <c r="A857">
        <v>3691986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2019-12-09T18:17:50Z</dcterms:modified>
</cp:coreProperties>
</file>