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odeName="ThisWorkbook"/>
  <xr:revisionPtr revIDLastSave="0" documentId="13_ncr:1_{2DDC0187-6E6E-4D59-B39D-D5F29B908333}" xr6:coauthVersionLast="47" xr6:coauthVersionMax="47" xr10:uidLastSave="{00000000-0000-0000-0000-000000000000}"/>
  <bookViews>
    <workbookView xWindow="-120" yWindow="-120" windowWidth="20730" windowHeight="11160" xr2:uid="{00000000-000D-0000-FFFF-FFFF00000000}"/>
  </bookViews>
  <sheets>
    <sheet name="ProjectSchedule" sheetId="11" r:id="rId1"/>
    <sheet name="Acerca de" sheetId="12" r:id="rId2"/>
  </sheets>
  <definedNames>
    <definedName name="hoy" localSheetId="0">TODAY()</definedName>
    <definedName name="Inicio_del_proyecto">ProjectSchedule!$E$2</definedName>
    <definedName name="Semana_para_mostrar">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9" i="11" l="1"/>
  <c r="H12" i="11"/>
  <c r="H6" i="11"/>
  <c r="E8" i="11" l="1"/>
  <c r="I4" i="11" l="1"/>
  <c r="I3" i="11" s="1"/>
  <c r="H13" i="11"/>
  <c r="H7" i="11"/>
  <c r="H8" i="11" l="1"/>
  <c r="I5" i="11"/>
  <c r="H14" i="11" l="1"/>
  <c r="J4" i="11"/>
  <c r="K4" i="11" s="1"/>
  <c r="L4" i="11" s="1"/>
  <c r="M4" i="11" s="1"/>
  <c r="N4" i="11" s="1"/>
  <c r="O4" i="11" s="1"/>
  <c r="P4" i="11" s="1"/>
  <c r="H15" i="11" l="1"/>
  <c r="H10" i="11"/>
  <c r="P3" i="11"/>
  <c r="Q4" i="11"/>
  <c r="R4" i="11" s="1"/>
  <c r="S4" i="11" s="1"/>
  <c r="T4" i="11" s="1"/>
  <c r="U4" i="11" s="1"/>
  <c r="V4" i="11" s="1"/>
  <c r="W4" i="11" s="1"/>
  <c r="J5" i="11"/>
  <c r="H16" i="11" l="1"/>
  <c r="W3" i="11"/>
  <c r="X4" i="11"/>
  <c r="Y4" i="11" s="1"/>
  <c r="Z4" i="11" s="1"/>
  <c r="AA4" i="11" s="1"/>
  <c r="AB4" i="11" s="1"/>
  <c r="AC4" i="11" s="1"/>
  <c r="AD4" i="11" s="1"/>
  <c r="K5" i="11"/>
  <c r="AE4" i="11" l="1"/>
  <c r="AF4" i="11" s="1"/>
  <c r="AG4" i="11" s="1"/>
  <c r="AH4" i="11" s="1"/>
  <c r="AI4" i="11" s="1"/>
  <c r="AJ4" i="11" s="1"/>
  <c r="AD3" i="11"/>
  <c r="L5" i="11"/>
  <c r="AK4" i="11" l="1"/>
  <c r="AL4" i="11" s="1"/>
  <c r="AM4" i="11" s="1"/>
  <c r="AN4" i="11" s="1"/>
  <c r="AO4" i="11" s="1"/>
  <c r="AP4" i="11" s="1"/>
  <c r="AQ4" i="11" s="1"/>
  <c r="M5" i="11"/>
  <c r="AR4" i="11" l="1"/>
  <c r="AS4" i="11" s="1"/>
  <c r="AK3" i="11"/>
  <c r="N5" i="11"/>
  <c r="AT4" i="11" l="1"/>
  <c r="AS5" i="11"/>
  <c r="AR3" i="11"/>
  <c r="O5" i="11"/>
  <c r="AU4" i="11" l="1"/>
  <c r="AT5" i="11"/>
  <c r="AV4" i="11" l="1"/>
  <c r="AU5" i="11"/>
  <c r="P5" i="11"/>
  <c r="Q5" i="11"/>
  <c r="AW4" i="11" l="1"/>
  <c r="AV5" i="11"/>
  <c r="R5" i="11"/>
  <c r="AX4" i="11" l="1"/>
  <c r="AY4" i="11" s="1"/>
  <c r="AW5" i="11"/>
  <c r="AZ4" i="11" l="1"/>
  <c r="AY3" i="11"/>
  <c r="S5" i="11" s="1"/>
  <c r="AX5" i="11"/>
  <c r="T5" i="11"/>
  <c r="AY5" i="11" l="1"/>
  <c r="BA4" i="11"/>
  <c r="AZ5" i="11"/>
  <c r="U5" i="11"/>
  <c r="BA5" i="11" l="1"/>
  <c r="BB4" i="11"/>
  <c r="V5" i="11"/>
  <c r="BB5" i="11" l="1"/>
  <c r="BC4" i="11"/>
  <c r="W5" i="11"/>
  <c r="BC5" i="11" l="1"/>
  <c r="BD4" i="11"/>
  <c r="X5" i="11"/>
  <c r="BE4" i="11" l="1"/>
  <c r="BF4" i="11" s="1"/>
  <c r="BD5" i="11"/>
  <c r="Y5" i="11"/>
  <c r="BG4" i="11" l="1"/>
  <c r="BF5" i="11"/>
  <c r="BE5" i="11"/>
  <c r="BG5" i="11" l="1"/>
  <c r="BH4" i="11"/>
  <c r="BF3" i="11"/>
  <c r="Z5" i="11" s="1"/>
  <c r="AA5" i="11"/>
  <c r="BH5" i="11" l="1"/>
  <c r="BI4" i="11"/>
  <c r="AB5" i="11"/>
  <c r="BJ4" i="11" l="1"/>
  <c r="BI5" i="11"/>
  <c r="AC5" i="11"/>
  <c r="BJ5" i="11" l="1"/>
  <c r="BK4" i="11"/>
  <c r="AD5" i="11"/>
  <c r="BK5" i="11" l="1"/>
  <c r="BL4" i="11"/>
  <c r="AE5" i="11"/>
  <c r="BL5" i="11" l="1"/>
  <c r="BM4" i="11"/>
  <c r="BM3" i="11" s="1"/>
  <c r="AF5" i="11"/>
  <c r="BN4" i="11" l="1"/>
  <c r="BM5" i="11"/>
  <c r="AG5" i="11"/>
  <c r="BO4" i="11" l="1"/>
  <c r="BN5" i="11"/>
  <c r="AH5" i="11"/>
  <c r="BP4" i="11" l="1"/>
  <c r="BO5" i="11"/>
  <c r="AI5" i="11"/>
  <c r="BQ4" i="11" l="1"/>
  <c r="BP5" i="11"/>
  <c r="AJ5" i="11"/>
  <c r="BR4" i="11" l="1"/>
  <c r="BQ5" i="11"/>
  <c r="AK5" i="11"/>
  <c r="BS4" i="11" l="1"/>
  <c r="BU4" i="11" s="1"/>
  <c r="BW4" i="11" s="1"/>
  <c r="BY4" i="11" s="1"/>
  <c r="BT4" i="11"/>
  <c r="BR5" i="11"/>
  <c r="AL5" i="11"/>
  <c r="BV4" i="11" l="1"/>
  <c r="BX4" i="11" s="1"/>
  <c r="BT3" i="11"/>
  <c r="BS5" i="11"/>
  <c r="AM5" i="11"/>
  <c r="AN5" i="11" l="1"/>
  <c r="AO5" i="11" l="1"/>
  <c r="AP5" i="11" l="1"/>
  <c r="AQ5" i="11" l="1"/>
  <c r="AR5" i="11" l="1"/>
</calcChain>
</file>

<file path=xl/sharedStrings.xml><?xml version="1.0" encoding="utf-8"?>
<sst xmlns="http://schemas.openxmlformats.org/spreadsheetml/2006/main" count="52" uniqueCount="45">
  <si>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</si>
  <si>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</si>
  <si>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</si>
  <si>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</si>
  <si>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</si>
  <si>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</si>
  <si>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</si>
  <si>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</si>
  <si>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</si>
  <si>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</si>
  <si>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</si>
  <si>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</si>
  <si>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</si>
  <si>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</si>
  <si>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</si>
  <si>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Definición del proyecto y desarrollo Front-end</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</si>
  <si>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</si>
  <si>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Definición del Proyecto - Titulo</t>
  </si>
  <si>
    <t>Fernando</t>
  </si>
  <si>
    <t>Definición del entorno</t>
  </si>
  <si>
    <t>Diseño</t>
  </si>
  <si>
    <t>Desarrollo Front-end</t>
  </si>
  <si>
    <t>Memoria TFG</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</si>
  <si>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</si>
  <si>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Desarrollo Back-end</t>
  </si>
  <si>
    <t>Creación base de datos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</si>
  <si>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</si>
  <si>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</si>
  <si>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</si>
  <si>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</si>
  <si>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</si>
  <si>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</si>
  <si>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</si>
  <si>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</si>
  <si>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</si>
  <si>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</si>
  <si>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</si>
  <si>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</si>
  <si>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</si>
  <si>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</si>
  <si>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</si>
  <si>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Finalización desarrollo Front-end,  desarrollo Back-end, creación BD y validaciones</t>
  </si>
  <si>
    <t>Validaciones</t>
  </si>
  <si>
    <t>BARBARA BOUTIQUE DE MODA</t>
  </si>
  <si>
    <t>Alberto Castedo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</si>
</sst>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rgb="FF7030A0"/>
      <name val="Calibri"/>
      <family val="2"/>
      <scheme val="minor"/>
    </font>
    <font>
      <sz val="11"/>
      <color theme="0" tint="-0.34998626667073579"/>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
      <patternFill patternType="solid">
        <fgColor theme="0"/>
        <bgColor indexed="64"/>
      </patternFill>
    </fill>
    <fill>
      <patternFill patternType="solid">
        <fgColor theme="0" tint="-0.499984740745262"/>
        <bgColor indexed="64"/>
      </patternFill>
    </fill>
    <fill>
      <patternFill patternType="solid">
        <fgColor theme="0" tint="-0.34998626667073579"/>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2"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3" fillId="0" borderId="0" applyNumberFormat="0" applyFill="0" applyBorder="0" applyAlignment="0" applyProtection="0"/>
    <xf numFmtId="0" fontId="24" fillId="9" borderId="0" applyNumberFormat="0" applyBorder="0" applyAlignment="0" applyProtection="0"/>
    <xf numFmtId="0" fontId="25" fillId="10" borderId="0" applyNumberFormat="0" applyBorder="0" applyAlignment="0" applyProtection="0"/>
    <xf numFmtId="0" fontId="26" fillId="11" borderId="0" applyNumberFormat="0" applyBorder="0" applyAlignment="0" applyProtection="0"/>
    <xf numFmtId="0" fontId="27" fillId="12" borderId="11" applyNumberFormat="0" applyAlignment="0" applyProtection="0"/>
    <xf numFmtId="0" fontId="28" fillId="13" borderId="12" applyNumberFormat="0" applyAlignment="0" applyProtection="0"/>
    <xf numFmtId="0" fontId="29" fillId="13" borderId="11" applyNumberFormat="0" applyAlignment="0" applyProtection="0"/>
    <xf numFmtId="0" fontId="30" fillId="0" borderId="13" applyNumberFormat="0" applyFill="0" applyAlignment="0" applyProtection="0"/>
    <xf numFmtId="0" fontId="31" fillId="14" borderId="14" applyNumberFormat="0" applyAlignment="0" applyProtection="0"/>
    <xf numFmtId="0" fontId="32" fillId="0" borderId="0" applyNumberFormat="0" applyFill="0" applyBorder="0" applyAlignment="0" applyProtection="0"/>
    <xf numFmtId="0" fontId="7" fillId="15"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0"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cellStyleXfs>
  <cellXfs count="6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0" fontId="10" fillId="7"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7">
      <alignment vertical="top"/>
    </xf>
    <xf numFmtId="0" fontId="7" fillId="5" borderId="2" xfId="11" applyFill="1">
      <alignment horizontal="center" vertical="center"/>
    </xf>
    <xf numFmtId="0" fontId="7" fillId="2" borderId="2" xfId="11" applyFill="1">
      <alignment horizontal="center" vertical="center"/>
    </xf>
    <xf numFmtId="0" fontId="7" fillId="6"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21" fillId="0" borderId="0" xfId="0" applyFont="1"/>
    <xf numFmtId="0" fontId="4" fillId="0" borderId="0" xfId="0" applyFont="1" applyAlignment="1">
      <alignment vertical="top"/>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9" fontId="9" fillId="4" borderId="6" xfId="0" applyNumberFormat="1" applyFont="1" applyFill="1" applyBorder="1" applyAlignment="1">
      <alignment horizontal="center" vertical="center"/>
    </xf>
    <xf numFmtId="169" fontId="9" fillId="4" borderId="0" xfId="0" applyNumberFormat="1" applyFont="1" applyFill="1" applyAlignment="1">
      <alignment horizontal="center" vertical="center"/>
    </xf>
    <xf numFmtId="169" fontId="9" fillId="4" borderId="7" xfId="0" applyNumberFormat="1" applyFont="1" applyFill="1" applyBorder="1" applyAlignment="1">
      <alignment horizontal="center" vertical="center"/>
    </xf>
    <xf numFmtId="168" fontId="7" fillId="2" borderId="2" xfId="10" applyFill="1">
      <alignment horizontal="center" vertical="center"/>
    </xf>
    <xf numFmtId="0" fontId="34" fillId="40" borderId="9" xfId="0" applyFont="1" applyFill="1" applyBorder="1" applyAlignment="1">
      <alignment vertical="center"/>
    </xf>
    <xf numFmtId="0" fontId="35" fillId="40" borderId="9" xfId="0" applyFont="1" applyFill="1" applyBorder="1" applyAlignment="1">
      <alignment vertical="center"/>
    </xf>
    <xf numFmtId="0" fontId="0" fillId="41" borderId="9" xfId="0" applyFill="1" applyBorder="1" applyAlignment="1">
      <alignment vertical="center"/>
    </xf>
    <xf numFmtId="0" fontId="0" fillId="42" borderId="9" xfId="0" applyFill="1" applyBorder="1" applyAlignment="1">
      <alignment vertical="center"/>
    </xf>
    <xf numFmtId="0" fontId="0" fillId="43" borderId="0" xfId="0" applyFill="1" applyAlignment="1">
      <alignment vertical="center"/>
    </xf>
    <xf numFmtId="167" fontId="0" fillId="4" borderId="4" xfId="0" applyNumberFormat="1" applyFill="1" applyBorder="1" applyAlignment="1">
      <alignment horizontal="left" vertical="center" wrapText="1" indent="1"/>
    </xf>
    <xf numFmtId="167" fontId="0" fillId="4" borderId="1" xfId="0" applyNumberFormat="1" applyFill="1" applyBorder="1" applyAlignment="1">
      <alignment horizontal="left" vertical="center" wrapText="1" indent="1"/>
    </xf>
    <xf numFmtId="167" fontId="0" fillId="4" borderId="5" xfId="0" applyNumberFormat="1" applyFill="1" applyBorder="1" applyAlignment="1">
      <alignment horizontal="left" vertical="center" wrapText="1" indent="1"/>
    </xf>
    <xf numFmtId="0" fontId="7" fillId="0" borderId="0" xfId="8" applyAlignment="1">
      <alignment horizontal="right" indent="1"/>
    </xf>
    <xf numFmtId="0" fontId="7" fillId="0" borderId="7" xfId="8" applyBorder="1" applyAlignment="1">
      <alignment horizontal="right" indent="1"/>
    </xf>
    <xf numFmtId="166" fontId="7" fillId="0" borderId="3" xfId="9" applyAlignment="1">
      <alignment horizontal="center" vertical="center"/>
    </xf>
    <xf numFmtId="168" fontId="0" fillId="2" borderId="2" xfId="10" applyFont="1" applyFill="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4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41"/>
      <tableStyleElement type="headerRow" dxfId="40"/>
      <tableStyleElement type="totalRow" dxfId="39"/>
      <tableStyleElement type="firstColumn" dxfId="38"/>
      <tableStyleElement type="lastColumn" dxfId="37"/>
      <tableStyleElement type="firstRowStripe" dxfId="36"/>
      <tableStyleElement type="secondRowStripe" dxfId="35"/>
      <tableStyleElement type="firstColumnStripe" dxfId="34"/>
      <tableStyleElement type="secondColumnStripe" dxfId="3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D19"/>
  <sheetViews>
    <sheetView showGridLines="0" tabSelected="1" showRuler="0" zoomScale="60" zoomScaleNormal="60" zoomScalePageLayoutView="70" workbookViewId="0">
      <pane ySplit="5" topLeftCell="A6" activePane="bottomLeft" state="frozen"/>
      <selection pane="bottomLeft" activeCell="BQ15" sqref="BQ15"/>
    </sheetView>
  </sheetViews>
  <sheetFormatPr baseColWidth="10" defaultColWidth="9.140625" defaultRowHeight="30" customHeight="1" x14ac:dyDescent="0.25"/>
  <cols>
    <col min="1" max="1" width="2.7109375" style="33" customWidth="1"/>
    <col min="2" max="2" width="35.7109375" customWidth="1"/>
    <col min="3" max="3" width="18.42578125" customWidth="1"/>
    <col min="4" max="4" width="10.7109375" customWidth="1"/>
    <col min="5" max="5" width="10.42578125" style="5" customWidth="1"/>
    <col min="6" max="6" width="10.42578125" customWidth="1"/>
    <col min="7" max="7" width="2.7109375" customWidth="1"/>
    <col min="8" max="8" width="9.42578125" hidden="1" customWidth="1"/>
    <col min="9" max="64" width="3.28515625" customWidth="1"/>
    <col min="65" max="66" width="3.5703125" customWidth="1"/>
    <col min="67" max="67" width="3.42578125" customWidth="1"/>
    <col min="68" max="77" width="3.5703125" customWidth="1"/>
  </cols>
  <sheetData>
    <row r="1" spans="1:77" ht="30" customHeight="1" x14ac:dyDescent="0.45">
      <c r="A1" s="34" t="s">
        <v>0</v>
      </c>
      <c r="B1" s="37" t="s">
        <v>43</v>
      </c>
      <c r="C1" s="1"/>
      <c r="D1" s="2"/>
      <c r="E1" s="4"/>
      <c r="F1" s="22"/>
      <c r="H1" s="2"/>
      <c r="I1" s="45"/>
    </row>
    <row r="2" spans="1:77" ht="30" customHeight="1" x14ac:dyDescent="0.25">
      <c r="A2" s="33" t="s">
        <v>1</v>
      </c>
      <c r="B2" s="38" t="s">
        <v>44</v>
      </c>
      <c r="C2" s="63" t="s">
        <v>2</v>
      </c>
      <c r="D2" s="64"/>
      <c r="E2" s="65">
        <v>44648</v>
      </c>
      <c r="F2" s="65"/>
    </row>
    <row r="3" spans="1:77" ht="30" customHeight="1" x14ac:dyDescent="0.25">
      <c r="A3" s="34" t="s">
        <v>3</v>
      </c>
      <c r="C3" s="63" t="s">
        <v>4</v>
      </c>
      <c r="D3" s="64"/>
      <c r="E3" s="7">
        <v>1</v>
      </c>
      <c r="I3" s="60">
        <f>I4</f>
        <v>44648</v>
      </c>
      <c r="J3" s="61"/>
      <c r="K3" s="61"/>
      <c r="L3" s="61"/>
      <c r="M3" s="61"/>
      <c r="N3" s="61"/>
      <c r="O3" s="62"/>
      <c r="P3" s="60">
        <f>P4</f>
        <v>44655</v>
      </c>
      <c r="Q3" s="61"/>
      <c r="R3" s="61"/>
      <c r="S3" s="61"/>
      <c r="T3" s="61"/>
      <c r="U3" s="61"/>
      <c r="V3" s="62"/>
      <c r="W3" s="60">
        <f>W4</f>
        <v>44662</v>
      </c>
      <c r="X3" s="61"/>
      <c r="Y3" s="61"/>
      <c r="Z3" s="61"/>
      <c r="AA3" s="61"/>
      <c r="AB3" s="61"/>
      <c r="AC3" s="62"/>
      <c r="AD3" s="60">
        <f>AD4</f>
        <v>44669</v>
      </c>
      <c r="AE3" s="61"/>
      <c r="AF3" s="61"/>
      <c r="AG3" s="61"/>
      <c r="AH3" s="61"/>
      <c r="AI3" s="61"/>
      <c r="AJ3" s="62"/>
      <c r="AK3" s="60">
        <f>AK4</f>
        <v>44676</v>
      </c>
      <c r="AL3" s="61"/>
      <c r="AM3" s="61"/>
      <c r="AN3" s="61"/>
      <c r="AO3" s="61"/>
      <c r="AP3" s="61"/>
      <c r="AQ3" s="62"/>
      <c r="AR3" s="60">
        <f>AR4</f>
        <v>44683</v>
      </c>
      <c r="AS3" s="61"/>
      <c r="AT3" s="61"/>
      <c r="AU3" s="61"/>
      <c r="AV3" s="61"/>
      <c r="AW3" s="61"/>
      <c r="AX3" s="62"/>
      <c r="AY3" s="60">
        <f>AY4</f>
        <v>44690</v>
      </c>
      <c r="AZ3" s="61"/>
      <c r="BA3" s="61"/>
      <c r="BB3" s="61"/>
      <c r="BC3" s="61"/>
      <c r="BD3" s="61"/>
      <c r="BE3" s="62"/>
      <c r="BF3" s="60">
        <f>BF4</f>
        <v>44697</v>
      </c>
      <c r="BG3" s="61"/>
      <c r="BH3" s="61"/>
      <c r="BI3" s="61"/>
      <c r="BJ3" s="61"/>
      <c r="BK3" s="61"/>
      <c r="BL3" s="62"/>
      <c r="BM3" s="60">
        <f>BM4</f>
        <v>44704</v>
      </c>
      <c r="BN3" s="61"/>
      <c r="BO3" s="61"/>
      <c r="BP3" s="61"/>
      <c r="BQ3" s="61"/>
      <c r="BR3" s="61"/>
      <c r="BS3" s="62"/>
      <c r="BT3" s="60">
        <f>BT4</f>
        <v>44711</v>
      </c>
      <c r="BU3" s="61"/>
      <c r="BV3" s="61"/>
      <c r="BW3" s="61"/>
      <c r="BX3" s="61"/>
      <c r="BY3" s="61"/>
    </row>
    <row r="4" spans="1:77" ht="15" customHeight="1" x14ac:dyDescent="0.25">
      <c r="A4" s="34" t="s">
        <v>5</v>
      </c>
      <c r="B4" s="44"/>
      <c r="C4" s="44"/>
      <c r="D4" s="44"/>
      <c r="E4" s="44"/>
      <c r="F4" s="44"/>
      <c r="G4" s="44"/>
      <c r="I4" s="51">
        <f>Inicio_del_proyecto-WEEKDAY(Inicio_del_proyecto,1)+2+7*(Semana_para_mostrar-1)</f>
        <v>44648</v>
      </c>
      <c r="J4" s="52">
        <f>I4+1</f>
        <v>44649</v>
      </c>
      <c r="K4" s="52">
        <f t="shared" ref="K4:AX4" si="0">J4+1</f>
        <v>44650</v>
      </c>
      <c r="L4" s="52">
        <f t="shared" si="0"/>
        <v>44651</v>
      </c>
      <c r="M4" s="52">
        <f t="shared" si="0"/>
        <v>44652</v>
      </c>
      <c r="N4" s="52">
        <f t="shared" si="0"/>
        <v>44653</v>
      </c>
      <c r="O4" s="53">
        <f t="shared" si="0"/>
        <v>44654</v>
      </c>
      <c r="P4" s="51">
        <f>O4+1</f>
        <v>44655</v>
      </c>
      <c r="Q4" s="52">
        <f>P4+1</f>
        <v>44656</v>
      </c>
      <c r="R4" s="52">
        <f t="shared" si="0"/>
        <v>44657</v>
      </c>
      <c r="S4" s="52">
        <f t="shared" si="0"/>
        <v>44658</v>
      </c>
      <c r="T4" s="52">
        <f t="shared" si="0"/>
        <v>44659</v>
      </c>
      <c r="U4" s="52">
        <f t="shared" si="0"/>
        <v>44660</v>
      </c>
      <c r="V4" s="53">
        <f t="shared" si="0"/>
        <v>44661</v>
      </c>
      <c r="W4" s="51">
        <f>V4+1</f>
        <v>44662</v>
      </c>
      <c r="X4" s="52">
        <f>W4+1</f>
        <v>44663</v>
      </c>
      <c r="Y4" s="52">
        <f t="shared" si="0"/>
        <v>44664</v>
      </c>
      <c r="Z4" s="52">
        <f t="shared" si="0"/>
        <v>44665</v>
      </c>
      <c r="AA4" s="52">
        <f t="shared" si="0"/>
        <v>44666</v>
      </c>
      <c r="AB4" s="52">
        <f t="shared" si="0"/>
        <v>44667</v>
      </c>
      <c r="AC4" s="53">
        <f t="shared" si="0"/>
        <v>44668</v>
      </c>
      <c r="AD4" s="51">
        <f>AC4+1</f>
        <v>44669</v>
      </c>
      <c r="AE4" s="52">
        <f>AD4+1</f>
        <v>44670</v>
      </c>
      <c r="AF4" s="52">
        <f t="shared" si="0"/>
        <v>44671</v>
      </c>
      <c r="AG4" s="52">
        <f t="shared" si="0"/>
        <v>44672</v>
      </c>
      <c r="AH4" s="52">
        <f t="shared" si="0"/>
        <v>44673</v>
      </c>
      <c r="AI4" s="52">
        <f t="shared" si="0"/>
        <v>44674</v>
      </c>
      <c r="AJ4" s="53">
        <f t="shared" si="0"/>
        <v>44675</v>
      </c>
      <c r="AK4" s="51">
        <f>AJ4+1</f>
        <v>44676</v>
      </c>
      <c r="AL4" s="52">
        <f>AK4+1</f>
        <v>44677</v>
      </c>
      <c r="AM4" s="52">
        <f t="shared" si="0"/>
        <v>44678</v>
      </c>
      <c r="AN4" s="52">
        <f t="shared" si="0"/>
        <v>44679</v>
      </c>
      <c r="AO4" s="52">
        <f t="shared" si="0"/>
        <v>44680</v>
      </c>
      <c r="AP4" s="52">
        <f t="shared" si="0"/>
        <v>44681</v>
      </c>
      <c r="AQ4" s="53">
        <f t="shared" si="0"/>
        <v>44682</v>
      </c>
      <c r="AR4" s="51">
        <f>AQ4+1</f>
        <v>44683</v>
      </c>
      <c r="AS4" s="52">
        <f>AR4+1</f>
        <v>44684</v>
      </c>
      <c r="AT4" s="52">
        <f t="shared" si="0"/>
        <v>44685</v>
      </c>
      <c r="AU4" s="52">
        <f t="shared" si="0"/>
        <v>44686</v>
      </c>
      <c r="AV4" s="52">
        <f t="shared" si="0"/>
        <v>44687</v>
      </c>
      <c r="AW4" s="52">
        <f t="shared" si="0"/>
        <v>44688</v>
      </c>
      <c r="AX4" s="53">
        <f t="shared" si="0"/>
        <v>44689</v>
      </c>
      <c r="AY4" s="51">
        <f>AX4+1</f>
        <v>44690</v>
      </c>
      <c r="AZ4" s="52">
        <f>AY4+1</f>
        <v>44691</v>
      </c>
      <c r="BA4" s="52">
        <f t="shared" ref="BA4:BE4" si="1">AZ4+1</f>
        <v>44692</v>
      </c>
      <c r="BB4" s="52">
        <f t="shared" si="1"/>
        <v>44693</v>
      </c>
      <c r="BC4" s="52">
        <f t="shared" si="1"/>
        <v>44694</v>
      </c>
      <c r="BD4" s="52">
        <f t="shared" si="1"/>
        <v>44695</v>
      </c>
      <c r="BE4" s="53">
        <f t="shared" si="1"/>
        <v>44696</v>
      </c>
      <c r="BF4" s="51">
        <f>BE4+1</f>
        <v>44697</v>
      </c>
      <c r="BG4" s="52">
        <f>BF4+1</f>
        <v>44698</v>
      </c>
      <c r="BH4" s="52">
        <f t="shared" ref="BH4:BL4" si="2">BG4+1</f>
        <v>44699</v>
      </c>
      <c r="BI4" s="52">
        <f t="shared" si="2"/>
        <v>44700</v>
      </c>
      <c r="BJ4" s="52">
        <f t="shared" si="2"/>
        <v>44701</v>
      </c>
      <c r="BK4" s="52">
        <f t="shared" si="2"/>
        <v>44702</v>
      </c>
      <c r="BL4" s="53">
        <f t="shared" si="2"/>
        <v>44703</v>
      </c>
      <c r="BM4" s="51">
        <f>BL4+1</f>
        <v>44704</v>
      </c>
      <c r="BN4" s="52">
        <f>BM4+1</f>
        <v>44705</v>
      </c>
      <c r="BO4" s="52">
        <f t="shared" ref="BO4" si="3">BN4+1</f>
        <v>44706</v>
      </c>
      <c r="BP4" s="52">
        <f t="shared" ref="BP4" si="4">BO4+1</f>
        <v>44707</v>
      </c>
      <c r="BQ4" s="52">
        <f t="shared" ref="BQ4" si="5">BP4+1</f>
        <v>44708</v>
      </c>
      <c r="BR4" s="52">
        <f t="shared" ref="BR4" si="6">BQ4+1</f>
        <v>44709</v>
      </c>
      <c r="BS4" s="53">
        <f>BR4+1</f>
        <v>44710</v>
      </c>
      <c r="BT4" s="52">
        <f>BR4+2</f>
        <v>44711</v>
      </c>
      <c r="BU4" s="52">
        <f>BS4+2</f>
        <v>44712</v>
      </c>
      <c r="BV4" s="52">
        <f>BT4+2</f>
        <v>44713</v>
      </c>
      <c r="BW4" s="52">
        <f>BU4+2</f>
        <v>44714</v>
      </c>
      <c r="BX4" s="52">
        <f>BV4+2</f>
        <v>44715</v>
      </c>
      <c r="BY4" s="52">
        <f>BW4+2</f>
        <v>44716</v>
      </c>
    </row>
    <row r="5" spans="1:77" ht="30" customHeight="1" thickBot="1" x14ac:dyDescent="0.3">
      <c r="A5" s="34" t="s">
        <v>6</v>
      </c>
      <c r="B5" s="8" t="s">
        <v>7</v>
      </c>
      <c r="C5" s="9" t="s">
        <v>8</v>
      </c>
      <c r="D5" s="9" t="s">
        <v>9</v>
      </c>
      <c r="E5" s="9" t="s">
        <v>10</v>
      </c>
      <c r="F5" s="9" t="s">
        <v>11</v>
      </c>
      <c r="G5" s="9"/>
      <c r="H5" s="9" t="s">
        <v>12</v>
      </c>
      <c r="I5" s="10" t="str">
        <f t="shared" ref="I5" si="7">LEFT(TEXT(I4,"ddd"),1)</f>
        <v>l</v>
      </c>
      <c r="J5" s="10" t="str">
        <f t="shared" ref="J5:AR5" si="8">LEFT(TEXT(J4,"ddd"),1)</f>
        <v>m</v>
      </c>
      <c r="K5" s="10" t="str">
        <f t="shared" si="8"/>
        <v>m</v>
      </c>
      <c r="L5" s="10" t="str">
        <f t="shared" si="8"/>
        <v>j</v>
      </c>
      <c r="M5" s="10" t="str">
        <f t="shared" si="8"/>
        <v>v</v>
      </c>
      <c r="N5" s="10" t="str">
        <f t="shared" si="8"/>
        <v>s</v>
      </c>
      <c r="O5" s="10" t="str">
        <f t="shared" si="8"/>
        <v>d</v>
      </c>
      <c r="P5" s="10" t="str">
        <f t="shared" si="8"/>
        <v>l</v>
      </c>
      <c r="Q5" s="10" t="str">
        <f t="shared" si="8"/>
        <v>m</v>
      </c>
      <c r="R5" s="10" t="str">
        <f t="shared" si="8"/>
        <v>m</v>
      </c>
      <c r="S5" s="10" t="str">
        <f t="shared" si="8"/>
        <v>j</v>
      </c>
      <c r="T5" s="10" t="str">
        <f t="shared" si="8"/>
        <v>v</v>
      </c>
      <c r="U5" s="10" t="str">
        <f t="shared" si="8"/>
        <v>s</v>
      </c>
      <c r="V5" s="10" t="str">
        <f t="shared" si="8"/>
        <v>d</v>
      </c>
      <c r="W5" s="10" t="str">
        <f t="shared" si="8"/>
        <v>l</v>
      </c>
      <c r="X5" s="10" t="str">
        <f t="shared" si="8"/>
        <v>m</v>
      </c>
      <c r="Y5" s="10" t="str">
        <f t="shared" si="8"/>
        <v>m</v>
      </c>
      <c r="Z5" s="10" t="str">
        <f t="shared" si="8"/>
        <v>j</v>
      </c>
      <c r="AA5" s="10" t="str">
        <f t="shared" si="8"/>
        <v>v</v>
      </c>
      <c r="AB5" s="10" t="str">
        <f t="shared" si="8"/>
        <v>s</v>
      </c>
      <c r="AC5" s="10" t="str">
        <f t="shared" si="8"/>
        <v>d</v>
      </c>
      <c r="AD5" s="10" t="str">
        <f t="shared" si="8"/>
        <v>l</v>
      </c>
      <c r="AE5" s="10" t="str">
        <f t="shared" si="8"/>
        <v>m</v>
      </c>
      <c r="AF5" s="10" t="str">
        <f t="shared" si="8"/>
        <v>m</v>
      </c>
      <c r="AG5" s="10" t="str">
        <f t="shared" si="8"/>
        <v>j</v>
      </c>
      <c r="AH5" s="10" t="str">
        <f t="shared" si="8"/>
        <v>v</v>
      </c>
      <c r="AI5" s="10" t="str">
        <f t="shared" si="8"/>
        <v>s</v>
      </c>
      <c r="AJ5" s="10" t="str">
        <f t="shared" si="8"/>
        <v>d</v>
      </c>
      <c r="AK5" s="10" t="str">
        <f t="shared" si="8"/>
        <v>l</v>
      </c>
      <c r="AL5" s="10" t="str">
        <f t="shared" si="8"/>
        <v>m</v>
      </c>
      <c r="AM5" s="10" t="str">
        <f t="shared" si="8"/>
        <v>m</v>
      </c>
      <c r="AN5" s="10" t="str">
        <f t="shared" si="8"/>
        <v>j</v>
      </c>
      <c r="AO5" s="10" t="str">
        <f t="shared" si="8"/>
        <v>v</v>
      </c>
      <c r="AP5" s="10" t="str">
        <f t="shared" si="8"/>
        <v>s</v>
      </c>
      <c r="AQ5" s="10" t="str">
        <f t="shared" si="8"/>
        <v>d</v>
      </c>
      <c r="AR5" s="10" t="str">
        <f t="shared" si="8"/>
        <v>l</v>
      </c>
      <c r="AS5" s="10" t="str">
        <f t="shared" ref="AS5:BL5" si="9">LEFT(TEXT(AS4,"ddd"),1)</f>
        <v>m</v>
      </c>
      <c r="AT5" s="10" t="str">
        <f t="shared" si="9"/>
        <v>m</v>
      </c>
      <c r="AU5" s="10" t="str">
        <f t="shared" si="9"/>
        <v>j</v>
      </c>
      <c r="AV5" s="10" t="str">
        <f t="shared" si="9"/>
        <v>v</v>
      </c>
      <c r="AW5" s="10" t="str">
        <f t="shared" si="9"/>
        <v>s</v>
      </c>
      <c r="AX5" s="10" t="str">
        <f t="shared" si="9"/>
        <v>d</v>
      </c>
      <c r="AY5" s="10" t="str">
        <f t="shared" si="9"/>
        <v>l</v>
      </c>
      <c r="AZ5" s="10" t="str">
        <f t="shared" si="9"/>
        <v>m</v>
      </c>
      <c r="BA5" s="10" t="str">
        <f t="shared" si="9"/>
        <v>m</v>
      </c>
      <c r="BB5" s="10" t="str">
        <f t="shared" si="9"/>
        <v>j</v>
      </c>
      <c r="BC5" s="10" t="str">
        <f t="shared" si="9"/>
        <v>v</v>
      </c>
      <c r="BD5" s="10" t="str">
        <f t="shared" si="9"/>
        <v>s</v>
      </c>
      <c r="BE5" s="10" t="str">
        <f t="shared" si="9"/>
        <v>d</v>
      </c>
      <c r="BF5" s="10" t="str">
        <f t="shared" si="9"/>
        <v>l</v>
      </c>
      <c r="BG5" s="10" t="str">
        <f t="shared" si="9"/>
        <v>m</v>
      </c>
      <c r="BH5" s="10" t="str">
        <f t="shared" si="9"/>
        <v>m</v>
      </c>
      <c r="BI5" s="10" t="str">
        <f t="shared" si="9"/>
        <v>j</v>
      </c>
      <c r="BJ5" s="10" t="str">
        <f t="shared" si="9"/>
        <v>v</v>
      </c>
      <c r="BK5" s="10" t="str">
        <f t="shared" si="9"/>
        <v>s</v>
      </c>
      <c r="BL5" s="10" t="str">
        <f t="shared" si="9"/>
        <v>d</v>
      </c>
      <c r="BM5" s="10" t="str">
        <f t="shared" ref="BM5:BS5" si="10">LEFT(TEXT(BM4,"ddd"),1)</f>
        <v>l</v>
      </c>
      <c r="BN5" s="10" t="str">
        <f t="shared" si="10"/>
        <v>m</v>
      </c>
      <c r="BO5" s="10" t="str">
        <f t="shared" si="10"/>
        <v>m</v>
      </c>
      <c r="BP5" s="10" t="str">
        <f t="shared" si="10"/>
        <v>j</v>
      </c>
      <c r="BQ5" s="10" t="str">
        <f t="shared" si="10"/>
        <v>v</v>
      </c>
      <c r="BR5" s="10" t="str">
        <f t="shared" si="10"/>
        <v>s</v>
      </c>
      <c r="BS5" s="10" t="str">
        <f t="shared" si="10"/>
        <v>d</v>
      </c>
      <c r="BT5" s="10"/>
      <c r="BU5" s="10"/>
      <c r="BV5" s="10"/>
      <c r="BW5" s="10"/>
      <c r="BX5" s="10"/>
      <c r="BY5" s="10"/>
    </row>
    <row r="6" spans="1:77" ht="30" hidden="1" customHeight="1" thickBot="1" x14ac:dyDescent="0.3">
      <c r="A6" s="33" t="s">
        <v>13</v>
      </c>
      <c r="C6" s="36"/>
      <c r="E6"/>
      <c r="H6" t="str">
        <f>IF(OR(ISBLANK(task_start),ISBLANK(task_end)),"",task_end-task_start+1)</f>
        <v/>
      </c>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row>
    <row r="7" spans="1:77" s="3" customFormat="1" ht="30" customHeight="1" thickBot="1" x14ac:dyDescent="0.3">
      <c r="A7" s="34" t="s">
        <v>14</v>
      </c>
      <c r="B7" s="14" t="s">
        <v>15</v>
      </c>
      <c r="C7" s="39"/>
      <c r="D7" s="15"/>
      <c r="E7" s="47"/>
      <c r="F7" s="48"/>
      <c r="G7" s="13"/>
      <c r="H7" s="13" t="str">
        <f t="shared" ref="H7:H16" si="11">IF(OR(ISBLANK(task_start),ISBLANK(task_end)),"",task_end-task_start+1)</f>
        <v/>
      </c>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row>
    <row r="8" spans="1:77" s="3" customFormat="1" ht="30" customHeight="1" thickBot="1" x14ac:dyDescent="0.3">
      <c r="A8" s="34" t="s">
        <v>16</v>
      </c>
      <c r="B8" s="42" t="s">
        <v>17</v>
      </c>
      <c r="C8" s="40" t="s">
        <v>18</v>
      </c>
      <c r="D8" s="16">
        <v>1</v>
      </c>
      <c r="E8" s="54">
        <f>Inicio_del_proyecto</f>
        <v>44648</v>
      </c>
      <c r="F8" s="54">
        <v>44652</v>
      </c>
      <c r="G8" s="13"/>
      <c r="H8" s="13">
        <f t="shared" si="11"/>
        <v>5</v>
      </c>
      <c r="I8" s="20"/>
      <c r="J8" s="20"/>
      <c r="K8" s="20"/>
      <c r="L8" s="59"/>
      <c r="M8" s="58"/>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row>
    <row r="9" spans="1:77" s="3" customFormat="1" ht="30" customHeight="1" thickBot="1" x14ac:dyDescent="0.3">
      <c r="A9" s="34"/>
      <c r="B9" s="42" t="s">
        <v>19</v>
      </c>
      <c r="C9" s="40" t="s">
        <v>18</v>
      </c>
      <c r="D9" s="16">
        <v>1</v>
      </c>
      <c r="E9" s="54">
        <f>Inicio_del_proyecto</f>
        <v>44648</v>
      </c>
      <c r="F9" s="54">
        <v>44652</v>
      </c>
      <c r="G9" s="13"/>
      <c r="H9" s="13"/>
      <c r="I9" s="20"/>
      <c r="J9" s="20"/>
      <c r="K9" s="20"/>
      <c r="L9" s="57"/>
      <c r="M9" s="57"/>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row>
    <row r="10" spans="1:77" s="3" customFormat="1" ht="30" customHeight="1" thickBot="1" x14ac:dyDescent="0.3">
      <c r="A10" s="33"/>
      <c r="B10" s="42" t="s">
        <v>20</v>
      </c>
      <c r="C10" s="40" t="s">
        <v>18</v>
      </c>
      <c r="D10" s="16">
        <v>1</v>
      </c>
      <c r="E10" s="54">
        <v>44652</v>
      </c>
      <c r="F10" s="54">
        <v>44699</v>
      </c>
      <c r="G10" s="13"/>
      <c r="H10" s="13">
        <f>IF(OR(ISBLANK(task_start),ISBLANK(task_end)),"",task_end-task_start+1)</f>
        <v>48</v>
      </c>
      <c r="I10" s="20"/>
      <c r="J10" s="20"/>
      <c r="K10" s="20"/>
      <c r="L10" s="20"/>
      <c r="M10" s="20"/>
      <c r="N10" s="20"/>
      <c r="O10" s="20"/>
      <c r="P10" s="20"/>
      <c r="Q10" s="20"/>
      <c r="R10" s="20"/>
      <c r="S10" s="55"/>
      <c r="T10" s="56"/>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row>
    <row r="11" spans="1:77" s="3" customFormat="1" ht="30" customHeight="1" thickBot="1" x14ac:dyDescent="0.3">
      <c r="A11" s="33"/>
      <c r="B11" s="42" t="s">
        <v>21</v>
      </c>
      <c r="C11" s="40" t="s">
        <v>18</v>
      </c>
      <c r="D11" s="16">
        <v>1</v>
      </c>
      <c r="E11" s="54">
        <v>44655</v>
      </c>
      <c r="F11" s="54">
        <v>44708</v>
      </c>
      <c r="G11" s="13"/>
      <c r="H11" s="13"/>
      <c r="I11" s="20"/>
      <c r="J11" s="20"/>
      <c r="K11" s="20"/>
      <c r="L11" s="20"/>
      <c r="M11" s="20"/>
      <c r="N11" s="20"/>
      <c r="O11" s="20"/>
      <c r="P11" s="20"/>
      <c r="Q11" s="20"/>
      <c r="R11" s="20"/>
      <c r="S11" s="55"/>
      <c r="T11" s="56"/>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row>
    <row r="12" spans="1:77" s="3" customFormat="1" ht="30" customHeight="1" thickBot="1" x14ac:dyDescent="0.3">
      <c r="A12" s="33"/>
      <c r="B12" s="42" t="s">
        <v>22</v>
      </c>
      <c r="C12" s="40" t="s">
        <v>18</v>
      </c>
      <c r="D12" s="16">
        <v>1</v>
      </c>
      <c r="E12" s="54">
        <v>44655</v>
      </c>
      <c r="F12" s="66">
        <v>44716</v>
      </c>
      <c r="G12" s="13"/>
      <c r="H12" s="13">
        <f t="shared" si="11"/>
        <v>62</v>
      </c>
      <c r="I12" s="20"/>
      <c r="J12" s="20"/>
      <c r="K12" s="20"/>
      <c r="L12" s="20"/>
      <c r="M12" s="20"/>
      <c r="N12" s="20"/>
      <c r="O12" s="20"/>
      <c r="P12" s="20"/>
      <c r="Q12" s="20"/>
      <c r="R12" s="20"/>
      <c r="S12" s="20"/>
      <c r="T12" s="20"/>
      <c r="U12" s="20"/>
      <c r="V12" s="20"/>
      <c r="W12" s="20"/>
      <c r="X12" s="20"/>
      <c r="Y12" s="21"/>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row>
    <row r="13" spans="1:77" s="3" customFormat="1" ht="30" customHeight="1" thickBot="1" x14ac:dyDescent="0.3">
      <c r="A13" s="34" t="s">
        <v>23</v>
      </c>
      <c r="B13" s="17" t="s">
        <v>41</v>
      </c>
      <c r="C13" s="41"/>
      <c r="D13" s="18"/>
      <c r="E13" s="49"/>
      <c r="F13" s="50"/>
      <c r="G13" s="13"/>
      <c r="H13" s="13" t="str">
        <f t="shared" si="11"/>
        <v/>
      </c>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row>
    <row r="14" spans="1:77" s="3" customFormat="1" ht="30" customHeight="1" thickBot="1" x14ac:dyDescent="0.3">
      <c r="A14" s="34"/>
      <c r="B14" s="43" t="s">
        <v>24</v>
      </c>
      <c r="C14" s="40" t="s">
        <v>18</v>
      </c>
      <c r="D14" s="19">
        <v>1</v>
      </c>
      <c r="E14" s="54">
        <v>44676</v>
      </c>
      <c r="F14" s="54">
        <v>44708</v>
      </c>
      <c r="G14" s="13"/>
      <c r="H14" s="13">
        <f t="shared" si="11"/>
        <v>33</v>
      </c>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row>
    <row r="15" spans="1:77" s="3" customFormat="1" ht="30" customHeight="1" thickBot="1" x14ac:dyDescent="0.3">
      <c r="A15" s="33"/>
      <c r="B15" s="43" t="s">
        <v>25</v>
      </c>
      <c r="C15" s="40" t="s">
        <v>18</v>
      </c>
      <c r="D15" s="19">
        <v>1</v>
      </c>
      <c r="E15" s="54">
        <v>44683</v>
      </c>
      <c r="F15" s="54">
        <v>44708</v>
      </c>
      <c r="G15" s="13"/>
      <c r="H15" s="13">
        <f t="shared" si="11"/>
        <v>26</v>
      </c>
      <c r="I15" s="20"/>
      <c r="J15" s="20"/>
      <c r="K15" s="20"/>
      <c r="L15" s="20"/>
      <c r="M15" s="20"/>
      <c r="N15" s="20"/>
      <c r="O15" s="20"/>
      <c r="P15" s="20"/>
      <c r="Q15" s="20"/>
      <c r="R15" s="20"/>
      <c r="S15" s="20"/>
      <c r="T15" s="20"/>
      <c r="U15" s="21"/>
      <c r="V15" s="21"/>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row>
    <row r="16" spans="1:77" s="3" customFormat="1" ht="30" customHeight="1" thickBot="1" x14ac:dyDescent="0.3">
      <c r="A16" s="33"/>
      <c r="B16" s="43" t="s">
        <v>42</v>
      </c>
      <c r="C16" s="40" t="s">
        <v>18</v>
      </c>
      <c r="D16" s="19">
        <v>1</v>
      </c>
      <c r="E16" s="54">
        <v>44701</v>
      </c>
      <c r="F16" s="54">
        <v>44708</v>
      </c>
      <c r="G16" s="13"/>
      <c r="H16" s="13">
        <f t="shared" si="11"/>
        <v>8</v>
      </c>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row>
    <row r="17" spans="3:7" ht="30" customHeight="1" x14ac:dyDescent="0.25">
      <c r="G17" s="6"/>
    </row>
    <row r="18" spans="3:7" ht="30" customHeight="1" x14ac:dyDescent="0.25">
      <c r="C18" s="11"/>
      <c r="F18" s="35"/>
    </row>
    <row r="19" spans="3:7" ht="30" customHeight="1" x14ac:dyDescent="0.25">
      <c r="C19" s="12"/>
    </row>
  </sheetData>
  <mergeCells count="13">
    <mergeCell ref="BT3:BY3"/>
    <mergeCell ref="BM3:BS3"/>
    <mergeCell ref="C2:D2"/>
    <mergeCell ref="C3:D3"/>
    <mergeCell ref="AK3:AQ3"/>
    <mergeCell ref="AR3:AX3"/>
    <mergeCell ref="AY3:BE3"/>
    <mergeCell ref="BF3:BL3"/>
    <mergeCell ref="E2:F2"/>
    <mergeCell ref="I3:O3"/>
    <mergeCell ref="P3:V3"/>
    <mergeCell ref="W3:AC3"/>
    <mergeCell ref="AD3:AJ3"/>
  </mergeCells>
  <conditionalFormatting sqref="D6:D16">
    <cfRule type="dataBar" priority="4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BL7 O8:BL9 M8:M9 I8:K9 I10:BL16 BM4:BR16">
    <cfRule type="expression" dxfId="32" priority="66">
      <formula>AND(TODAY()&gt;=I$4,TODAY()&lt;J$4)</formula>
    </cfRule>
  </conditionalFormatting>
  <conditionalFormatting sqref="I6:BL7 O8:BL9 M8:M9 I8:K9 I10:BL16 BM6:BR16">
    <cfRule type="expression" dxfId="31" priority="60">
      <formula>AND(task_start&lt;=I$4,ROUNDDOWN((task_end-task_start+1)*task_progress,0)+task_start-1&gt;=I$4)</formula>
    </cfRule>
    <cfRule type="expression" dxfId="30" priority="61" stopIfTrue="1">
      <formula>AND(task_end&gt;=I$4,task_start&lt;J$4)</formula>
    </cfRule>
  </conditionalFormatting>
  <conditionalFormatting sqref="S10:S11">
    <cfRule type="expression" dxfId="29" priority="74">
      <formula>AND(TODAY()&gt;=L$4,TODAY()&lt;M$4)</formula>
    </cfRule>
  </conditionalFormatting>
  <conditionalFormatting sqref="S10:S11">
    <cfRule type="expression" dxfId="28" priority="75">
      <formula>AND(task_start&lt;=L$4,ROUNDDOWN((task_end-task_start+1)*task_progress,0)+task_start-1&gt;=L$4)</formula>
    </cfRule>
    <cfRule type="expression" dxfId="27" priority="76" stopIfTrue="1">
      <formula>AND(task_end&gt;=L$4,task_start&lt;M$4)</formula>
    </cfRule>
  </conditionalFormatting>
  <conditionalFormatting sqref="T10:T11">
    <cfRule type="expression" dxfId="26" priority="78">
      <formula>AND(TODAY()&gt;=K$4,TODAY()&lt;L$4)</formula>
    </cfRule>
  </conditionalFormatting>
  <conditionalFormatting sqref="T10:T11">
    <cfRule type="expression" dxfId="25" priority="81">
      <formula>AND(task_start&lt;=K$4,ROUNDDOWN((task_end-task_start+1)*task_progress,0)+task_start-1&gt;=K$4)</formula>
    </cfRule>
    <cfRule type="expression" dxfId="24" priority="82" stopIfTrue="1">
      <formula>AND(task_end&gt;=K$4,task_start&lt;L$4)</formula>
    </cfRule>
  </conditionalFormatting>
  <conditionalFormatting sqref="N9">
    <cfRule type="expression" dxfId="23" priority="24">
      <formula>AND(TODAY()&gt;=N$4,TODAY()&lt;O$4)</formula>
    </cfRule>
  </conditionalFormatting>
  <conditionalFormatting sqref="N9">
    <cfRule type="expression" dxfId="22" priority="22">
      <formula>AND(task_start&lt;=N$4,ROUNDDOWN((task_end-task_start+1)*task_progress,0)+task_start-1&gt;=N$4)</formula>
    </cfRule>
    <cfRule type="expression" dxfId="21" priority="23" stopIfTrue="1">
      <formula>AND(task_end&gt;=N$4,task_start&lt;O$4)</formula>
    </cfRule>
  </conditionalFormatting>
  <conditionalFormatting sqref="L9">
    <cfRule type="expression" dxfId="20" priority="21">
      <formula>AND(TODAY()&gt;=L$4,TODAY()&lt;M$4)</formula>
    </cfRule>
  </conditionalFormatting>
  <conditionalFormatting sqref="L9">
    <cfRule type="expression" dxfId="19" priority="19">
      <formula>AND(task_start&lt;=L$4,ROUNDDOWN((task_end-task_start+1)*task_progress,0)+task_start-1&gt;=L$4)</formula>
    </cfRule>
    <cfRule type="expression" dxfId="18" priority="20" stopIfTrue="1">
      <formula>AND(task_end&gt;=L$4,task_start&lt;M$4)</formula>
    </cfRule>
  </conditionalFormatting>
  <conditionalFormatting sqref="BS4:BT16">
    <cfRule type="expression" dxfId="17" priority="90">
      <formula>AND(TODAY()&gt;=BS$4,TODAY()&lt;#REF!)</formula>
    </cfRule>
  </conditionalFormatting>
  <conditionalFormatting sqref="BS6:BT16">
    <cfRule type="expression" dxfId="16" priority="93">
      <formula>AND(task_start&lt;=BS$4,ROUNDDOWN((task_end-task_start+1)*task_progress,0)+task_start-1&gt;=BS$4)</formula>
    </cfRule>
    <cfRule type="expression" dxfId="15" priority="94" stopIfTrue="1">
      <formula>AND(task_end&gt;=BS$4,task_start&lt;#REF!)</formula>
    </cfRule>
  </conditionalFormatting>
  <conditionalFormatting sqref="BU4:BU16">
    <cfRule type="expression" dxfId="14" priority="16">
      <formula>AND(TODAY()&gt;=BU$4,TODAY()&lt;#REF!)</formula>
    </cfRule>
  </conditionalFormatting>
  <conditionalFormatting sqref="BU6:BU16">
    <cfRule type="expression" dxfId="13" priority="17">
      <formula>AND(task_start&lt;=BU$4,ROUNDDOWN((task_end-task_start+1)*task_progress,0)+task_start-1&gt;=BU$4)</formula>
    </cfRule>
    <cfRule type="expression" dxfId="12" priority="18" stopIfTrue="1">
      <formula>AND(task_end&gt;=BU$4,task_start&lt;#REF!)</formula>
    </cfRule>
  </conditionalFormatting>
  <conditionalFormatting sqref="BV4:BV16">
    <cfRule type="expression" dxfId="11" priority="13">
      <formula>AND(TODAY()&gt;=BV$4,TODAY()&lt;#REF!)</formula>
    </cfRule>
  </conditionalFormatting>
  <conditionalFormatting sqref="BV6:BV16">
    <cfRule type="expression" dxfId="10" priority="14">
      <formula>AND(task_start&lt;=BV$4,ROUNDDOWN((task_end-task_start+1)*task_progress,0)+task_start-1&gt;=BV$4)</formula>
    </cfRule>
    <cfRule type="expression" dxfId="9" priority="15" stopIfTrue="1">
      <formula>AND(task_end&gt;=BV$4,task_start&lt;#REF!)</formula>
    </cfRule>
  </conditionalFormatting>
  <conditionalFormatting sqref="BW4:BW16">
    <cfRule type="expression" dxfId="8" priority="10">
      <formula>AND(TODAY()&gt;=BW$4,TODAY()&lt;#REF!)</formula>
    </cfRule>
  </conditionalFormatting>
  <conditionalFormatting sqref="BW6:BW16">
    <cfRule type="expression" dxfId="7" priority="11">
      <formula>AND(task_start&lt;=BW$4,ROUNDDOWN((task_end-task_start+1)*task_progress,0)+task_start-1&gt;=BW$4)</formula>
    </cfRule>
    <cfRule type="expression" dxfId="6" priority="12" stopIfTrue="1">
      <formula>AND(task_end&gt;=BW$4,task_start&lt;#REF!)</formula>
    </cfRule>
  </conditionalFormatting>
  <conditionalFormatting sqref="BX4:BX16">
    <cfRule type="expression" dxfId="5" priority="7">
      <formula>AND(TODAY()&gt;=BX$4,TODAY()&lt;#REF!)</formula>
    </cfRule>
  </conditionalFormatting>
  <conditionalFormatting sqref="BX6:BX16">
    <cfRule type="expression" dxfId="4" priority="8">
      <formula>AND(task_start&lt;=BX$4,ROUNDDOWN((task_end-task_start+1)*task_progress,0)+task_start-1&gt;=BX$4)</formula>
    </cfRule>
    <cfRule type="expression" dxfId="3" priority="9" stopIfTrue="1">
      <formula>AND(task_end&gt;=BX$4,task_start&lt;#REF!)</formula>
    </cfRule>
  </conditionalFormatting>
  <conditionalFormatting sqref="BY4:BY16">
    <cfRule type="expression" dxfId="2" priority="4">
      <formula>AND(TODAY()&gt;=BY$4,TODAY()&lt;#REF!)</formula>
    </cfRule>
  </conditionalFormatting>
  <conditionalFormatting sqref="BY6:BY16">
    <cfRule type="expression" dxfId="1" priority="5">
      <formula>AND(task_start&lt;=BY$4,ROUNDDOWN((task_end-task_start+1)*task_progress,0)+task_start-1&gt;=BY$4)</formula>
    </cfRule>
    <cfRule type="expression" dxfId="0" priority="6" stopIfTrue="1">
      <formula>AND(task_end&gt;=BY$4,task_start&lt;#REF!)</formula>
    </cfRule>
  </conditionalFormatting>
  <dataValidations count="1">
    <dataValidation type="whole" operator="greaterThanOrEqual" allowBlank="1" showInputMessage="1" promptTitle="Mostrar semana" prompt="Al cambiar este número, se desplazará la vista del diagrama de Gantt." sqref="E3" xr:uid="{00000000-0002-0000-0000-000000000000}">
      <formula1>1</formula1>
    </dataValidation>
  </dataValidations>
  <printOptions horizontalCentered="1"/>
  <pageMargins left="0.35" right="0.35" top="0.35" bottom="0.5" header="0.3" footer="0.3"/>
  <pageSetup paperSize="9" scale="43"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23" customWidth="1"/>
    <col min="2" max="16384" width="9.140625" style="2"/>
  </cols>
  <sheetData>
    <row r="1" spans="1:2" ht="46.5" customHeight="1" x14ac:dyDescent="0.2"/>
    <row r="2" spans="1:2" s="25" customFormat="1" ht="15.75" x14ac:dyDescent="0.25">
      <c r="A2" s="24" t="s">
        <v>26</v>
      </c>
      <c r="B2" s="24"/>
    </row>
    <row r="3" spans="1:2" s="29" customFormat="1" ht="27" customHeight="1" x14ac:dyDescent="0.25">
      <c r="A3" s="46" t="s">
        <v>27</v>
      </c>
      <c r="B3" s="30"/>
    </row>
    <row r="4" spans="1:2" s="26" customFormat="1" ht="26.25" x14ac:dyDescent="0.4">
      <c r="A4" s="27" t="s">
        <v>28</v>
      </c>
    </row>
    <row r="5" spans="1:2" ht="74.099999999999994" customHeight="1" x14ac:dyDescent="0.2">
      <c r="A5" s="28" t="s">
        <v>29</v>
      </c>
    </row>
    <row r="6" spans="1:2" ht="26.25" customHeight="1" x14ac:dyDescent="0.2">
      <c r="A6" s="27" t="s">
        <v>30</v>
      </c>
    </row>
    <row r="7" spans="1:2" s="23" customFormat="1" ht="215.25" customHeight="1" x14ac:dyDescent="0.25">
      <c r="A7" s="32" t="s">
        <v>31</v>
      </c>
    </row>
    <row r="8" spans="1:2" s="26" customFormat="1" ht="26.25" x14ac:dyDescent="0.4">
      <c r="A8" s="27" t="s">
        <v>32</v>
      </c>
    </row>
    <row r="9" spans="1:2" ht="75" x14ac:dyDescent="0.2">
      <c r="A9" s="28" t="s">
        <v>33</v>
      </c>
    </row>
    <row r="10" spans="1:2" s="23" customFormat="1" ht="27.95" customHeight="1" x14ac:dyDescent="0.25">
      <c r="A10" s="31" t="s">
        <v>34</v>
      </c>
    </row>
    <row r="11" spans="1:2" s="26" customFormat="1" ht="26.25" x14ac:dyDescent="0.4">
      <c r="A11" s="27" t="s">
        <v>35</v>
      </c>
    </row>
    <row r="12" spans="1:2" ht="30" x14ac:dyDescent="0.2">
      <c r="A12" s="28" t="s">
        <v>36</v>
      </c>
    </row>
    <row r="13" spans="1:2" s="23" customFormat="1" ht="27.95" customHeight="1" x14ac:dyDescent="0.25">
      <c r="A13" s="31" t="s">
        <v>37</v>
      </c>
    </row>
    <row r="14" spans="1:2" s="26" customFormat="1" ht="26.25" x14ac:dyDescent="0.4">
      <c r="A14" s="27" t="s">
        <v>38</v>
      </c>
    </row>
    <row r="15" spans="1:2" ht="96.75" customHeight="1" x14ac:dyDescent="0.2">
      <c r="A15" s="28" t="s">
        <v>39</v>
      </c>
    </row>
    <row r="16" spans="1:2" ht="90" x14ac:dyDescent="0.2">
      <c r="A16" s="28" t="s">
        <v>40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documentManagement/types"/>
    <ds:schemaRef ds:uri="http://schemas.microsoft.com/office/infopath/2007/PartnerControls"/>
    <ds:schemaRef ds:uri="http://schemas.microsoft.com/office/2006/metadata/properties"/>
    <ds:schemaRef ds:uri="http://schemas.microsoft.com/sharepoint/v3"/>
    <ds:schemaRef ds:uri="230e9df3-be65-4c73-a93b-d1236ebd677e"/>
    <ds:schemaRef ds:uri="http://schemas.openxmlformats.org/package/2006/metadata/core-properties"/>
    <ds:schemaRef ds:uri="http://purl.org/dc/terms/"/>
    <ds:schemaRef ds:uri="71af3243-3dd4-4a8d-8c0d-dd76da1f02a5"/>
    <ds:schemaRef ds:uri="16c05727-aa75-4e4a-9b5f-8a80a1165891"/>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2022-05-31T22:54:25Z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