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telkomproperty-my.sharepoint.com/personal/reg3_pd_telkomproperty_onmicrosoft_com/Documents/PnD3_2026/02_Segment Telsa &amp; Others/36. ASDP REGIONAL 3 SURABAYA/ASDP - RAB/Report Pekerjaan/"/>
    </mc:Choice>
  </mc:AlternateContent>
  <xr:revisionPtr revIDLastSave="414" documentId="13_ncr:1_{962EFEC2-6B94-48B5-8CEE-C4DDFC53219D}" xr6:coauthVersionLast="47" xr6:coauthVersionMax="47" xr10:uidLastSave="{B3BA8185-B90E-4008-B54C-1B67DF2196D6}"/>
  <bookViews>
    <workbookView xWindow="-120" yWindow="-120" windowWidth="20730" windowHeight="11160" activeTab="3" xr2:uid="{8DE5241A-226E-4F97-9BEE-2390A93F2A3A}"/>
  </bookViews>
  <sheets>
    <sheet name="Cover" sheetId="1" r:id="rId1"/>
    <sheet name="Rekap_Prog" sheetId="3" r:id="rId2"/>
    <sheet name="Rincian_Prog" sheetId="2" r:id="rId3"/>
    <sheet name="T_Scedule Rkp" sheetId="5" r:id="rId4"/>
    <sheet name="T_Scedule Rinc" sheetId="4" r:id="rId5"/>
    <sheet name="Visual" sheetId="7"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s>
  <definedNames>
    <definedName name="_________lk05">[1]analisa!$I$42</definedName>
    <definedName name="________lk05">[1]analisa!$I$42</definedName>
    <definedName name="_______lk05">[1]analisa!$I$42</definedName>
    <definedName name="______lk05">[1]analisa!$I$42</definedName>
    <definedName name="_____EEE07">'[2]ANALISA ALAT'!$AW$15</definedName>
    <definedName name="_____EEE30">'[2]ANALISA ALAT'!$AW$38</definedName>
    <definedName name="_____EEE31">'[2]ANALISA ALAT'!$AW$39</definedName>
    <definedName name="_____lk05">[1]analisa!$I$42</definedName>
    <definedName name="_____MMM04">[3]UPAH!$F$57</definedName>
    <definedName name="_____MMM09">[2]UPAH!$F$59</definedName>
    <definedName name="_____MMM10">[3]UPAH!$F$63</definedName>
    <definedName name="_____MMM11">[3]UPAH!$F$64</definedName>
    <definedName name="_____MMM16">[2]UPAH!$F$68</definedName>
    <definedName name="_____MMM19">[3]UPAH!$F$78</definedName>
    <definedName name="_____MMM37">[2]UPAH!$F$95</definedName>
    <definedName name="_____MMM39">[3]UPAH!$F$99</definedName>
    <definedName name="____lk05">[1]analisa!$I$42</definedName>
    <definedName name="____M6" localSheetId="0" hidden="1">{#N/A,#N/A,FALSE,"Chi tiÆt"}</definedName>
    <definedName name="____M6" localSheetId="5" hidden="1">{#N/A,#N/A,FALSE,"Chi tiÆt"}</definedName>
    <definedName name="____M6" hidden="1">{#N/A,#N/A,FALSE,"Chi tiÆt"}</definedName>
    <definedName name="____xlnm._FilterDatabase">NA()</definedName>
    <definedName name="___gk2" localSheetId="0" hidden="1">#REF!</definedName>
    <definedName name="___gk2" localSheetId="5" hidden="1">#REF!</definedName>
    <definedName name="___gk2" hidden="1">#REF!</definedName>
    <definedName name="___lk05">[1]analisa!$I$42</definedName>
    <definedName name="___xlnm._FilterDatabase_1">NA()</definedName>
    <definedName name="__123Graph_A" localSheetId="0" hidden="1">#REF!</definedName>
    <definedName name="__123Graph_A" localSheetId="5" hidden="1">#REF!</definedName>
    <definedName name="__123Graph_A" hidden="1">#REF!</definedName>
    <definedName name="__123Graph_A1" localSheetId="0" hidden="1">#REF!</definedName>
    <definedName name="__123Graph_A1" localSheetId="5" hidden="1">#REF!</definedName>
    <definedName name="__123Graph_A1" hidden="1">#REF!</definedName>
    <definedName name="__123Graph_A10" localSheetId="0" hidden="1">#REF!</definedName>
    <definedName name="__123Graph_A10" localSheetId="5" hidden="1">#REF!</definedName>
    <definedName name="__123Graph_A10" hidden="1">#REF!</definedName>
    <definedName name="__123Graph_A12" localSheetId="0" hidden="1">#REF!</definedName>
    <definedName name="__123Graph_A12" localSheetId="5" hidden="1">#REF!</definedName>
    <definedName name="__123Graph_A12" hidden="1">#REF!</definedName>
    <definedName name="__123Graph_A14" localSheetId="0" hidden="1">#REF!</definedName>
    <definedName name="__123Graph_A14" localSheetId="5" hidden="1">#REF!</definedName>
    <definedName name="__123Graph_A14" hidden="1">#REF!</definedName>
    <definedName name="__123Graph_A16" localSheetId="0" hidden="1">#REF!</definedName>
    <definedName name="__123Graph_A16" localSheetId="5" hidden="1">#REF!</definedName>
    <definedName name="__123Graph_A16" hidden="1">#REF!</definedName>
    <definedName name="__123Graph_A19" localSheetId="0" hidden="1">#REF!</definedName>
    <definedName name="__123Graph_A19" localSheetId="5" hidden="1">#REF!</definedName>
    <definedName name="__123Graph_A19" hidden="1">#REF!</definedName>
    <definedName name="__123Graph_A20" localSheetId="0" hidden="1">#REF!</definedName>
    <definedName name="__123Graph_A20" localSheetId="5" hidden="1">#REF!</definedName>
    <definedName name="__123Graph_A20" hidden="1">#REF!</definedName>
    <definedName name="__123Graph_A21" localSheetId="0" hidden="1">#REF!</definedName>
    <definedName name="__123Graph_A21" localSheetId="5" hidden="1">#REF!</definedName>
    <definedName name="__123Graph_A21" hidden="1">#REF!</definedName>
    <definedName name="__123Graph_A3" localSheetId="0" hidden="1">#REF!</definedName>
    <definedName name="__123Graph_A3" localSheetId="5" hidden="1">#REF!</definedName>
    <definedName name="__123Graph_A3" hidden="1">#REF!</definedName>
    <definedName name="__123Graph_A4" localSheetId="0" hidden="1">#REF!</definedName>
    <definedName name="__123Graph_A4" localSheetId="5" hidden="1">#REF!</definedName>
    <definedName name="__123Graph_A4" hidden="1">#REF!</definedName>
    <definedName name="__123Graph_A6" localSheetId="0" hidden="1">#REF!</definedName>
    <definedName name="__123Graph_A6" localSheetId="5" hidden="1">#REF!</definedName>
    <definedName name="__123Graph_A6" hidden="1">#REF!</definedName>
    <definedName name="__123Graph_A9" localSheetId="0" hidden="1">#REF!</definedName>
    <definedName name="__123Graph_A9" localSheetId="5" hidden="1">#REF!</definedName>
    <definedName name="__123Graph_A9" hidden="1">#REF!</definedName>
    <definedName name="__123Graph_B" localSheetId="0" hidden="1">#REF!</definedName>
    <definedName name="__123Graph_B" localSheetId="5" hidden="1">#REF!</definedName>
    <definedName name="__123Graph_B" hidden="1">#REF!</definedName>
    <definedName name="__123Graph_C" localSheetId="0" hidden="1">[4]A!#REF!</definedName>
    <definedName name="__123Graph_C" localSheetId="5" hidden="1">[5]A!#REF!</definedName>
    <definedName name="__123Graph_C" hidden="1">#REF!</definedName>
    <definedName name="__123Graph_D" localSheetId="0" hidden="1">[4]A!#REF!</definedName>
    <definedName name="__123Graph_D" localSheetId="5" hidden="1">[5]A!#REF!</definedName>
    <definedName name="__123Graph_D" hidden="1">#REF!</definedName>
    <definedName name="__123Graph_E" localSheetId="0" hidden="1">[4]A!#REF!</definedName>
    <definedName name="__123Graph_E" localSheetId="5" hidden="1">[5]A!#REF!</definedName>
    <definedName name="__123Graph_E" hidden="1">#REF!</definedName>
    <definedName name="__123Graph_F" localSheetId="0" hidden="1">[4]A!#REF!</definedName>
    <definedName name="__123Graph_F" localSheetId="5" hidden="1">[5]A!#REF!</definedName>
    <definedName name="__123Graph_F" hidden="1">#REF!</definedName>
    <definedName name="__123Graph_X" localSheetId="0" hidden="1">#REF!</definedName>
    <definedName name="__123Graph_X" localSheetId="5" hidden="1">#REF!</definedName>
    <definedName name="__123Graph_X" hidden="1">#REF!</definedName>
    <definedName name="__123tart_7g" localSheetId="0" hidden="1">#REF!</definedName>
    <definedName name="__123tart_7g" localSheetId="5" hidden="1">#REF!</definedName>
    <definedName name="__123tart_7g" hidden="1">#REF!</definedName>
    <definedName name="__1A">NA()</definedName>
    <definedName name="__1A_11">NA()</definedName>
    <definedName name="__1A_12">NA()</definedName>
    <definedName name="__1A_13">NA()</definedName>
    <definedName name="__1A_14">NA()</definedName>
    <definedName name="__1A_15">NA()</definedName>
    <definedName name="__1A_16">NA()</definedName>
    <definedName name="__1A_17">NA()</definedName>
    <definedName name="__1A_18">NA()</definedName>
    <definedName name="__1A_3">NA()</definedName>
    <definedName name="__1A_4">NA()</definedName>
    <definedName name="__1A_5">NA()</definedName>
    <definedName name="__1A_6">NA()</definedName>
    <definedName name="__1A_7">NA()</definedName>
    <definedName name="__BET135">[6]anlisa!$P$143</definedName>
    <definedName name="__DIN12">[6]anlisa!$P$85</definedName>
    <definedName name="__DIN15">[6]anlisa!$P$95</definedName>
    <definedName name="__fh131205" localSheetId="0" hidden="1">{#N/A,#N/A,FALSE,"REK";#N/A,#N/A,FALSE,"rab"}</definedName>
    <definedName name="__fh131205" localSheetId="5" hidden="1">{#N/A,#N/A,FALSE,"REK";#N/A,#N/A,FALSE,"rab"}</definedName>
    <definedName name="__fh131205" hidden="1">{#N/A,#N/A,FALSE,"REK";#N/A,#N/A,FALSE,"rab"}</definedName>
    <definedName name="__gk2" localSheetId="0" hidden="1">#REF!</definedName>
    <definedName name="__gk2" localSheetId="5" hidden="1">#REF!</definedName>
    <definedName name="__gk2" hidden="1">#REF!</definedName>
    <definedName name="__key1" localSheetId="0" hidden="1">#REF!</definedName>
    <definedName name="__key1" localSheetId="5" hidden="1">#REF!</definedName>
    <definedName name="__key1" hidden="1">#REF!</definedName>
    <definedName name="__lk05">[1]analisa!$I$42</definedName>
    <definedName name="__LT4040">[6]anlisa!$P$540</definedName>
    <definedName name="__M6" localSheetId="0" hidden="1">{#N/A,#N/A,FALSE,"Chi tiÆt"}</definedName>
    <definedName name="__M6" localSheetId="5" hidden="1">{#N/A,#N/A,FALSE,"Chi tiÆt"}</definedName>
    <definedName name="__M6" hidden="1">{#N/A,#N/A,FALSE,"Chi tiÆt"}</definedName>
    <definedName name="__MDE01">[7]an.alat!$BO$28</definedName>
    <definedName name="__MDE02">[7]an.alat!$BO$49</definedName>
    <definedName name="__MDE03">[7]an.alat!$BO$66</definedName>
    <definedName name="__MDE04">[7]an.alat!$BO$86</definedName>
    <definedName name="__MDE05">[7]an.alat!$BO$106</definedName>
    <definedName name="__MDE06">[7]an.alat!$BO$124</definedName>
    <definedName name="__MDE07">[7]an.alat!$BO$144</definedName>
    <definedName name="__MDE08">[7]an.alat!$BO$164</definedName>
    <definedName name="__MDE09">[7]an.alat!$BO$183</definedName>
    <definedName name="__MDE10">[7]an.alat!$BO$203</definedName>
    <definedName name="__MDE11">[7]an.alat!$BO$223</definedName>
    <definedName name="__MDE12">[7]an.alat!$BO$241</definedName>
    <definedName name="__MDE13">[7]an.alat!$BO$261</definedName>
    <definedName name="__MDE14">[7]an.alat!$BO$281</definedName>
    <definedName name="__MDE15">[7]an.alat!$BO$299</definedName>
    <definedName name="__MDE16">[7]an.alat!$BO$319</definedName>
    <definedName name="__MDE17">[7]an.alat!$BO$339</definedName>
    <definedName name="__MDE18">[7]an.alat!$BO$357</definedName>
    <definedName name="__MDE19">[7]an.alat!$BO$377</definedName>
    <definedName name="__MDE20">[7]an.alat!$BO$397</definedName>
    <definedName name="__MDE21">[7]an.alat!$BO$415</definedName>
    <definedName name="__MDE22">[7]an.alat!$BO$435</definedName>
    <definedName name="__MDE23">[7]an.alat!$BO$455</definedName>
    <definedName name="__MDE24">[7]an.alat!$BO$474</definedName>
    <definedName name="__MDE25">[7]an.alat!$BO$494</definedName>
    <definedName name="__MDE26">[7]an.alat!$BO$514</definedName>
    <definedName name="__MDE27">[7]an.alat!$BO$533</definedName>
    <definedName name="__MDE28">[7]an.alat!$BO$553</definedName>
    <definedName name="__MDE29">[7]an.alat!$BO$573</definedName>
    <definedName name="__MDE30">[7]an.alat!$BO$592</definedName>
    <definedName name="__MDE31">[7]an.alat!$BO$612</definedName>
    <definedName name="__MDE32">[7]an.alat!$BO$632</definedName>
    <definedName name="__MDE34">[7]an.alat!$BO$681</definedName>
    <definedName name="__ME01">[7]an.alat!$BO$26</definedName>
    <definedName name="__ME02">[7]an.alat!$BO$48</definedName>
    <definedName name="__ME03">[7]an.alat!$BO$65</definedName>
    <definedName name="__ME04">[7]an.alat!$BO$85</definedName>
    <definedName name="__ME05">[7]an.alat!$BO$105</definedName>
    <definedName name="__ME06">[7]an.alat!$BO$123</definedName>
    <definedName name="__ME07">[7]an.alat!$BO$143</definedName>
    <definedName name="__ME08">[7]an.alat!$BO$163</definedName>
    <definedName name="__ME09">[7]an.alat!$BO$182</definedName>
    <definedName name="__ME10">[7]an.alat!$BO$202</definedName>
    <definedName name="__ME11">[7]an.alat!$BO$222</definedName>
    <definedName name="__ME12">[7]an.alat!$BO$240</definedName>
    <definedName name="__ME13">[7]an.alat!$BO$260</definedName>
    <definedName name="__ME14">[7]an.alat!$BO$280</definedName>
    <definedName name="__ME15">[7]an.alat!$BO$298</definedName>
    <definedName name="__ME16">[7]an.alat!$BO$318</definedName>
    <definedName name="__ME17">[7]an.alat!$BO$338</definedName>
    <definedName name="__ME18">[7]an.alat!$BO$356</definedName>
    <definedName name="__ME19">[7]an.alat!$BO$376</definedName>
    <definedName name="__ME20">[7]an.alat!$BO$396</definedName>
    <definedName name="__ME21">[7]an.alat!$BO$414</definedName>
    <definedName name="__ME22">[7]an.alat!$BO$434</definedName>
    <definedName name="__ME23">[7]an.alat!$BO$454</definedName>
    <definedName name="__ME24">[7]an.alat!$BO$473</definedName>
    <definedName name="__ME25">[7]an.alat!$BO$493</definedName>
    <definedName name="__ME26">[7]an.alat!$BO$513</definedName>
    <definedName name="__ME27">[7]an.alat!$BO$532</definedName>
    <definedName name="__ME28">[7]an.alat!$BO$552</definedName>
    <definedName name="__ME29">[7]an.alat!$BO$572</definedName>
    <definedName name="__ME30">[7]an.alat!$BO$591</definedName>
    <definedName name="__ME31">[7]an.alat!$BO$611</definedName>
    <definedName name="__ME32">[7]an.alat!$BO$631</definedName>
    <definedName name="__ME34">[7]an.alat!$BO$680</definedName>
    <definedName name="__Qe2">[8]Metode!$M$74</definedName>
    <definedName name="__Te1">[8]Metode!$M$41</definedName>
    <definedName name="__Ts1">[8]Metode!$M$40</definedName>
    <definedName name="__xlnm._FilterDatabase">NA()</definedName>
    <definedName name="__xlnm._FilterDatabase_1">NA()</definedName>
    <definedName name="__xlnm._FilterDatabase_2">NA()</definedName>
    <definedName name="__xlnm._FilterDatabase_3">NA()</definedName>
    <definedName name="__xlnm.Print_Area_6">NA()</definedName>
    <definedName name="_1__KG_BESI_TERPASANG_U_24">'[9]Rekap Analisa'!$G$11</definedName>
    <definedName name="_1__M2_DINDING_KERAMIK_20_x_33_Roman__Campari">'[9]Rekap Analisa'!$G$18</definedName>
    <definedName name="_1__M2_DINDING_PARTISI">'[9]Rekap Analisa'!$G$17</definedName>
    <definedName name="_1__M2_LANTAI_KERAMIK___40_40____Corak__Roman_Un_Glossy">'[9]Rekap Analisa'!$G$19</definedName>
    <definedName name="_1__M2_PASANGAN_BATAKO_5_X_11_X_24_CM">'[9]Rekap Analisa'!$G$16</definedName>
    <definedName name="_1__M3_BALOK_LINTEL_BL3___10_15_K_225">'[9]Rekap Analisa'!$G$15</definedName>
    <definedName name="_1__M3_KOLOM_K4__20_15_K_225">'[9]Rekap Analisa'!$G$13</definedName>
    <definedName name="_1__M3_PEK._GALIAN_TANAH_KERAS_MAX._KEDALAMAN_1_M">'[9]Rekap Analisa'!$G$9</definedName>
    <definedName name="_1__M3_PONDASI_TELAPAK_BETON_BERTULANG_K5_K_225">'[9]Rekap Analisa'!$G$12</definedName>
    <definedName name="_1__M3_RING_BALOK__RB3___25_15_K_225">'[9]Rekap Analisa'!$G$14</definedName>
    <definedName name="_1_m__GALIAN_TANAH_MAX._KEDALAMAN_1m">'[10]Rekapitulasi Harga Satuan'!$G$27</definedName>
    <definedName name="_1_M__INSTALASI_JARINGAN_TELEPON">'[9]Rekap Analisa'!$G$24</definedName>
    <definedName name="_1_m__PENGASPALAN_MANUAL">'[9]Rekap Analisa'!$G$26</definedName>
    <definedName name="_1_m__URUGAN_TANAH_KEMBALI">'[10]Rekapitulasi Harga Satuan'!$G$29</definedName>
    <definedName name="_1_M1_PAS.NOK_BULAT_ATAP_METAL">'[9]Rekap Analisa'!$G$21</definedName>
    <definedName name="_1_M2_BONGKAR_PLESTERAN_DINDING">'[9]Rekap Analisa'!$G$8</definedName>
    <definedName name="_1_M2_PENGECATAN_DINDING_TEMBOK_EXTERIOR__ICI_BETTERNUT_WEATHERSHEILD">'[9]Rekap Analisa'!$G$23</definedName>
    <definedName name="_123Graph_F" localSheetId="0" hidden="1">[11]escon!#REF!</definedName>
    <definedName name="_123Graph_F" localSheetId="5" hidden="1">[11]escon!#REF!</definedName>
    <definedName name="_123Graph_F" hidden="1">#REF!</definedName>
    <definedName name="_123Graph_X" localSheetId="0" hidden="1">'[12]Urai _Resap pengikat'!$G$12:$G$20</definedName>
    <definedName name="_123Graph_X" localSheetId="5" hidden="1">'[12]Urai _Resap pengikat'!$G$12:$G$20</definedName>
    <definedName name="_123Graph_X" hidden="1">#REF!</definedName>
    <definedName name="_1A">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3">NA()</definedName>
    <definedName name="_1A_4">NA()</definedName>
    <definedName name="_1A_5">NA()</definedName>
    <definedName name="_1A_6">NA()</definedName>
    <definedName name="_1A_7">NA()</definedName>
    <definedName name="_1Excel_BuiltIn_Print_Titles_1" localSheetId="5">(#REF!,#REF!)</definedName>
    <definedName name="_1Excel_BuiltIn_Print_Titles_1">(#REF!,#REF!)</definedName>
    <definedName name="_2Excel_BuiltIn_Print_Titles_14_1">"#REF!"</definedName>
    <definedName name="_2Excel_BuiltIn_Print_Titles_14_1_11">"#REF!"</definedName>
    <definedName name="_2Excel_BuiltIn_Print_Titles_14_1_12">"#REF!"</definedName>
    <definedName name="_2Excel_BuiltIn_Print_Titles_14_1_13">"#REF!"</definedName>
    <definedName name="_2Excel_BuiltIn_Print_Titles_14_1_14">"#REF!"</definedName>
    <definedName name="_2Excel_BuiltIn_Print_Titles_14_1_15">"#REF!"</definedName>
    <definedName name="_2Excel_BuiltIn_Print_Titles_14_1_16">"#REF!"</definedName>
    <definedName name="_2Excel_BuiltIn_Print_Titles_14_1_17">"#REF!"</definedName>
    <definedName name="_2Excel_BuiltIn_Print_Titles_14_1_18">"#REF!"</definedName>
    <definedName name="_2Excel_BuiltIn_Print_Titles_14_1_3">"#REF!"</definedName>
    <definedName name="_2Excel_BuiltIn_Print_Titles_14_1_4">"#REF!"</definedName>
    <definedName name="_2Excel_BuiltIn_Print_Titles_14_1_5">"#REF!"</definedName>
    <definedName name="_2Excel_BuiltIn_Print_Titles_14_1_6">"#REF!"</definedName>
    <definedName name="_2Excel_BuiltIn_Print_Titles_14_1_7">"#REF!"</definedName>
    <definedName name="_2Excel_BuiltIn_Print_Titles_2">(#REF!,#REF!)</definedName>
    <definedName name="_3Excel_BuiltIn_Print_Titles_4">(#REF!,#REF!)</definedName>
    <definedName name="_5mm">'[13]DAFTAR HARGA'!$H$56</definedName>
    <definedName name="_8.1__1">'[14]D8(1)'!$D$1</definedName>
    <definedName name="_A_1">NA()</definedName>
    <definedName name="_A_1_1">NA()</definedName>
    <definedName name="_A_1_11">NA()</definedName>
    <definedName name="_A_1_12">NA()</definedName>
    <definedName name="_A_1_13">NA()</definedName>
    <definedName name="_A_1_14">NA()</definedName>
    <definedName name="_A_1_15">NA()</definedName>
    <definedName name="_A_1_16">NA()</definedName>
    <definedName name="_A_1_17">NA()</definedName>
    <definedName name="_A_1_18">NA()</definedName>
    <definedName name="_A_1_4">NA()</definedName>
    <definedName name="_A_1_5">NA()</definedName>
    <definedName name="_A_1_6">NA()</definedName>
    <definedName name="_A_1_7">NA()</definedName>
    <definedName name="_A_1_9">NA()</definedName>
    <definedName name="_A_11">NA()</definedName>
    <definedName name="_A_11_1">NA()</definedName>
    <definedName name="_A_12">NA()</definedName>
    <definedName name="_A_12_1">NA()</definedName>
    <definedName name="_A_13">NA()</definedName>
    <definedName name="_A_13_1">NA()</definedName>
    <definedName name="_A_14">NA()</definedName>
    <definedName name="_A_14_1">NA()</definedName>
    <definedName name="_A_15">NA()</definedName>
    <definedName name="_A_15_1">NA()</definedName>
    <definedName name="_A_16">NA()</definedName>
    <definedName name="_A_16_1">NA()</definedName>
    <definedName name="_A_17">NA()</definedName>
    <definedName name="_A_17_1">NA()</definedName>
    <definedName name="_A_18">NA()</definedName>
    <definedName name="_A_18_1">NA()</definedName>
    <definedName name="_A_3">NA()</definedName>
    <definedName name="_A_3_1">NA()</definedName>
    <definedName name="_A_4">NA()</definedName>
    <definedName name="_A_4_1">NA()</definedName>
    <definedName name="_A_5">NA()</definedName>
    <definedName name="_A_5_1">NA()</definedName>
    <definedName name="_A_6">NA()</definedName>
    <definedName name="_A_6_1">NA()</definedName>
    <definedName name="_A_7">NA()</definedName>
    <definedName name="_A_7_1">NA()</definedName>
    <definedName name="_A_9">NA()</definedName>
    <definedName name="_A_9_1">NA()</definedName>
    <definedName name="_batako">'[15]DAFTAR HARGA'!$H$155</definedName>
    <definedName name="_BET135">[6]anlisa!$P$143</definedName>
    <definedName name="_beton">[15]RAB!$H$41</definedName>
    <definedName name="_Bowplank">[15]ANALISA!$G$26</definedName>
    <definedName name="_DIN12">[6]anlisa!$P$85</definedName>
    <definedName name="_DIN15">[6]anlisa!$P$95</definedName>
    <definedName name="_Dist_Bin" localSheetId="0" hidden="1">#REF!</definedName>
    <definedName name="_Dist_Bin" localSheetId="5" hidden="1">#REF!</definedName>
    <definedName name="_Dist_Bin" hidden="1">#REF!</definedName>
    <definedName name="_Dist_Values" localSheetId="0" hidden="1">#REF!</definedName>
    <definedName name="_Dist_Values" localSheetId="5" hidden="1">#REF!</definedName>
    <definedName name="_Dist_Values" hidden="1">#REF!</definedName>
    <definedName name="_EEE05">'[14]ANALISA ALAT'!$CL$12</definedName>
    <definedName name="_EEE07">'[14]ANALISA ALAT'!$CL$14</definedName>
    <definedName name="_EEE08">'[14]ANALISA ALAT'!$CL$15</definedName>
    <definedName name="_EEE09">'[14]ANALISA ALAT'!$CL$16</definedName>
    <definedName name="_EEE10">'[14]ANALISA ALAT'!$CL$17</definedName>
    <definedName name="_EEE11">'[14]ANALISA ALAT'!$CL$18</definedName>
    <definedName name="_EEE13">'[14]ANALISA ALAT'!$CL$20</definedName>
    <definedName name="_EEE16">'[14]ANALISA ALAT'!$CL$23</definedName>
    <definedName name="_EEE30">'[14]ANALISA ALAT'!$CL$37</definedName>
    <definedName name="_EEE31">'[14]ANALISA ALAT'!$CL$38</definedName>
    <definedName name="_engsel">'[13]DAFTAR HARGA'!$H$73</definedName>
    <definedName name="_fh131205" localSheetId="0" hidden="1">{#N/A,#N/A,FALSE,"REK";#N/A,#N/A,FALSE,"rab"}</definedName>
    <definedName name="_fh131205" localSheetId="5" hidden="1">{#N/A,#N/A,FALSE,"REK";#N/A,#N/A,FALSE,"rab"}</definedName>
    <definedName name="_fh131205" hidden="1">{#N/A,#N/A,FALSE,"REK";#N/A,#N/A,FALSE,"rab"}</definedName>
    <definedName name="_Fill" localSheetId="0" hidden="1">#REF!</definedName>
    <definedName name="_Fill" localSheetId="5" hidden="1">[16]UshDeb00!#REF!</definedName>
    <definedName name="_Fill" hidden="1">#REF!</definedName>
    <definedName name="_xlnm._FilterDatabase" localSheetId="0" hidden="1">#REF!</definedName>
    <definedName name="_xlnm._FilterDatabase" localSheetId="5" hidden="1">#REF!</definedName>
    <definedName name="_xlnm._FilterDatabase" hidden="1">#REF!</definedName>
    <definedName name="_gen1000">[17]Ahs.2!$L$313</definedName>
    <definedName name="_gk2" localSheetId="0" hidden="1">#REF!</definedName>
    <definedName name="_gk2" localSheetId="5" hidden="1">#REF!</definedName>
    <definedName name="_gk2" hidden="1">#REF!</definedName>
    <definedName name="_jum1_11">"#REF!"</definedName>
    <definedName name="_jum1_12">"#REF!"</definedName>
    <definedName name="_jum1_13">"#REF!"</definedName>
    <definedName name="_jum1_14">"#REF!"</definedName>
    <definedName name="_jum1_15">"#REF!"</definedName>
    <definedName name="_jum1_16">"#REF!"</definedName>
    <definedName name="_jum1_17">"#REF!"</definedName>
    <definedName name="_jum1_18">"#REF!"</definedName>
    <definedName name="_jum1_4">"#REF!"</definedName>
    <definedName name="_jum1_5">"#REF!"</definedName>
    <definedName name="_jum1_6">"#REF!"</definedName>
    <definedName name="_jum1_7">"#REF!"</definedName>
    <definedName name="_jum1_9">"#REF!"</definedName>
    <definedName name="_jum10_11">"#REF!"</definedName>
    <definedName name="_jum10_12">"#REF!"</definedName>
    <definedName name="_jum10_13">"#REF!"</definedName>
    <definedName name="_jum10_14">"#REF!"</definedName>
    <definedName name="_jum10_15">"#REF!"</definedName>
    <definedName name="_jum10_16">"#REF!"</definedName>
    <definedName name="_jum10_17">"#REF!"</definedName>
    <definedName name="_jum10_18">"#REF!"</definedName>
    <definedName name="_jum10_4">"#REF!"</definedName>
    <definedName name="_jum10_5">"#REF!"</definedName>
    <definedName name="_jum10_6">"#REF!"</definedName>
    <definedName name="_jum10_7">"#REF!"</definedName>
    <definedName name="_jum10_9">"#REF!"</definedName>
    <definedName name="_jum2_11">"#REF!"</definedName>
    <definedName name="_jum2_12">"#REF!"</definedName>
    <definedName name="_jum2_13">"#REF!"</definedName>
    <definedName name="_jum2_14">"#REF!"</definedName>
    <definedName name="_jum2_15">"#REF!"</definedName>
    <definedName name="_jum2_16">"#REF!"</definedName>
    <definedName name="_jum2_17">"#REF!"</definedName>
    <definedName name="_jum2_18">"#REF!"</definedName>
    <definedName name="_jum2_4">"#REF!"</definedName>
    <definedName name="_jum2_5">"#REF!"</definedName>
    <definedName name="_jum2_6">"#REF!"</definedName>
    <definedName name="_jum2_7">"#REF!"</definedName>
    <definedName name="_jum2_9">"#REF!"</definedName>
    <definedName name="_jum3_11">"#REF!"</definedName>
    <definedName name="_jum3_12">"#REF!"</definedName>
    <definedName name="_jum3_13">"#REF!"</definedName>
    <definedName name="_jum3_14">"#REF!"</definedName>
    <definedName name="_jum3_15">"#REF!"</definedName>
    <definedName name="_jum3_16">"#REF!"</definedName>
    <definedName name="_jum3_17">"#REF!"</definedName>
    <definedName name="_jum3_18">"#REF!"</definedName>
    <definedName name="_jum3_4">"#REF!"</definedName>
    <definedName name="_jum3_5">"#REF!"</definedName>
    <definedName name="_jum3_6">"#REF!"</definedName>
    <definedName name="_jum3_7">"#REF!"</definedName>
    <definedName name="_jum3_9">"#REF!"</definedName>
    <definedName name="_jum4_11">"#REF!"</definedName>
    <definedName name="_jum4_12">"#REF!"</definedName>
    <definedName name="_jum4_13">"#REF!"</definedName>
    <definedName name="_jum4_14">"#REF!"</definedName>
    <definedName name="_jum4_15">"#REF!"</definedName>
    <definedName name="_jum4_16">"#REF!"</definedName>
    <definedName name="_jum4_17">"#REF!"</definedName>
    <definedName name="_jum4_18">"#REF!"</definedName>
    <definedName name="_jum4_4">"#REF!"</definedName>
    <definedName name="_jum4_5">"#REF!"</definedName>
    <definedName name="_jum4_6">"#REF!"</definedName>
    <definedName name="_jum4_7">"#REF!"</definedName>
    <definedName name="_jum4_9">"#REF!"</definedName>
    <definedName name="_jum5_11">"#REF!"</definedName>
    <definedName name="_jum5_12">"#REF!"</definedName>
    <definedName name="_jum5_13">"#REF!"</definedName>
    <definedName name="_jum5_14">"#REF!"</definedName>
    <definedName name="_jum5_15">"#REF!"</definedName>
    <definedName name="_jum5_16">"#REF!"</definedName>
    <definedName name="_jum5_17">"#REF!"</definedName>
    <definedName name="_jum5_18">"#REF!"</definedName>
    <definedName name="_jum5_4">"#REF!"</definedName>
    <definedName name="_jum5_5">"#REF!"</definedName>
    <definedName name="_jum5_6">"#REF!"</definedName>
    <definedName name="_jum5_7">"#REF!"</definedName>
    <definedName name="_jum5_9">"#REF!"</definedName>
    <definedName name="_jum6_11">"#REF!"</definedName>
    <definedName name="_jum6_12">"#REF!"</definedName>
    <definedName name="_jum6_13">"#REF!"</definedName>
    <definedName name="_jum6_14">"#REF!"</definedName>
    <definedName name="_jum6_15">"#REF!"</definedName>
    <definedName name="_jum6_16">"#REF!"</definedName>
    <definedName name="_jum6_17">"#REF!"</definedName>
    <definedName name="_jum6_18">"#REF!"</definedName>
    <definedName name="_jum6_4">"#REF!"</definedName>
    <definedName name="_jum6_5">"#REF!"</definedName>
    <definedName name="_jum6_6">"#REF!"</definedName>
    <definedName name="_jum6_7">"#REF!"</definedName>
    <definedName name="_jum6_9">"#REF!"</definedName>
    <definedName name="_jum7_11">"#REF!"</definedName>
    <definedName name="_jum7_12">"#REF!"</definedName>
    <definedName name="_jum7_13">"#REF!"</definedName>
    <definedName name="_jum7_14">"#REF!"</definedName>
    <definedName name="_jum7_15">"#REF!"</definedName>
    <definedName name="_jum7_16">"#REF!"</definedName>
    <definedName name="_jum7_17">"#REF!"</definedName>
    <definedName name="_jum7_18">"#REF!"</definedName>
    <definedName name="_jum7_4">"#REF!"</definedName>
    <definedName name="_jum7_5">"#REF!"</definedName>
    <definedName name="_jum7_6">"#REF!"</definedName>
    <definedName name="_jum7_7">"#REF!"</definedName>
    <definedName name="_jum7_9">"#REF!"</definedName>
    <definedName name="_jum8_11">"#REF!"</definedName>
    <definedName name="_jum8_12">"#REF!"</definedName>
    <definedName name="_jum8_13">"#REF!"</definedName>
    <definedName name="_jum8_14">"#REF!"</definedName>
    <definedName name="_jum8_15">"#REF!"</definedName>
    <definedName name="_jum8_16">"#REF!"</definedName>
    <definedName name="_jum8_17">"#REF!"</definedName>
    <definedName name="_jum8_18">"#REF!"</definedName>
    <definedName name="_jum8_4">"#REF!"</definedName>
    <definedName name="_jum8_5">"#REF!"</definedName>
    <definedName name="_jum8_6">"#REF!"</definedName>
    <definedName name="_jum8_7">"#REF!"</definedName>
    <definedName name="_jum8_9">"#REF!"</definedName>
    <definedName name="_jum9_11">"#REF!"</definedName>
    <definedName name="_jum9_12">"#REF!"</definedName>
    <definedName name="_jum9_13">"#REF!"</definedName>
    <definedName name="_jum9_14">"#REF!"</definedName>
    <definedName name="_jum9_15">"#REF!"</definedName>
    <definedName name="_jum9_16">"#REF!"</definedName>
    <definedName name="_jum9_17">"#REF!"</definedName>
    <definedName name="_jum9_18">"#REF!"</definedName>
    <definedName name="_jum9_4">"#REF!"</definedName>
    <definedName name="_jum9_5">"#REF!"</definedName>
    <definedName name="_jum9_6">"#REF!"</definedName>
    <definedName name="_jum9_7">"#REF!"</definedName>
    <definedName name="_jum9_9">"#REF!"</definedName>
    <definedName name="_kayu">[15]RAB!$H$64</definedName>
    <definedName name="_kerikil">'[13]DAFTAR HARGA'!$H$29</definedName>
    <definedName name="_Key1" localSheetId="0" hidden="1">#REF!</definedName>
    <definedName name="_Key1" localSheetId="5" hidden="1">[18]L_23!#REF!</definedName>
    <definedName name="_Key1" hidden="1">#REF!</definedName>
    <definedName name="_Key2" localSheetId="0" hidden="1">#REF!</definedName>
    <definedName name="_Key2" localSheetId="5" hidden="1">#REF!</definedName>
    <definedName name="_Key2" hidden="1">#REF!</definedName>
    <definedName name="_lain">[15]RAB!$H$114</definedName>
    <definedName name="_lk05">[1]analisa!$I$42</definedName>
    <definedName name="_LLL01">[14]UPAH!$F$8</definedName>
    <definedName name="_LLL02">[14]UPAH!$F$9</definedName>
    <definedName name="_LLL03">[14]UPAH!$F$10</definedName>
    <definedName name="_LT4040">[6]anlisa!$P$540</definedName>
    <definedName name="_M6" localSheetId="0" hidden="1">{#N/A,#N/A,FALSE,"Chi tiÆt"}</definedName>
    <definedName name="_M6" localSheetId="5" hidden="1">{#N/A,#N/A,FALSE,"Chi tiÆt"}</definedName>
    <definedName name="_M6" hidden="1">{#N/A,#N/A,FALSE,"Chi tiÆt"}</definedName>
    <definedName name="_mandor">'[13]DAFTAR HARGA'!$H$21</definedName>
    <definedName name="_MatInverse_In" localSheetId="0" hidden="1">#REF!</definedName>
    <definedName name="_MatInverse_In" localSheetId="5" hidden="1">#REF!</definedName>
    <definedName name="_MatInverse_In" hidden="1">#REF!</definedName>
    <definedName name="_MatInverse_Out" localSheetId="0" hidden="1">#REF!</definedName>
    <definedName name="_MatInverse_Out" localSheetId="5" hidden="1">#REF!</definedName>
    <definedName name="_MatInverse_Out" hidden="1">#REF!</definedName>
    <definedName name="_MDE01">[7]an.alat!$BO$28</definedName>
    <definedName name="_MDE02">[7]an.alat!$BO$49</definedName>
    <definedName name="_MDE03">[7]an.alat!$BO$66</definedName>
    <definedName name="_MDE04">[7]an.alat!$BO$86</definedName>
    <definedName name="_MDE05">[7]an.alat!$BO$106</definedName>
    <definedName name="_MDE06">[7]an.alat!$BO$124</definedName>
    <definedName name="_MDE07">[7]an.alat!$BO$144</definedName>
    <definedName name="_MDE08">[7]an.alat!$BO$164</definedName>
    <definedName name="_MDE09">[7]an.alat!$BO$183</definedName>
    <definedName name="_MDE10">[7]an.alat!$BO$203</definedName>
    <definedName name="_MDE11">[7]an.alat!$BO$223</definedName>
    <definedName name="_MDE12">[7]an.alat!$BO$241</definedName>
    <definedName name="_MDE13">[7]an.alat!$BO$261</definedName>
    <definedName name="_MDE14">[7]an.alat!$BO$281</definedName>
    <definedName name="_MDE15">[7]an.alat!$BO$299</definedName>
    <definedName name="_MDE16">[7]an.alat!$BO$319</definedName>
    <definedName name="_MDE17">[7]an.alat!$BO$339</definedName>
    <definedName name="_MDE18">[7]an.alat!$BO$357</definedName>
    <definedName name="_MDE19">[7]an.alat!$BO$377</definedName>
    <definedName name="_MDE20">[7]an.alat!$BO$397</definedName>
    <definedName name="_MDE21">[7]an.alat!$BO$415</definedName>
    <definedName name="_MDE22">[7]an.alat!$BO$435</definedName>
    <definedName name="_MDE23">[7]an.alat!$BO$455</definedName>
    <definedName name="_MDE24">[7]an.alat!$BO$474</definedName>
    <definedName name="_MDE25">[7]an.alat!$BO$494</definedName>
    <definedName name="_MDE26">[7]an.alat!$BO$514</definedName>
    <definedName name="_MDE27">[7]an.alat!$BO$533</definedName>
    <definedName name="_MDE28">[7]an.alat!$BO$553</definedName>
    <definedName name="_MDE29">[7]an.alat!$BO$573</definedName>
    <definedName name="_MDE30">[7]an.alat!$BO$592</definedName>
    <definedName name="_MDE31">[7]an.alat!$BO$612</definedName>
    <definedName name="_MDE32">[7]an.alat!$BO$632</definedName>
    <definedName name="_MDE34">[7]an.alat!$BO$681</definedName>
    <definedName name="_ME01">[7]an.alat!$BO$26</definedName>
    <definedName name="_ME02">[7]an.alat!$BO$48</definedName>
    <definedName name="_ME03">[7]an.alat!$BO$65</definedName>
    <definedName name="_ME04">[7]an.alat!$BO$85</definedName>
    <definedName name="_ME05">[7]an.alat!$BO$105</definedName>
    <definedName name="_ME06">[7]an.alat!$BO$123</definedName>
    <definedName name="_ME07">[7]an.alat!$BO$143</definedName>
    <definedName name="_ME08">[7]an.alat!$BO$163</definedName>
    <definedName name="_ME09">[7]an.alat!$BO$182</definedName>
    <definedName name="_ME10">[7]an.alat!$BO$202</definedName>
    <definedName name="_ME11">[7]an.alat!$BO$222</definedName>
    <definedName name="_ME12">[7]an.alat!$BO$240</definedName>
    <definedName name="_ME13">[7]an.alat!$BO$260</definedName>
    <definedName name="_ME14">[7]an.alat!$BO$280</definedName>
    <definedName name="_ME15">[7]an.alat!$BO$298</definedName>
    <definedName name="_ME16">[7]an.alat!$BO$318</definedName>
    <definedName name="_ME17">[7]an.alat!$BO$338</definedName>
    <definedName name="_ME18">[7]an.alat!$BO$356</definedName>
    <definedName name="_ME19">[7]an.alat!$BO$376</definedName>
    <definedName name="_ME20">[7]an.alat!$BO$396</definedName>
    <definedName name="_ME21">[7]an.alat!$BO$414</definedName>
    <definedName name="_ME22">[7]an.alat!$BO$434</definedName>
    <definedName name="_ME23">[7]an.alat!$BO$454</definedName>
    <definedName name="_ME24">[7]an.alat!$BO$473</definedName>
    <definedName name="_ME25">[7]an.alat!$BO$493</definedName>
    <definedName name="_ME26">[7]an.alat!$BO$513</definedName>
    <definedName name="_ME27">[7]an.alat!$BO$532</definedName>
    <definedName name="_ME28">[7]an.alat!$BO$552</definedName>
    <definedName name="_ME29">[7]an.alat!$BO$572</definedName>
    <definedName name="_ME30">[7]an.alat!$BO$591</definedName>
    <definedName name="_ME31">[7]an.alat!$BO$611</definedName>
    <definedName name="_ME32">[7]an.alat!$BO$631</definedName>
    <definedName name="_ME34">[7]an.alat!$BO$680</definedName>
    <definedName name="_mekanikal">[15]RAB!$H$94</definedName>
    <definedName name="_MMM03">[14]UPAH!$F$46</definedName>
    <definedName name="_MMM04">[14]UPAH!$F$47</definedName>
    <definedName name="_MMM09">[14]UPAH!$F$52</definedName>
    <definedName name="_MMM10">[14]UPAH!$F$53</definedName>
    <definedName name="_MMM11">[14]UPAH!$F$54</definedName>
    <definedName name="_MMM12">[14]UPAH!$F$55</definedName>
    <definedName name="_MMM16">[14]UPAH!$F$61</definedName>
    <definedName name="_MMM18">[14]UPAH!$F$66</definedName>
    <definedName name="_MMM19">[14]UPAH!$F$68</definedName>
    <definedName name="_MMM27">[14]UPAH!$F$77</definedName>
    <definedName name="_MMM37">[14]UPAH!$F$88</definedName>
    <definedName name="_MMM39">[14]UPAH!$F$89</definedName>
    <definedName name="_mp3">[17]Ahs.1!$N$1149</definedName>
    <definedName name="_Order1" localSheetId="5" hidden="1">0</definedName>
    <definedName name="_Order1" hidden="1">255</definedName>
    <definedName name="_Order2" localSheetId="0" hidden="1">255</definedName>
    <definedName name="_Order2" hidden="1">0</definedName>
    <definedName name="_Order2_1">255</definedName>
    <definedName name="_Order2_2">0</definedName>
    <definedName name="_paku">'[13]DAFTAR HARGA'!$H$66</definedName>
    <definedName name="_pam120">[17]Ahs.1!$N$1163</definedName>
    <definedName name="_pasangan">[15]RAB!$H$54</definedName>
    <definedName name="_pekerja">'[13]DAFTAR HARGA'!$H$20</definedName>
    <definedName name="_Pengecatan">[15]RAB!$H$100</definedName>
    <definedName name="_persiapan">[15]RAB!$H$20</definedName>
    <definedName name="_pintu">[15]RAB!$H$73</definedName>
    <definedName name="_plamir">'[13]DAFTAR HARGA'!$H$120</definedName>
    <definedName name="_plester12">[15]ANALISA!$G$126</definedName>
    <definedName name="_q_1">NA()</definedName>
    <definedName name="_q_11">NA()</definedName>
    <definedName name="_q_11_1">NA()</definedName>
    <definedName name="_q_12">NA()</definedName>
    <definedName name="_q_12_1">NA()</definedName>
    <definedName name="_q_13">NA()</definedName>
    <definedName name="_q_13_1">NA()</definedName>
    <definedName name="_q_14">NA()</definedName>
    <definedName name="_q_14_1">NA()</definedName>
    <definedName name="_q_15">NA()</definedName>
    <definedName name="_q_15_1">NA()</definedName>
    <definedName name="_q_16">NA()</definedName>
    <definedName name="_q_16_1">NA()</definedName>
    <definedName name="_q_17">NA()</definedName>
    <definedName name="_q_17_1">NA()</definedName>
    <definedName name="_q_18">NA()</definedName>
    <definedName name="_q_18_1">NA()</definedName>
    <definedName name="_q_3">NA()</definedName>
    <definedName name="_q_4">NA()</definedName>
    <definedName name="_q_4_1">NA()</definedName>
    <definedName name="_q_5">NA()</definedName>
    <definedName name="_q_5_1">NA()</definedName>
    <definedName name="_q_6">NA()</definedName>
    <definedName name="_q_6_1">NA()</definedName>
    <definedName name="_q_7">NA()</definedName>
    <definedName name="_q_7_1">NA()</definedName>
    <definedName name="_q_9">NA()</definedName>
    <definedName name="_q_9_1">NA()</definedName>
    <definedName name="_Qe2">[8]Metode!$M$74</definedName>
    <definedName name="_Regression_Int">1</definedName>
    <definedName name="_sanitair">[15]RAB!$H$83</definedName>
    <definedName name="_Sort" localSheetId="0" hidden="1">#REF!</definedName>
    <definedName name="_Sort" localSheetId="5" hidden="1">[16]UshDeb00!#REF!</definedName>
    <definedName name="_Sort" hidden="1">#REF!</definedName>
    <definedName name="_Table1_In1" localSheetId="0" hidden="1">#REF!</definedName>
    <definedName name="_Table1_In1" localSheetId="5" hidden="1">#REF!</definedName>
    <definedName name="_Table1_In1" hidden="1">#REF!</definedName>
    <definedName name="_Table1_Out" localSheetId="0" hidden="1">#REF!</definedName>
    <definedName name="_Table1_Out" localSheetId="5" hidden="1">#REF!</definedName>
    <definedName name="_Table1_Out" hidden="1">#REF!</definedName>
    <definedName name="_Table2_In1" localSheetId="0" hidden="1">#REF!</definedName>
    <definedName name="_Table2_In1" localSheetId="5" hidden="1">#REF!</definedName>
    <definedName name="_Table2_In1" hidden="1">#REF!</definedName>
    <definedName name="_Table2_Out" localSheetId="0" hidden="1">#REF!</definedName>
    <definedName name="_Table2_Out" localSheetId="5" hidden="1">#REF!</definedName>
    <definedName name="_Table2_Out" hidden="1">#REF!</definedName>
    <definedName name="_tanah">[15]RAB!$H$26</definedName>
    <definedName name="_Te1">[8]Metode!$M$41</definedName>
    <definedName name="_teer">'[13]DAFTAR HARGA'!$H$126</definedName>
    <definedName name="_Ts1">[8]Metode!$M$40</definedName>
    <definedName name="_tukang">'[13]DAFTAR HARGA'!$H$18</definedName>
    <definedName name="_ups10">[17]Ahs.2!$L$525</definedName>
    <definedName name="_Urugalantai">[15]ANALISA!$G$64</definedName>
    <definedName name="_uruganbekas">[15]ANALISA!$G$49</definedName>
    <definedName name="_urugpilih">[15]ANALISA!$G$54</definedName>
    <definedName name="_x">NA()</definedName>
    <definedName name="_x_1">NA()</definedName>
    <definedName name="_x_11">NA()</definedName>
    <definedName name="_x_11_1">NA()</definedName>
    <definedName name="_x_12">NA()</definedName>
    <definedName name="_x_12_1">NA()</definedName>
    <definedName name="_x_13">NA()</definedName>
    <definedName name="_x_13_1">NA()</definedName>
    <definedName name="_x_14">NA()</definedName>
    <definedName name="_x_14_1">NA()</definedName>
    <definedName name="_x_15">NA()</definedName>
    <definedName name="_x_15_1">NA()</definedName>
    <definedName name="_x_16">NA()</definedName>
    <definedName name="_x_16_1">NA()</definedName>
    <definedName name="_x_17">NA()</definedName>
    <definedName name="_x_17_1">NA()</definedName>
    <definedName name="_x_18">NA()</definedName>
    <definedName name="_x_18_1">NA()</definedName>
    <definedName name="_x_3">NA()</definedName>
    <definedName name="_x_4">NA()</definedName>
    <definedName name="_x_4_1">NA()</definedName>
    <definedName name="_x_5">NA()</definedName>
    <definedName name="_x_5_1">NA()</definedName>
    <definedName name="_x_6">NA()</definedName>
    <definedName name="_x_6_1">NA()</definedName>
    <definedName name="_x_7">NA()</definedName>
    <definedName name="_x_7_1">NA()</definedName>
    <definedName name="_x_9">NA()</definedName>
    <definedName name="_x_9_1">NA()</definedName>
    <definedName name="A_11">NA()</definedName>
    <definedName name="A_12">NA()</definedName>
    <definedName name="A_13">NA()</definedName>
    <definedName name="A_14">NA()</definedName>
    <definedName name="A_15">NA()</definedName>
    <definedName name="A_16">NA()</definedName>
    <definedName name="A_17">NA()</definedName>
    <definedName name="A_18">NA()</definedName>
    <definedName name="A_4">NA()</definedName>
    <definedName name="A_5">NA()</definedName>
    <definedName name="A_6">NA()</definedName>
    <definedName name="A_7">NA()</definedName>
    <definedName name="A_9">NA()</definedName>
    <definedName name="a_acian">'[19]hrg. sat pek'!$J$1371</definedName>
    <definedName name="a_airkerja">'[19]hrg. sat pek'!$J$31</definedName>
    <definedName name="a_atap">'[19]hrg. sat pek'!$J$1263</definedName>
    <definedName name="a_bakcuci">'[19]hrg. sat pek'!$J$1633</definedName>
    <definedName name="a_bakkontrol">'[19]hrg. sat pek'!$J$1738</definedName>
    <definedName name="a_balokdinding">'[19]hrg. sat pek'!$J$1161</definedName>
    <definedName name="a_blk_1520">'[19]hrg. sat pek'!$J$688</definedName>
    <definedName name="a_blk_1525">'[19]hrg. sat pek'!$J$705</definedName>
    <definedName name="a_blk_1530">'[19]hrg. sat pek'!$J$722</definedName>
    <definedName name="a_blk_2020">'[19]hrg. sat pek'!$J$739</definedName>
    <definedName name="a_blk_2025">'[19]hrg. sat pek'!$J$757</definedName>
    <definedName name="a_blk_2030">'[19]hrg. sat pek'!$J$774</definedName>
    <definedName name="a_blk_2035">'[19]hrg. sat pek'!$J$791</definedName>
    <definedName name="a_blk_2040">'[19]hrg. sat pek'!$J$808</definedName>
    <definedName name="a_blk_2525">'[19]hrg. sat pek'!$J$825</definedName>
    <definedName name="a_blk_2530">'[19]hrg. sat pek'!$J$842</definedName>
    <definedName name="a_blk_2535">'[19]hrg. sat pek'!$J$859</definedName>
    <definedName name="a_blk_2540">'[19]hrg. sat pek'!$J$876</definedName>
    <definedName name="a_blk_2545">'[19]hrg. sat pek'!$J$893</definedName>
    <definedName name="a_blk_2550">'[19]hrg. sat pek'!$J$910</definedName>
    <definedName name="a_blk_3030">'[19]hrg. sat pek'!$J$927</definedName>
    <definedName name="a_blk_3035">'[19]hrg. sat pek'!$J$944</definedName>
    <definedName name="a_blk_3040">'[19]hrg. sat pek'!$J$962</definedName>
    <definedName name="a_blk_3545">'[19]hrg. sat pek'!$J$979</definedName>
    <definedName name="a_blk_3550">'[19]hrg. sat pek'!$J$996</definedName>
    <definedName name="a_blk_4040">'[19]hrg. sat pek'!$J$1013</definedName>
    <definedName name="a_blk_4045">'[19]hrg. sat pek'!$J$1030</definedName>
    <definedName name="a_blk_4050">'[19]hrg. sat pek'!$J$1047</definedName>
    <definedName name="a_dinding_1_2">'[19]hrg. sat pek'!$J$1130</definedName>
    <definedName name="a_dinding_1_4">'[19]hrg. sat pek'!$J$1115</definedName>
    <definedName name="a_engsel">'[19]hrg. sat pek'!$J$1491</definedName>
    <definedName name="a_floordrain">'[19]hrg. sat pek'!$J$1620</definedName>
    <definedName name="a_galian_2m">'[19]hrg. sat pek'!$J$61</definedName>
    <definedName name="a_galian_3m">'[19]hrg. sat pek'!$J$69</definedName>
    <definedName name="a_galian_cadas">'[19]hrg. sat pek'!$J$85</definedName>
    <definedName name="a_galian_keras">'[19]hrg. sat pek'!$J$77</definedName>
    <definedName name="a_galian_lumpur">'[19]hrg. sat pek'!$J$93</definedName>
    <definedName name="a_galianpondasi">'[19]hrg. sat pek'!$J$53</definedName>
    <definedName name="a_gording">'[19]hrg. sat pek'!$J$1232</definedName>
    <definedName name="a_klm__2040">'[19]hrg. sat pek'!$J$432</definedName>
    <definedName name="a_klm_1515">'[19]hrg. sat pek'!$J$296</definedName>
    <definedName name="a_klm_1520">'[19]hrg. sat pek'!$J$313</definedName>
    <definedName name="a_klm_1525">'[19]hrg. sat pek'!$J$330</definedName>
    <definedName name="a_klm_1530">'[19]hrg. sat pek'!$J$347</definedName>
    <definedName name="a_klm_2020">'[19]hrg. sat pek'!$J$364</definedName>
    <definedName name="a_klm_2025">'[19]hrg. sat pek'!$J$381</definedName>
    <definedName name="a_klm_2030">'[19]hrg. sat pek'!$J$398</definedName>
    <definedName name="a_klm_2035">'[19]hrg. sat pek'!$J$415</definedName>
    <definedName name="a_klm_2525">'[19]hrg. sat pek'!$J$449</definedName>
    <definedName name="a_klm_2530">'[19]hrg. sat pek'!$J$467</definedName>
    <definedName name="a_klm_2535">'[19]hrg. sat pek'!$J$484</definedName>
    <definedName name="a_klm_2540">'[19]hrg. sat pek'!$J$501</definedName>
    <definedName name="a_klm_2545">'[19]hrg. sat pek'!$J$518</definedName>
    <definedName name="a_klm_2550">'[19]hrg. sat pek'!$J$535</definedName>
    <definedName name="a_klm_3030">'[19]hrg. sat pek'!$J$552</definedName>
    <definedName name="a_klm_3035">'[19]hrg. sat pek'!$J$569</definedName>
    <definedName name="a_klm_3040">'[19]hrg. sat pek'!$J$586</definedName>
    <definedName name="a_klm_3545">'[19]hrg. sat pek'!$J$603</definedName>
    <definedName name="a_klm_3550">'[19]hrg. sat pek'!$J$620</definedName>
    <definedName name="a_klm_4045">'[19]hrg. sat pek'!$J$654</definedName>
    <definedName name="a_klm_4050">'[19]hrg. sat pek'!$J$671</definedName>
    <definedName name="a_klm4040">'[19]hrg. sat pek'!$J$637</definedName>
    <definedName name="a_kloset_duduk">'[19]hrg. sat pek'!$J$1606</definedName>
    <definedName name="a_kloset_jongkok">'[19]hrg. sat pek'!$J$1591</definedName>
    <definedName name="a_kran">'[19]hrg. sat pek'!$J$1708</definedName>
    <definedName name="a_kuda2">'[19]hrg. sat pek'!$J$1175</definedName>
    <definedName name="a_kunci_tanamantik">'[19]hrg. sat pek'!$J$1504</definedName>
    <definedName name="a_kusen_pj">'[19]hrg. sat pek'!$J$1146</definedName>
    <definedName name="a_lisplafon">'[19]hrg. sat pek'!$J$1327</definedName>
    <definedName name="a_lisplank">'[19]hrg. sat pek'!$J$1205</definedName>
    <definedName name="a_listrik">'[19]hrg. sat pek'!$J$1568</definedName>
    <definedName name="a_mendempul">'[19]hrg. sat pek'!$J$1518</definedName>
    <definedName name="a_mengecat_kayu">'[19]hrg. sat pek'!$J$1535</definedName>
    <definedName name="a_mengecat_tembok">'[19]hrg. sat pek'!$J$1552</definedName>
    <definedName name="a_pas_kaca_15mm">'[19]hrg. sat pek'!$J$1477</definedName>
    <definedName name="a_pas_keramik20">'[19]hrg. sat pek'!$J$1430</definedName>
    <definedName name="a_pas_keramik33">'[19]hrg. sat pek'!$J$1414</definedName>
    <definedName name="a_pas_pintu">'[19]hrg. sat pek'!$J$1448</definedName>
    <definedName name="a_pasangan_jendela">'[19]hrg. sat pek'!$J$1461</definedName>
    <definedName name="a_pasanganaanstampang">'[19]hrg. sat pek'!$J$129</definedName>
    <definedName name="a_pasanganpondasibatukali">'[19]hrg. sat pek'!$J$143</definedName>
    <definedName name="a_pemadatan">'[19]hrg. sat pek'!$J$109</definedName>
    <definedName name="a_pemasanganbouplank">'[19]hrg. sat pek'!$J$15</definedName>
    <definedName name="a_pembersihanlapangan">'[19]hrg. sat pek'!$J$7</definedName>
    <definedName name="a_pembuatangudang">'[19]hrg. sat pek'!$J$33</definedName>
    <definedName name="a_perabung">'[19]hrg. sat pek'!$J$1277</definedName>
    <definedName name="a_pipa_1_2dim">'[19]hrg. sat pek'!$J$1694</definedName>
    <definedName name="a_pipa_3_4dim">'[19]hrg. sat pek'!$J$1680</definedName>
    <definedName name="a_pipa_3dim">'[19]hrg. sat pek'!$J$1665</definedName>
    <definedName name="a_plafon">'[19]hrg. sat pek'!$J$1312</definedName>
    <definedName name="a_plasteran_1.2">'[19]hrg. sat pek'!$J$1343</definedName>
    <definedName name="a_plasteran_1.4">'[19]hrg. sat pek'!$J$1357</definedName>
    <definedName name="a_plat">'[19]hrg. sat pek'!$J$1064</definedName>
    <definedName name="a_pondasi_plat">'[19]hrg. sat pek'!$J$280</definedName>
    <definedName name="a_rabatbeton">'[19]hrg. sat pek'!$J$1723</definedName>
    <definedName name="a_rangkaatap">'[19]hrg. sat pek'!$J$1190</definedName>
    <definedName name="a_rangkaplafon">'[19]hrg. sat pek'!$J$1297</definedName>
    <definedName name="a_resapan">'[19]hrg. sat pek'!$J$1767</definedName>
    <definedName name="a_ringbalok">'[19]hrg. sat pek'!$J$1080</definedName>
    <definedName name="a_septictank">'[19]hrg. sat pek'!$J$1756</definedName>
    <definedName name="a_sloof">'[19]hrg. sat pek'!$J$263</definedName>
    <definedName name="a_talang">'[19]hrg. sat pek'!$J$1246</definedName>
    <definedName name="a_tangga">'[19]hrg. sat pek'!$J$1097</definedName>
    <definedName name="a_turapporslen">'[19]hrg. sat pek'!$J$1383</definedName>
    <definedName name="a_urugankembali">'[19]hrg. sat pek'!$J$101</definedName>
    <definedName name="a_uruganpasir_bwhlantai">'[19]hrg. sat pek'!$J$1401</definedName>
    <definedName name="a_uruganpasirbawahpondasi">'[19]hrg. sat pek'!$J$118</definedName>
    <definedName name="a_wastafel">'[19]hrg. sat pek'!$J$1649</definedName>
    <definedName name="A2_Jas">'[20]Rincian Pekerjaan Area 2'!$J$10:$J$573</definedName>
    <definedName name="A2_Kode">'[20]Rincian Pekerjaan Area 2'!$B$10:$B$573</definedName>
    <definedName name="A2_Mat">'[20]Rincian Pekerjaan Area 2'!$I$10:$I$573</definedName>
    <definedName name="A4_Jasa">'[20]Rincian Pekerjaan Area 4'!$J$10:$J$573</definedName>
    <definedName name="A4_Kode">'[20]Rincian Pekerjaan Area 4'!$B$10:$B$573</definedName>
    <definedName name="A4_Mat">'[20]Rincian Pekerjaan Area 4'!$I$10:$I$573</definedName>
    <definedName name="A5_Jasa_Bali">'[20]Rincian Pekerjaan Area 5'!$N$10:$N$574</definedName>
    <definedName name="A5_Jasa_Nusra">'[20]Rincian Pekerjaan Area 5'!$Q$10:$Q$574</definedName>
    <definedName name="A5_Kode_Bali">'[20]Rincian Pekerjaan Area 5'!$L$10:$L$574</definedName>
    <definedName name="A5_Kode_Nusra">'[20]Rincian Pekerjaan Area 5'!$O$10:$O$574</definedName>
    <definedName name="A5_Mat_Bali">'[20]Rincian Pekerjaan Area 5'!$M$10:$M$574</definedName>
    <definedName name="A5_Mat_Nusra">'[20]Rincian Pekerjaan Area 5'!$P$10:$P$574</definedName>
    <definedName name="AccessDatabase" hidden="1">"C:\My Documents\Konstruksi\MM-Unpad\Ged-C\RABGedung-C.mdb"</definedName>
    <definedName name="ACI">[6]anlisa!$P$631</definedName>
    <definedName name="ACIAN">[6]anlisa!$P$631</definedName>
    <definedName name="acian_kolom">[21]ABK!$F$123</definedName>
    <definedName name="adhi">[22]UPAH!$F$23</definedName>
    <definedName name="afduner">[22]UPAH!$F$50</definedName>
    <definedName name="ah_11">"#REF!"</definedName>
    <definedName name="ah_12">"#REF!"</definedName>
    <definedName name="ah_13">"#REF!"</definedName>
    <definedName name="ah_14">"#REF!"</definedName>
    <definedName name="ah_15">"#REF!"</definedName>
    <definedName name="ah_16">"#REF!"</definedName>
    <definedName name="ah_17">"#REF!"</definedName>
    <definedName name="ah_18">"#REF!"</definedName>
    <definedName name="ah_4">"#REF!"</definedName>
    <definedName name="ah_5">"#REF!"</definedName>
    <definedName name="ah_6">"#REF!"</definedName>
    <definedName name="ah_7">"#REF!"</definedName>
    <definedName name="ajunk" localSheetId="0" hidden="1">#REF!</definedName>
    <definedName name="ajunk" localSheetId="5" hidden="1">#REF!</definedName>
    <definedName name="ajunk" hidden="1">#REF!</definedName>
    <definedName name="alat" localSheetId="5">'[23]daf-alat'!$A$1:$M$33</definedName>
    <definedName name="alb">[17]Ahs.1!$K$1271</definedName>
    <definedName name="aluminium_sheet">[24]Bahan!$G$46</definedName>
    <definedName name="AM">'[25]Harga Satuan'!$G$27</definedName>
    <definedName name="amfm">[17]Ahs.1!$M$1149</definedName>
    <definedName name="ampelas">'[26]har-sat'!$E$207</definedName>
    <definedName name="amplas">[27]Upah!$J$66</definedName>
    <definedName name="an_catbaja">[28]ANALISA!$I$584</definedName>
    <definedName name="an_catkilat">[28]ANALISA!$I$558</definedName>
    <definedName name="an_cattembok">[28]ANALISA!$I$571</definedName>
    <definedName name="an_kasau">[28]ANALISA!$I$190</definedName>
    <definedName name="an_kolom_40">'[29]analisa stroke'!$J$147</definedName>
    <definedName name="an_lampuXL_18">[28]ANALISA!$I$931</definedName>
    <definedName name="an_listplank30">[28]ANALISA!$I$109</definedName>
    <definedName name="an_multiroof">[28]ANALISA!$I$508</definedName>
    <definedName name="an_nokmultiroof">[28]ANALISA!$I$519</definedName>
    <definedName name="an_plafond">[28]ANALISA!$I$544</definedName>
    <definedName name="an_plester12">[28]ANALISA!$I$314</definedName>
    <definedName name="an_plesteran_4">'[30]analisa stroke'!$J$63</definedName>
    <definedName name="an_railling_pagar">[28]ANALISA!$I$771</definedName>
    <definedName name="Angle_bracket">[24]Bahan!$G$66</definedName>
    <definedName name="Anl.G50c_voeg_hal.18">'[31]Hrg.sat.'!$I$1213</definedName>
    <definedName name="Anl.G50m_plesteran_hal.18">'[31]Hrg.sat.'!$I$1198</definedName>
    <definedName name="ANLSBATUKALI">[32]ANALISA!$F$36</definedName>
    <definedName name="ANLSFRAMEPINTU">[32]ANALISA!$F$290</definedName>
    <definedName name="ANLSGALIAN">[32]ANALISA!$F$18</definedName>
    <definedName name="ANLSSALURAN">[32]ANALISA!$F$239</definedName>
    <definedName name="ANLSSTAMPENG">[32]ANALISA!$F$30</definedName>
    <definedName name="ANLSURUG">[32]ANALISA!$F$22</definedName>
    <definedName name="ANLSURUGPASIR">[32]ANALISA!$F$26</definedName>
    <definedName name="anou">[17]Ahs.1!$K$1284</definedName>
    <definedName name="ANS_Alrm" localSheetId="0" hidden="1">{#N/A,#N/A,FALSE,"Chi tiÆt"}</definedName>
    <definedName name="ANS_Alrm" localSheetId="5" hidden="1">{#N/A,#N/A,FALSE,"Chi tiÆt"}</definedName>
    <definedName name="ANS_Alrm" hidden="1">{#N/A,#N/A,FALSE,"Chi tiÆt"}</definedName>
    <definedName name="Anti_Rayap_Kusen">'[9]Daftar Harga'!$E$69</definedName>
    <definedName name="asdf">'[33]4-Basic Price'!$F$10</definedName>
    <definedName name="Aspal">'[34]Daftar Harga Material'!$G$13</definedName>
    <definedName name="Aspal_Hotmix">'[34]Daftar Harga Material'!$G$14</definedName>
    <definedName name="aswer" localSheetId="0" hidden="1">#REF!</definedName>
    <definedName name="aswer" localSheetId="5" hidden="1">#REF!</definedName>
    <definedName name="aswer" hidden="1">#REF!</definedName>
    <definedName name="ATAP">[6]anlisa!$P$382</definedName>
    <definedName name="B.List_Profil_4.5_cm">'[35]HSBU ANA'!$D$136</definedName>
    <definedName name="B.Paku__1___3_cm">'[35]HSBU ANA'!$D$61</definedName>
    <definedName name="BAGUN">[6]anlisa!$P$65</definedName>
    <definedName name="bahan.">[36]HBU!$E$8:$E$592</definedName>
    <definedName name="BAHAN?">'[37]Harsat Bahan'!$A$6:$E$731</definedName>
    <definedName name="baja_tulangan">[24]Bahan!$G$48</definedName>
    <definedName name="bak_cuci1">[24]Bahan!$G$82</definedName>
    <definedName name="BAKOS">[6]anlisa!$P$74</definedName>
    <definedName name="Bata12">[15]ANALISA!$G$100</definedName>
    <definedName name="bata13">[38]anal!$I$125</definedName>
    <definedName name="bata15">[38]anal!$I$143</definedName>
    <definedName name="bata40">[38]anal!$I$152</definedName>
    <definedName name="Batu_bata">'[13]DAFTAR HARGA'!$H$36</definedName>
    <definedName name="Batu_belah___kali">'[39]Daftar Harga'!$D$17</definedName>
    <definedName name="Batu_Belah_Pondasi">'[34]Daftar Harga Material'!$G$21</definedName>
    <definedName name="batu_kali">'[13]DAFTAR HARGA'!$H$28</definedName>
    <definedName name="batu_karang">[24]Bahan!$G$16</definedName>
    <definedName name="Batu_Kosong">[40]Analisa!$A$83:$I$123</definedName>
    <definedName name="Batu_Pecah_Mesin_1_2">'[34]Daftar Harga Material'!$G$23</definedName>
    <definedName name="Batu_Pecah_Mesin_2_3">'[34]Daftar Harga Material'!$G$24</definedName>
    <definedName name="Batu_Pecah_Mesin_5_7">'[34]Daftar Harga Material'!$G$25</definedName>
    <definedName name="Batu_split_2_3">'[39]Daftar Harga'!$D$19</definedName>
    <definedName name="bek_rw">[1]analisa!$I$71</definedName>
    <definedName name="bek_tg">[1]analisa!$I$111</definedName>
    <definedName name="bekblk">[1]analisa!$I$91</definedName>
    <definedName name="bekcore">[1]analisa!$I$81</definedName>
    <definedName name="beklt">[1]analisa!$I$101</definedName>
    <definedName name="bekolom">[1]analisa!$I$61</definedName>
    <definedName name="bendrat">[24]Bahan!$G$49</definedName>
    <definedName name="besi_beton">'[13]DAFTAR HARGA'!$H$60</definedName>
    <definedName name="besi4">[22]UPAH!$F$37</definedName>
    <definedName name="besistrip">[27]Upah!$J$44</definedName>
    <definedName name="beton_pondasi_tangga">[21]ABK!$F$116</definedName>
    <definedName name="Beton_Struktur">[40]Analisa!$A$247:$I$287</definedName>
    <definedName name="Beton_Tumbuk">[40]Analisa!$A$288:$I$328</definedName>
    <definedName name="betontakbertulang">[41]analisa!$H$1559</definedName>
    <definedName name="bkali">[22]UPAH!$F$21</definedName>
    <definedName name="bn" localSheetId="0" hidden="1">#REF!</definedName>
    <definedName name="bn" localSheetId="5" hidden="1">#REF!</definedName>
    <definedName name="bn" hidden="1">#REF!</definedName>
    <definedName name="bongkar_atap_jatim">'[42]Rincian Pekerjaan (2)'!$I$52</definedName>
    <definedName name="bongkar_beton1_jatim">'[42]Rincian Pekerjaan (2)'!$I$41</definedName>
    <definedName name="bongkar_plafon_jatim">'[42]Rincian Pekerjaan (2)'!$I$57</definedName>
    <definedName name="borneobalok">'[26]har-sat'!$E$119</definedName>
    <definedName name="bouw">[6]anlisa!$P$19</definedName>
    <definedName name="Bubungan_Genteng">'[43]Harga Satuan'!$S$105</definedName>
    <definedName name="bubungan_metal">[24]Bahan!$G$45</definedName>
    <definedName name="Buis_beton">'[13]DAFTAR HARGA'!$H$154</definedName>
    <definedName name="Buis_Beton_Ø_30_cm">'[34]Daftar Harga Material'!$G$32</definedName>
    <definedName name="Buis_Beton_Ø_50_cm">'[34]Daftar Harga Material'!$G$33</definedName>
    <definedName name="cat_manie">'[13]DAFTAR HARGA'!$H$117</definedName>
    <definedName name="cat_menie">[24]Bahan!$G$122</definedName>
    <definedName name="cat_tembok">'[13]DAFTAR HARGA'!$H$119</definedName>
    <definedName name="catap">[27]Upah!$J$69</definedName>
    <definedName name="CATDIN">[44]Analisa!$K$339</definedName>
    <definedName name="CATKA">[6]anlisa!$P$551</definedName>
    <definedName name="CATMANI">[44]Analisa!$K$368</definedName>
    <definedName name="catmani1">[44]Analisa!$K$368</definedName>
    <definedName name="cattbk">[6]anlisa!$P$562</definedName>
    <definedName name="ccc">'[45]HRG.BHN.'!$C$5:$F$69</definedName>
    <definedName name="cccr">[17]Ahs.1!$M$1189</definedName>
    <definedName name="Ckayudasar">[22]UPAH!$F$44</definedName>
    <definedName name="CLVC3">0.1</definedName>
    <definedName name="coba" localSheetId="0" hidden="1">'[46]SITE-E'!$AI$33:$AI$144</definedName>
    <definedName name="coba" localSheetId="5" hidden="1">'[46]SITE-E'!$AI$33:$AI$144</definedName>
    <definedName name="coba" hidden="1">#REF!</definedName>
    <definedName name="Code" localSheetId="0" hidden="1">#REF!</definedName>
    <definedName name="Code" localSheetId="5" hidden="1">#REF!</definedName>
    <definedName name="Code" hidden="1">#REF!</definedName>
    <definedName name="COR">[6]anlisa!$P$160</definedName>
    <definedName name="cov">'[47]Fill this out first...'!$D$12</definedName>
    <definedName name="csp">[17]Ahs.1!$I$1189</definedName>
    <definedName name="D">'[48]Bhn+Uph'!$B$15:$E$630</definedName>
    <definedName name="daerah">[22]UPAH!$F$35</definedName>
    <definedName name="data1" localSheetId="5" hidden="1">#REF!</definedName>
    <definedName name="data2" localSheetId="5" hidden="1">#REF!</definedName>
    <definedName name="data3" localSheetId="5" hidden="1">#REF!</definedName>
    <definedName name="Date">'[49]Fill this out first...'!$D$17</definedName>
    <definedName name="DAUN">[6]anlisa!$P$428</definedName>
    <definedName name="dcd">[17]Ahs.1!$I$1163</definedName>
    <definedName name="Ddua">[8]Metode!$M$137</definedName>
    <definedName name="dempul_kayu">'[13]DAFTAR HARGA'!$H$115</definedName>
    <definedName name="dempulplastik">'[26]har-sat'!$E$205</definedName>
    <definedName name="dempultembok">[27]Upah!$J$68</definedName>
    <definedName name="dfffff" localSheetId="0" hidden="1">#REF!</definedName>
    <definedName name="dfffff" localSheetId="5" hidden="1">#REF!</definedName>
    <definedName name="dfffff" hidden="1">#REF!</definedName>
    <definedName name="DFT" localSheetId="0" hidden="1">#REF!</definedName>
    <definedName name="DFT" localSheetId="5" hidden="1">#REF!</definedName>
    <definedName name="DFT" hidden="1">#REF!</definedName>
    <definedName name="Discount" localSheetId="0" hidden="1">#REF!</definedName>
    <definedName name="Discount" localSheetId="5" hidden="1">#REF!</definedName>
    <definedName name="Discount" hidden="1">#REF!</definedName>
    <definedName name="display_area_2" localSheetId="0" hidden="1">#REF!</definedName>
    <definedName name="display_area_2" localSheetId="5" hidden="1">#REF!</definedName>
    <definedName name="display_area_2" hidden="1">#REF!</definedName>
    <definedName name="dolken">'[25]Harga Satuan'!$G$36</definedName>
    <definedName name="dolken_btg">[24]Bahan!$G$38</definedName>
    <definedName name="Down_Light_Artolite">'[9]Daftar Harga'!$E$482</definedName>
    <definedName name="Down_Light_biasa">'[9]Daftar Harga'!$E$480</definedName>
    <definedName name="Dsatu">[8]Metode!$M$136</definedName>
    <definedName name="dsdad">[50]Sheet1!$C$12</definedName>
    <definedName name="dsfsf" localSheetId="0" hidden="1">#REF!</definedName>
    <definedName name="dsfsf" localSheetId="5" hidden="1">#REF!</definedName>
    <definedName name="dsfsf" hidden="1">#REF!</definedName>
    <definedName name="dynabolt">[24]Bahan!$G$62</definedName>
    <definedName name="Edua">[8]Metode!$M$35</definedName>
    <definedName name="EEE06REV">'[51]5-Peralatan'!$AW$13</definedName>
    <definedName name="EEE09REV1">'[51]5-Peralatan'!$AW$16</definedName>
    <definedName name="EEE17REV">'[51]5-Peralatan'!$AW$24</definedName>
    <definedName name="EEE17REV1">'[51]5-Peralatan'!$AW$24</definedName>
    <definedName name="Eempat">[8]Metode!$M$37</definedName>
    <definedName name="efg">[17]Ahs.2!$L$371</definedName>
    <definedName name="eg_11">"#REF!"</definedName>
    <definedName name="eg_12">"#REF!"</definedName>
    <definedName name="eg_13">"#REF!"</definedName>
    <definedName name="eg_14">"#REF!"</definedName>
    <definedName name="eg_15">"#REF!"</definedName>
    <definedName name="eg_16">"#REF!"</definedName>
    <definedName name="eg_17">"#REF!"</definedName>
    <definedName name="eg_18">"#REF!"</definedName>
    <definedName name="eg_4">"#REF!"</definedName>
    <definedName name="eg_5">"#REF!"</definedName>
    <definedName name="eg_6">"#REF!"</definedName>
    <definedName name="eg_7">"#REF!"</definedName>
    <definedName name="egqg" localSheetId="0" hidden="1">#REF!</definedName>
    <definedName name="egqg" localSheetId="5" hidden="1">#REF!</definedName>
    <definedName name="egqg" hidden="1">#REF!</definedName>
    <definedName name="engsel_Jendela">'[13]DAFTAR HARGA'!$H$77</definedName>
    <definedName name="Engsel_jendela__AD">'[9]Daftar Harga'!$E$280</definedName>
    <definedName name="engsel_pintu">[24]Bahan!$G$89</definedName>
    <definedName name="Engsel_pintu__Gracia">'[9]Daftar Harga'!$E$278</definedName>
    <definedName name="engselnilonringpintu">'[41]HARGA BARU'!$F$282</definedName>
    <definedName name="engselp">[6]anlisa!$P$490</definedName>
    <definedName name="eol">[17]Ahs.1!$N$1271</definedName>
    <definedName name="equ">[17]Ahs.1!$K$1149</definedName>
    <definedName name="ert" localSheetId="0" hidden="1">#REF!</definedName>
    <definedName name="ert" localSheetId="5" hidden="1">#REF!</definedName>
    <definedName name="ert" hidden="1">#REF!</definedName>
    <definedName name="Esatu">[8]Metode!$M$34</definedName>
    <definedName name="eternit">[6]anlisa!$P$454</definedName>
    <definedName name="Etiga">[8]Metode!$M$36</definedName>
    <definedName name="Excel_BuiltIn_Print_Area">NA()</definedName>
    <definedName name="Excel_BuiltIn_Print_Area_4_1_1">"$'RAB LAMP NPB KDI'.$#REF!$#REF!:$#REF!$#REF!"</definedName>
    <definedName name="Excel_BuiltIn_Print_Area_4_1_1_1">"$#REF!.$#REF!$#REF!:$#REF!$#REF!"</definedName>
    <definedName name="Excel_BuiltIn_Print_Area_5_1">"$#REF!.$#REF!$#REF!:$#REF!$#REF!"</definedName>
    <definedName name="Excel_BuiltIn_Print_Area_6_1_1_1">"$#REF!.$#REF!$#REF!:$#REF!$#REF!"</definedName>
    <definedName name="Excel_BuiltIn_Print_Area_7_1">"$#REF!.$#REF!$#REF!:$#REF!$#REF!"</definedName>
    <definedName name="Excel_BuiltIn_Print_Area_8_1">"$#REF!.$A$1:$I$8"</definedName>
    <definedName name="Excel_BuiltIn_Print_Area_9_1">"$#REF!.$#REF!$#REF!:$#REF!$#REF!"</definedName>
    <definedName name="Excel_BuiltIn_Print_Titles">(#REF!,#REF!)</definedName>
    <definedName name="Excel_BuiltIn_Print_Titles_3_1_11">"#REF!"</definedName>
    <definedName name="Excel_BuiltIn_Print_Titles_3_1_12">"#REF!"</definedName>
    <definedName name="Excel_BuiltIn_Print_Titles_3_1_13">"#REF!"</definedName>
    <definedName name="Excel_BuiltIn_Print_Titles_3_1_14">"#REF!"</definedName>
    <definedName name="Excel_BuiltIn_Print_Titles_3_1_15">"#REF!"</definedName>
    <definedName name="Excel_BuiltIn_Print_Titles_3_1_16">"#REF!"</definedName>
    <definedName name="Excel_BuiltIn_Print_Titles_3_1_17">"#REF!"</definedName>
    <definedName name="Excel_BuiltIn_Print_Titles_3_1_18">"#REF!"</definedName>
    <definedName name="Excel_BuiltIn_Print_Titles_3_1_3_1">"#REF!"</definedName>
    <definedName name="Excel_BuiltIn_Print_Titles_3_1_4">"#REF!"</definedName>
    <definedName name="Excel_BuiltIn_Print_Titles_3_1_5">"#REF!"</definedName>
    <definedName name="Excel_BuiltIn_Print_Titles_3_1_6">"#REF!"</definedName>
    <definedName name="Excel_BuiltIn_Print_Titles_4_1_1">"$'RAB LAMP NPB KDI'.$#REF!$#REF!:$#REF!$#REF!"</definedName>
    <definedName name="Excel_BuiltIn_Print_Titles_4_1_1_1">"$#REF!.$#REF!$#REF!:$#REF!$#REF!"</definedName>
    <definedName name="Excel_BuiltIn_Print_Titles_5">"$#REF!.$#REF!$#REF!:$#REF!$#REF!"</definedName>
    <definedName name="Excel_BuiltIn_Print_Titles_6_1">"$#REF!.$#REF!$#REF!:$#REF!$#REF!"</definedName>
    <definedName name="Excel_BuiltIn_Print_Titles_7">"$#REF!.$#REF!$#REF!:$#REF!$#REF!"</definedName>
    <definedName name="Excel_BuiltIn_Print_Titles_8_1">"$#REF!.$#REF!$#REF!:$#REF!$#REF!"</definedName>
    <definedName name="Excel_BuiltIn_Print_Titles_9">"$#REF!.$#REF!$#REF!:$#REF!$#REF!"</definedName>
    <definedName name="Fa">[8]Metode!$M$163</definedName>
    <definedName name="fa_11">"#REF!"</definedName>
    <definedName name="fa_12">"#REF!"</definedName>
    <definedName name="fa_13">"#REF!"</definedName>
    <definedName name="fa_14">"#REF!"</definedName>
    <definedName name="fa_15">"#REF!"</definedName>
    <definedName name="fa_16">"#REF!"</definedName>
    <definedName name="fa_17">"#REF!"</definedName>
    <definedName name="fa_18">"#REF!"</definedName>
    <definedName name="fa_4">"#REF!"</definedName>
    <definedName name="fa_5">"#REF!"</definedName>
    <definedName name="fa_6">"#REF!"</definedName>
    <definedName name="fa_7">"#REF!"</definedName>
    <definedName name="fall" localSheetId="0" hidden="1">#REF!</definedName>
    <definedName name="fall" localSheetId="5" hidden="1">#REF!</definedName>
    <definedName name="fall" hidden="1">#REF!</definedName>
    <definedName name="fb" localSheetId="0" hidden="1">#REF!</definedName>
    <definedName name="fb" localSheetId="5" hidden="1">#REF!</definedName>
    <definedName name="fb" hidden="1">#REF!</definedName>
    <definedName name="FCode" localSheetId="0" hidden="1">#REF!</definedName>
    <definedName name="FCode" localSheetId="5" hidden="1">#REF!</definedName>
    <definedName name="FCode" hidden="1">#REF!</definedName>
    <definedName name="fgre">'[33]5-ALAT(1)'!$AW$15</definedName>
    <definedName name="Fh">[8]Metode!$M$131</definedName>
    <definedName name="FIL" localSheetId="0" hidden="1">#REF!</definedName>
    <definedName name="FIL" localSheetId="5" hidden="1">#REF!</definedName>
    <definedName name="FIL" hidden="1">#REF!</definedName>
    <definedName name="FILLL" localSheetId="0" hidden="1">#REF!</definedName>
    <definedName name="FILLL" localSheetId="5" hidden="1">#REF!</definedName>
    <definedName name="FILLL" hidden="1">#REF!</definedName>
    <definedName name="fjfh" localSheetId="0" hidden="1">#REF!</definedName>
    <definedName name="fjfh" localSheetId="5" hidden="1">#REF!</definedName>
    <definedName name="fjfh" hidden="1">#REF!</definedName>
    <definedName name="Fk">[8]Metode!$M$16</definedName>
    <definedName name="Floor_Drain">'[13]DAFTAR HARGA'!$H$143</definedName>
    <definedName name="Floor_Drain_TX_1B_TOTO">'[9]Daftar Harga'!$E$398</definedName>
    <definedName name="floorhardener">[38]anal!$I$191</definedName>
    <definedName name="footplate">[24]Bahan!$G$57</definedName>
    <definedName name="FORM21">'[52]3-DIV2'!$L$1:$V$61</definedName>
    <definedName name="FORM22L">'[52]3-DIV2'!$L$121:$V$121</definedName>
    <definedName name="FORM231">'[52]3-DIV2'!$L$123:$V$183</definedName>
    <definedName name="FORM232">'[52]3-DIV2'!$L$243:$V$303</definedName>
    <definedName name="FORM233">'[52]3-DIV2'!$L$363:$V$423</definedName>
    <definedName name="Form234">'[52]3-DIV2'!$L$483:$V$543</definedName>
    <definedName name="Form235">'[52]3-DIV2'!$L$603:$V$663</definedName>
    <definedName name="Form236">'[52]3-DIV2'!$L$854:$V$914</definedName>
    <definedName name="FORM242">'[52]3-DIV2'!$L$978:$V$1038</definedName>
    <definedName name="FORM243">'[52]3-DIV2'!$L$1039:$V$1100</definedName>
    <definedName name="FORM311">'[53]3-DIV3'!$L$1:$V$61</definedName>
    <definedName name="FORM319">'[53]3-DIV3'!$L$1886:$V$1946</definedName>
    <definedName name="FORM322">'[53]3-DIV3'!$L$1947:$V$2007</definedName>
    <definedName name="FORM323">'[53]3-DIV3'!$L$2126:$V$2186</definedName>
    <definedName name="FORM324">'[53]3-DIV3'!$L$2305:$V$2365</definedName>
    <definedName name="FORM331">'[53]3-DIV3'!$L$2427:$V$2487</definedName>
    <definedName name="FORM346">'[53]3-DIV3'!$L$2547:$V$2607</definedName>
    <definedName name="FORM421">'[54]3-DIV4'!$L$1:$V$61</definedName>
    <definedName name="FORM422">'[54]3-DIV4'!$L$180:$V$240</definedName>
    <definedName name="FORM423">'[54]3-DIV4'!$L$479:$V$539</definedName>
    <definedName name="FORM424">'[54]3-DIV4'!$L$359:$V$419</definedName>
    <definedName name="FORM425">'[54]3-DIV4'!$L$718:$V$778</definedName>
    <definedName name="FORM426">'[54]3-DIV4'!$L$897:$V$957</definedName>
    <definedName name="FORM427">'[54]3-DIV4'!$L$1017:$V$1077</definedName>
    <definedName name="FORM511">'[55]3-DIV5'!$L$1:$V$61</definedName>
    <definedName name="FORM512">'[55]3-DIV5'!$L$180:$V$240</definedName>
    <definedName name="fr_11">"#REF!"</definedName>
    <definedName name="fr_12">"#REF!"</definedName>
    <definedName name="fr_13">"#REF!"</definedName>
    <definedName name="fr_14">"#REF!"</definedName>
    <definedName name="fr_15">"#REF!"</definedName>
    <definedName name="fr_16">"#REF!"</definedName>
    <definedName name="fr_17">"#REF!"</definedName>
    <definedName name="fr_18">"#REF!"</definedName>
    <definedName name="fr_4">"#REF!"</definedName>
    <definedName name="fr_5">"#REF!"</definedName>
    <definedName name="fr_6">"#REF!"</definedName>
    <definedName name="fr_7">"#REF!"</definedName>
    <definedName name="frc2.1_5">[17]Ahs.1!$J$1315</definedName>
    <definedName name="fs_11">NA()</definedName>
    <definedName name="fs_12">NA()</definedName>
    <definedName name="fs_13">NA()</definedName>
    <definedName name="fs_14">NA()</definedName>
    <definedName name="fs_15">NA()</definedName>
    <definedName name="fs_16">NA()</definedName>
    <definedName name="fs_17">NA()</definedName>
    <definedName name="fs_18">NA()</definedName>
    <definedName name="fs_3">NA()</definedName>
    <definedName name="fs_4">NA()</definedName>
    <definedName name="fs_5">NA()</definedName>
    <definedName name="fs_6">NA()</definedName>
    <definedName name="fs_7">NA()</definedName>
    <definedName name="galian">[40]Analisa!$A$1:$I$41</definedName>
    <definedName name="Galiantanahbiasa">[41]analisa!$M$12</definedName>
    <definedName name="galmek">[1]analisa!$I$20</definedName>
    <definedName name="genteng_beton_karangpilang_jatim">'[42]Rincian Pekerjaan (2)'!$I$292</definedName>
    <definedName name="genteng_metal">[24]Bahan!$G$42</definedName>
    <definedName name="gereja">[56]Upah!$J$33</definedName>
    <definedName name="GFF" localSheetId="0" hidden="1">[57]SEX!$P$7:$P$7</definedName>
    <definedName name="GFF" localSheetId="5" hidden="1">[57]SEX!$P$7:$P$7</definedName>
    <definedName name="GFF" hidden="1">#REF!</definedName>
    <definedName name="gip_0.5">[24]Bahan!$G$85</definedName>
    <definedName name="gipsum">'[43]Harga Satuan'!$S$72</definedName>
    <definedName name="glotex">[22]UPAH!$F$43</definedName>
    <definedName name="gphp">[17]Ahs.2!$L$325</definedName>
    <definedName name="Grendel_Jendela">'[13]DAFTAR HARGA'!$H$78</definedName>
    <definedName name="grendel_pintu">[24]Bahan!$G$91</definedName>
    <definedName name="gron5">[17]Ahs.2!$L$54</definedName>
    <definedName name="grout">[58]harsat!$H$47</definedName>
    <definedName name="gv_3">'[59]Analisa Upah _ Bahan Plum'!$Q$7</definedName>
    <definedName name="gv_7">'[59]Analisa Upah _ Bahan Plum'!$Q$7</definedName>
    <definedName name="gv_8">'[59]Analisa Upah _ Bahan Plum'!$Q$7</definedName>
    <definedName name="gypsum">[60]UPAH!$F$27</definedName>
    <definedName name="h_beton">'[19]hrg. sat pek'!$J$249</definedName>
    <definedName name="h_kaca3">[28]BAHAN!$F$59</definedName>
    <definedName name="hak_angin">'[13]DAFTAR HARGA'!$H$80</definedName>
    <definedName name="Hak_Angin___Raamskar_Jendela">'[9]Daftar Harga'!$E$281</definedName>
    <definedName name="hakangin">[6]anlisa!$P$500</definedName>
    <definedName name="handel_jendela">[24]Bahan!$G$94</definedName>
    <definedName name="Handle___Tarikan_pintu__biasa">'[9]Daftar Harga'!$E$284</definedName>
    <definedName name="Handle_Pintu_Kend">'[9]Daftar Harga'!$E$286</definedName>
    <definedName name="Handle_Pintu_SES_Crom">'[9]Daftar Harga'!$E$285</definedName>
    <definedName name="Heä_soá_laép_xaø_H">1.7</definedName>
    <definedName name="hfd" localSheetId="0" hidden="1">#REF!</definedName>
    <definedName name="hfd" localSheetId="5" hidden="1">#REF!</definedName>
    <definedName name="hfd" hidden="1">#REF!</definedName>
    <definedName name="hg" localSheetId="0" hidden="1">#REF!</definedName>
    <definedName name="hg" localSheetId="5" hidden="1">#REF!</definedName>
    <definedName name="hg" hidden="1">#REF!</definedName>
    <definedName name="HiddenRows" localSheetId="0" hidden="1">#REF!</definedName>
    <definedName name="HiddenRows" localSheetId="5" hidden="1">#REF!</definedName>
    <definedName name="HiddenRows" hidden="1">#REF!</definedName>
    <definedName name="hrgsat">'[61]ANALISA-SNI'!$J$1581:$S$1774</definedName>
    <definedName name="HSCT3">0.1</definedName>
    <definedName name="HSDN">2.5</definedName>
    <definedName name="hsp">[17]Ahs.1!$J$1189</definedName>
    <definedName name="Ijin_Mendirikan_Bangunan">'[9]Daftar Harga'!$E$546</definedName>
    <definedName name="Ijuk">'[39]Daftar Harga'!$D$244</definedName>
    <definedName name="ilm">[17]Ahs.1!$L$1271</definedName>
    <definedName name="impra">'[26]har-sat'!$E$199</definedName>
    <definedName name="injin">[17]Ahs.2!$L$625</definedName>
    <definedName name="insalb">[17]Ahs.2!$L$566</definedName>
    <definedName name="insbs">[17]Ahs.2!$L$519</definedName>
    <definedName name="inscs">[17]Ahs.2!$L$495</definedName>
    <definedName name="insdet">[17]Ahs.2!$L$554</definedName>
    <definedName name="insfs">[17]Ahs.2!$L$613</definedName>
    <definedName name="inshs">[17]Ahs.2!$L$507</definedName>
    <definedName name="instalasi">[60]UPAH!$F$40</definedName>
    <definedName name="interpolasi" localSheetId="0" hidden="1">#REF!</definedName>
    <definedName name="interpolasi" localSheetId="5" hidden="1">#REF!</definedName>
    <definedName name="interpolasi" hidden="1">#REF!</definedName>
    <definedName name="isolasi_listrik">'[39]Daftar Harga'!$D$439</definedName>
    <definedName name="Item_Pembangunan">'[62]CLS Referensi Sorong'!$B$6:$B$409</definedName>
    <definedName name="ItRen">'[63]Renov 2017'!$B$8:$B$100</definedName>
    <definedName name="JAANSTAMPENG11">'[64]Rincian Pekerjaan'!$K$170</definedName>
    <definedName name="JAB">[65]FAK!$B$15</definedName>
    <definedName name="JACI11">'[64]Rincian Pekerjaan'!$K$382</definedName>
    <definedName name="JamKerja">[8]Metode!$M$130</definedName>
    <definedName name="Jas_5b">'[66]KHS Area 5'!$N$10:$N$574</definedName>
    <definedName name="Jas_Pemb">'[62]CLS Referensi Sorong'!$G$6:$G$409</definedName>
    <definedName name="JASBES11">'[64]Rincian Pekerjaan'!$K$294</definedName>
    <definedName name="JasRen">'[63]Renov 2017'!$G$8:$G$100</definedName>
    <definedName name="JATAPGALVALUM11">'[64]Rincian Pekerjaan'!$K$308</definedName>
    <definedName name="JATAPGALVALUM21">'[64]Rincian Pekerjaan'!$N$308</definedName>
    <definedName name="JATAPSPANDEK11">'[64]Rincian Pekerjaan'!$K$310</definedName>
    <definedName name="JBERSIHLANTAI11">'[64]Rincian Pekerjaan'!$K$18</definedName>
    <definedName name="JBETONKOLOM11">'[64]Rincian Pekerjaan'!$K$108</definedName>
    <definedName name="JBETONSLOOF11">'[64]Rincian Pekerjaan'!$K$104</definedName>
    <definedName name="jbfasb">[17]Ahs.1!$J$1284</definedName>
    <definedName name="JBONGKARATAP11">'[64]Rincian Pekerjaan'!$K$52</definedName>
    <definedName name="JBONGKARATAP21">'[64]Rincian Pekerjaan'!$N$52</definedName>
    <definedName name="JBONGKARBATUKALI11">'[64]Rincian Pekerjaan'!$K$45</definedName>
    <definedName name="JBONGKARCLOSET11">'[64]Rincian Pekerjaan'!$K$61</definedName>
    <definedName name="JBONGKARCLOSET21">'[64]Rincian Pekerjaan'!$N$61</definedName>
    <definedName name="JBONGKARDINDING11">'[64]Rincian Pekerjaan'!$K$42</definedName>
    <definedName name="JBONGKARKERAMIK11">'[64]Rincian Pekerjaan'!$K$60</definedName>
    <definedName name="JBONGKARKERAMIK21">'[64]Rincian Pekerjaan'!$N$60</definedName>
    <definedName name="JBONGKARPAVING11">'[64]Rincian Pekerjaan'!$K$48</definedName>
    <definedName name="JBONGKARPAVING21">'[64]Rincian Pekerjaan'!$N$48</definedName>
    <definedName name="JBONGKARPLAFOND11">'[64]Rincian Pekerjaan'!$K$57</definedName>
    <definedName name="JBONGKARPLAFOND21">'[64]Rincian Pekerjaan'!$N$57</definedName>
    <definedName name="JBONGKARURIN11">'[64]Rincian Pekerjaan'!$K$62</definedName>
    <definedName name="JBONGKARURIN21">'[64]Rincian Pekerjaan'!$N$62</definedName>
    <definedName name="JBONGKARWASTAFEL11">'[64]Rincian Pekerjaan'!$K$63</definedName>
    <definedName name="JBONGKARWASTAFEL21">'[64]Rincian Pekerjaan'!$N$63</definedName>
    <definedName name="jbts">[17]Ahs.1!$N$1189</definedName>
    <definedName name="JCAT111">'[64]Rincian Pekerjaan'!$K$498</definedName>
    <definedName name="JCAT21">'[64]Rincian Pekerjaan'!$N$486</definedName>
    <definedName name="JCAT22">'[64]Rincian Pekerjaan'!$N$488</definedName>
    <definedName name="JCAT29">'[64]Rincian Pekerjaan'!$N$496</definedName>
    <definedName name="JCAT31">'[64]Rincian Pekerjaan'!$Q$486</definedName>
    <definedName name="JCAT32">'[64]Rincian Pekerjaan'!$Q$488</definedName>
    <definedName name="JCAT39">'[64]Rincian Pekerjaan'!$Q$496</definedName>
    <definedName name="JCLOSET11">'[64]Rincian Pekerjaan'!$K$540</definedName>
    <definedName name="JCLOSET21">'[64]Rincian Pekerjaan'!$N$540</definedName>
    <definedName name="JDINDINGACP11">'[64]Rincian Pekerjaan'!$K$201</definedName>
    <definedName name="JDINDINGBATA11">'[64]Rincian Pekerjaan'!$K$179</definedName>
    <definedName name="jendela_mati">[21]ABK!$F$178</definedName>
    <definedName name="jesus" localSheetId="0" hidden="1">#REF!</definedName>
    <definedName name="jesus" localSheetId="5" hidden="1">#REF!</definedName>
    <definedName name="jesus" hidden="1">#REF!</definedName>
    <definedName name="JEXHAUST11">'[64]Rincian Pekerjaan'!$K$551</definedName>
    <definedName name="JEXHAUST21">'[64]Rincian Pekerjaan'!$N$551</definedName>
    <definedName name="JFLOOR11">'[64]Rincian Pekerjaan'!$K$541</definedName>
    <definedName name="JFLOOR21">'[64]Rincian Pekerjaan'!$N$541</definedName>
    <definedName name="JGALITANAH11">'[64]Rincian Pekerjaan'!$K$20</definedName>
    <definedName name="JGALITANAH21">'[64]Rincian Pekerjaan'!$N$20</definedName>
    <definedName name="JGENTENG11">'[64]Rincian Pekerjaan'!$K$288</definedName>
    <definedName name="JGENTENG21">'[64]Rincian Pekerjaan'!$N$288</definedName>
    <definedName name="JGORDENG11">'[64]Rincian Pekerjaan'!$K$249</definedName>
    <definedName name="jh" localSheetId="0" hidden="1">#REF!</definedName>
    <definedName name="jh" localSheetId="5" hidden="1">#REF!</definedName>
    <definedName name="jh" hidden="1">#REF!</definedName>
    <definedName name="jin">[17]Ahs.1!$M$1271</definedName>
    <definedName name="JJ_11">"#REF!"</definedName>
    <definedName name="JJ_4">"#REF!"</definedName>
    <definedName name="JJ_5">"#REF!"</definedName>
    <definedName name="JJ_6">"#REF!"</definedName>
    <definedName name="JJ_7">"#REF!"</definedName>
    <definedName name="JJ_9">"#REF!"</definedName>
    <definedName name="JJET11">'[64]Rincian Pekerjaan'!$K$548</definedName>
    <definedName name="JJET21">'[64]Rincian Pekerjaan'!$N$548</definedName>
    <definedName name="JKARPETTILE11">'[64]Rincian Pekerjaan'!$K$442</definedName>
    <definedName name="JKERAMIKDD204011">'[64]Rincian Pekerjaan'!$K$391</definedName>
    <definedName name="JKERAMIKDD306011">'[64]Rincian Pekerjaan'!$K$390</definedName>
    <definedName name="JKERAMIKDD306021">'[64]Rincian Pekerjaan'!$N$390</definedName>
    <definedName name="JKERAMIKLT202011">'[64]Rincian Pekerjaan'!$K$430</definedName>
    <definedName name="JKERAMIKLT303011">'[64]Rincian Pekerjaan'!$K$431</definedName>
    <definedName name="JKERAMIKLT303021">'[64]Rincian Pekerjaan'!$N$431</definedName>
    <definedName name="JKERAMIKLT404011">'[64]Rincian Pekerjaan'!$K$432</definedName>
    <definedName name="JKERAMIKLT404021">'[64]Rincian Pekerjaan'!$N$432</definedName>
    <definedName name="JKRAN11">'[64]Rincian Pekerjaan'!$K$543</definedName>
    <definedName name="JKRAN21">'[64]Rincian Pekerjaan'!$N$543</definedName>
    <definedName name="JKUDA11">'[64]Rincian Pekerjaan'!$K$245</definedName>
    <definedName name="JLISTPLAFOND11">'[64]Rincian Pekerjaan'!$K$479</definedName>
    <definedName name="JLISTPLAFOND21">'[64]Rincian Pekerjaan'!$N$479</definedName>
    <definedName name="JLISTPLANK11">'[64]Rincian Pekerjaan'!$K$270</definedName>
    <definedName name="JLISTPLANK21">'[64]Rincian Pekerjaan'!$N$270</definedName>
    <definedName name="JLISTPLANK31">'[64]Rincian Pekerjaan'!$Q$270</definedName>
    <definedName name="JMEMBRANGARDIGUM11">'[64]Rincian Pekerjaan'!$K$302</definedName>
    <definedName name="jointing_compound">[24]Bahan!$G$70</definedName>
    <definedName name="jp">[24]Bahan!$G$60</definedName>
    <definedName name="JPARTISIHOLLOW11">'[64]Rincian Pekerjaan'!$K$405</definedName>
    <definedName name="JPARTISIHOLLOW21">'[64]Rincian Pekerjaan'!$N$405</definedName>
    <definedName name="JPINTUKAYU11">'[64]Rincian Pekerjaan'!$K$327</definedName>
    <definedName name="JPIPAPVC4IN11">'[64]Rincian Pekerjaan'!$K$557</definedName>
    <definedName name="JPIPAPVC4IN21">'[64]Rincian Pekerjaan'!$N$557</definedName>
    <definedName name="JPLAFONDGYPHOLLOW11">'[64]Rincian Pekerjaan'!$K$457</definedName>
    <definedName name="JPLAFONDGYPHOLLOW21">'[64]Rincian Pekerjaan'!$N$457</definedName>
    <definedName name="JPLESTER11">'[64]Rincian Pekerjaan'!$K$371</definedName>
    <definedName name="JPLESTER21">'[64]Rincian Pekerjaan'!$N$371</definedName>
    <definedName name="JPONDASIBATUKALI11">'[64]Rincian Pekerjaan'!$K$172</definedName>
    <definedName name="JRANGKAATAP11">'[64]Rincian Pekerjaan'!$K$253</definedName>
    <definedName name="JRANGKAATAP21">'[64]Rincian Pekerjaan'!$N$253</definedName>
    <definedName name="JROLLING11">'[64]Rincian Pekerjaan'!$K$211</definedName>
    <definedName name="JSCREEDING11">'[64]Rincian Pekerjaan'!$K$303</definedName>
    <definedName name="JSCREEDING21">'[64]Rincian Pekerjaan'!$N$303</definedName>
    <definedName name="JSHOWER21">'[64]Rincian Pekerjaan'!$N$549</definedName>
    <definedName name="JSOAP11">'[64]Rincian Pekerjaan'!$K$546</definedName>
    <definedName name="JSOAP21">'[64]Rincian Pekerjaan'!$N$546</definedName>
    <definedName name="JSUNBLAST21">'[64]Rincian Pekerjaan'!$N$562</definedName>
    <definedName name="JTALANG11">'[64]Rincian Pekerjaan'!$K$283</definedName>
    <definedName name="JTALANG21">'[64]Rincian Pekerjaan'!$N$283</definedName>
    <definedName name="JUMLAHBIAYA">'[67]Rekapitulasi Biaya'!$E$13</definedName>
    <definedName name="JURIN11">'[64]Rincian Pekerjaan'!$K$542</definedName>
    <definedName name="JURIN21">'[64]Rincian Pekerjaan'!$N$542</definedName>
    <definedName name="JURUGPASIR11">'[64]Rincian Pekerjaan'!$K$33</definedName>
    <definedName name="JURUGSIRTU11">'[64]Rincian Pekerjaan'!$K$34</definedName>
    <definedName name="JWALLPAPER11">'[64]Rincian Pekerjaan'!$K$561</definedName>
    <definedName name="JWUWUNG11">'[64]Rincian Pekerjaan'!$K$297</definedName>
    <definedName name="JWUWUNG21">'[64]Rincian Pekerjaan'!$N$297</definedName>
    <definedName name="k" localSheetId="5" hidden="1">{#N/A,#N/A,FALSE,"M.43"}</definedName>
    <definedName name="K">[8]Metode!$M$134</definedName>
    <definedName name="K.sungai">[22]UPAH!$F$19</definedName>
    <definedName name="K_111">'[68]Analisa K'!$J$1879</definedName>
    <definedName name="K_211">'[68]Analisa K'!$J$1739</definedName>
    <definedName name="K_224_galian.tnh.konst.b_hal.8">'[31]Hrg.sat.'!$J$552</definedName>
    <definedName name="K_225_urug.dan.padat_hal.19">'[31]Hrg.sat.'!$J$1320</definedName>
    <definedName name="K_331">'[68]Analisa K'!$J$621</definedName>
    <definedName name="K_411">'[68]Analisa K'!$J$691</definedName>
    <definedName name="K_421_memotong_bahu_jln.a_hal.31">'[31]Hrg.sat.'!$J$2160</definedName>
    <definedName name="K_514">'[68]Analisa K'!$J$1111</definedName>
    <definedName name="K_514_lpb.kls.c.alat_hal.16">'[31]Hrg.sat.'!$J$1112</definedName>
    <definedName name="K_516_konst.telford.b_hal.33">'[31]Hrg.sat.'!$J$2300</definedName>
    <definedName name="K_522">'[68]Analisa K'!$J$1181</definedName>
    <definedName name="K_522_lpa.kls.b.kr.saring_hal.17">'[31]Hrg.sat.'!$J$1182</definedName>
    <definedName name="K_528_menghampar.ATB.a">'[31]Hrg.sat.'!$J$3700</definedName>
    <definedName name="K_705_konst.pas.batu_hal.15">'[31]Hrg.sat.'!$J$1042</definedName>
    <definedName name="K_710_acuan.beton_hal.13">'[31]Hrg.sat.'!$J$902</definedName>
    <definedName name="K_715_tul.besi.btn_hal.12">'[31]Hrg.sat.'!$J$832</definedName>
    <definedName name="K_721_beton.massa.K175.alat.mix.125ltr_hal.30">'[31]Hrg.sat.'!$J$2090</definedName>
    <definedName name="k_tukang">'[13]DAFTAR HARGA'!$H$19</definedName>
    <definedName name="Kabel_Bawah_Tanah_KT._4_x_10_mm">'[10]Daftar Harga Material'!$G$55</definedName>
    <definedName name="Kabel_NYM_2_x_1.5_mm_50_m_GOLD">'[39]Daftar Harga'!$D$425</definedName>
    <definedName name="kaca_5">[24]Bahan!$G$132</definedName>
    <definedName name="KACA5">[6]anlisa!$P$436</definedName>
    <definedName name="Kansteen__15x24x60__cm">'[34]Daftar Harga Material'!$G$58</definedName>
    <definedName name="Kansteen__18x15x40__cm">'[34]Daftar Harga Material'!$G$59</definedName>
    <definedName name="Kansteen_Taman__9x19x39">'[34]Daftar Harga Material'!$G$60</definedName>
    <definedName name="Kapur">'[25]Harga Satuan'!$G$37</definedName>
    <definedName name="kapurmill">[22]UPAH!$F$26</definedName>
    <definedName name="kawan" localSheetId="0" hidden="1">#REF!</definedName>
    <definedName name="kawan" localSheetId="5" hidden="1">#REF!</definedName>
    <definedName name="kawan" hidden="1">#REF!</definedName>
    <definedName name="kawat">[27]Upah!$J$48</definedName>
    <definedName name="kawat_beton">'[13]DAFTAR HARGA'!$H$64</definedName>
    <definedName name="kawatikatbeton">[22]UPAH!$F$38</definedName>
    <definedName name="kawatiktabeton">[22]UPAH!$F$38</definedName>
    <definedName name="Kayu_Bakar">'[34]Daftar Harga Material'!$G$64</definedName>
    <definedName name="Kayu_II">[24]Bahan!$G$31</definedName>
    <definedName name="kayu_iii">[24]Bahan!$G$32</definedName>
    <definedName name="kayu_klas_II">'[13]DAFTAR HARGA'!$H$42</definedName>
    <definedName name="Kayu_klas_III">'[13]DAFTAR HARGA'!$H$43</definedName>
    <definedName name="kayu_klas2">'[43]Harga Satuan'!$S$56</definedName>
    <definedName name="kayu_klas3">'[43]Harga Satuan'!$S$57</definedName>
    <definedName name="kb_11">"#REF!"</definedName>
    <definedName name="kb_12">"#REF!"</definedName>
    <definedName name="kb_13">"#REF!"</definedName>
    <definedName name="kb_14">"#REF!"</definedName>
    <definedName name="kb_15">"#REF!"</definedName>
    <definedName name="kb_16">"#REF!"</definedName>
    <definedName name="kb_17">"#REF!"</definedName>
    <definedName name="kb_18">"#REF!"</definedName>
    <definedName name="kb_4">"#REF!"</definedName>
    <definedName name="kb_5">"#REF!"</definedName>
    <definedName name="kb_6">"#REF!"</definedName>
    <definedName name="kb_7">"#REF!"</definedName>
    <definedName name="kbening5">[27]Upah!$J$79</definedName>
    <definedName name="kcl_11">"#REF!"</definedName>
    <definedName name="kcl_12">"#REF!"</definedName>
    <definedName name="kcl_13">"#REF!"</definedName>
    <definedName name="kcl_14">"#REF!"</definedName>
    <definedName name="kcl_15">"#REF!"</definedName>
    <definedName name="kcl_16">"#REF!"</definedName>
    <definedName name="kcl_17">"#REF!"</definedName>
    <definedName name="kcl_18">"#REF!"</definedName>
    <definedName name="kcl_4">"#REF!"</definedName>
    <definedName name="kcl_5">"#REF!"</definedName>
    <definedName name="kcl_6">"#REF!"</definedName>
    <definedName name="kcl_7">"#REF!"</definedName>
    <definedName name="kepala">[6]bhn!$F$102</definedName>
    <definedName name="kepala_tukang">'[13]DAFTAR HARGA'!$H$19</definedName>
    <definedName name="KEPALA_TUKANG_BATU">'[39]Daftar Upah'!$E$29</definedName>
    <definedName name="KEPALA_TUKANG_LISTRIK">'[39]Daftar Upah'!$E$34</definedName>
    <definedName name="kepalatukang">[69]upah!$I$15</definedName>
    <definedName name="keptkbatu">'[26]har-sat'!$E$248</definedName>
    <definedName name="KEPTKCAT">'[26]har-sat'!$E$260</definedName>
    <definedName name="Keptkgbatu">[70]UPAH!$F$435</definedName>
    <definedName name="keptkkayu">'[26]har-sat'!$E$253</definedName>
    <definedName name="keramik_2020">[24]Bahan!$G$114</definedName>
    <definedName name="keramik_20x20">'[13]DAFTAR HARGA'!$H$106</definedName>
    <definedName name="keramik_30">[24]Bahan!$G$112</definedName>
    <definedName name="keramik_30x30">'[13]DAFTAR HARGA'!$H$105</definedName>
    <definedName name="keramik_lantai_40x40_jatim">'[42]Rincian Pekerjaan (2)'!$I$432</definedName>
    <definedName name="Kerikil">'[25]Harga Satuan'!$G$22</definedName>
    <definedName name="kertas_pasir">'[13]DAFTAR HARGA'!$H$114</definedName>
    <definedName name="kertas_pasir_gypsum">[24]Bahan!$G$120</definedName>
    <definedName name="kitchen">'[32]HRG BHN'!$D$49</definedName>
    <definedName name="kl_2020">[58]harsat!$H$29</definedName>
    <definedName name="Klem_Pipa">'[39]Daftar Harga'!$D$440</definedName>
    <definedName name="kloset_duduk">'[13]DAFTAR HARGA'!$H$158</definedName>
    <definedName name="kloset_jongkok">[24]Bahan!$G$76</definedName>
    <definedName name="Kloset_Jongkok_Poslin_Warna_Ex.INA">'[9]Daftar Harga'!$E$377</definedName>
    <definedName name="KODAANSTAMPENG11">'[64]Rincian Pekerjaan'!$I$170</definedName>
    <definedName name="KODACI11">'[64]Rincian Pekerjaan'!$I$382</definedName>
    <definedName name="KODASBES11">'[64]Rincian Pekerjaan'!$I$294</definedName>
    <definedName name="KODATAPGALVALUM11">'[64]Rincian Pekerjaan'!$I$308</definedName>
    <definedName name="KODATAPSPANDEK11">'[64]Rincian Pekerjaan'!$I$310</definedName>
    <definedName name="KODBERSIHLANTAI11">'[64]Rincian Pekerjaan'!$I$18</definedName>
    <definedName name="KODBETONKOLOM11">'[64]Rincian Pekerjaan'!$I$108</definedName>
    <definedName name="KODBETONSLOOF11">'[64]Rincian Pekerjaan'!$I$104</definedName>
    <definedName name="KODBONGKARATAP11">'[64]Rincian Pekerjaan'!$I$52</definedName>
    <definedName name="KODBONGKARATAP21">'[64]Rincian Pekerjaan'!$L$52</definedName>
    <definedName name="KODBONGKARBATUKALI11">'[64]Rincian Pekerjaan'!$I$45</definedName>
    <definedName name="KODBONGKARCLOSET11">'[64]Rincian Pekerjaan'!$I$61</definedName>
    <definedName name="KODBONGKARCLOSET21">'[64]Rincian Pekerjaan'!$L$61</definedName>
    <definedName name="KODBONGKARDINDING11">'[64]Rincian Pekerjaan'!$I$42</definedName>
    <definedName name="KODBONGKARKERAMIK11">'[64]Rincian Pekerjaan'!$I$60</definedName>
    <definedName name="KODBONGKARKERAMIK21">'[64]Rincian Pekerjaan'!$L$60</definedName>
    <definedName name="KODBONGKARPAVING11">'[64]Rincian Pekerjaan'!$I$48</definedName>
    <definedName name="KODBONGKARPAVING21">'[64]Rincian Pekerjaan'!$L$48</definedName>
    <definedName name="KODBONGKARPLAFOND11">'[64]Rincian Pekerjaan'!$I$57</definedName>
    <definedName name="KODBONGKARPLAFOND21">'[64]Rincian Pekerjaan'!$L$57</definedName>
    <definedName name="KODBONGKARURIN11">'[64]Rincian Pekerjaan'!$I$62</definedName>
    <definedName name="KODBONGKARURIN21">'[64]Rincian Pekerjaan'!$L$62</definedName>
    <definedName name="KODBONGKARWASTAFEL11">'[64]Rincian Pekerjaan'!$I$63</definedName>
    <definedName name="KODBONGKARWASTAFEL21">'[64]Rincian Pekerjaan'!$L$63</definedName>
    <definedName name="KODCAT111">'[64]Rincian Pekerjaan'!$I$498</definedName>
    <definedName name="KODCAT21">'[64]Rincian Pekerjaan'!$L$486</definedName>
    <definedName name="KODCAT22">'[64]Rincian Pekerjaan'!$L$488</definedName>
    <definedName name="KODCAT29">'[64]Rincian Pekerjaan'!$L$496</definedName>
    <definedName name="KODCAT31">'[64]Rincian Pekerjaan'!$O$486</definedName>
    <definedName name="KODCAT32">'[64]Rincian Pekerjaan'!$O$488</definedName>
    <definedName name="KODCAT39">'[64]Rincian Pekerjaan'!$O$496</definedName>
    <definedName name="KODCLOSET11">'[64]Rincian Pekerjaan'!$I$540</definedName>
    <definedName name="KODCLOSET21">'[64]Rincian Pekerjaan'!$L$540</definedName>
    <definedName name="KODDINDINGACP11">'[64]Rincian Pekerjaan'!$I$201</definedName>
    <definedName name="KODDINDINGBATA11">'[64]Rincian Pekerjaan'!$I$179</definedName>
    <definedName name="KODE">'[71]ANALISA SNI'!$C$470:$H$572</definedName>
    <definedName name="Kode_5b">'[66]KHS Area 5'!$L$10:$L$574</definedName>
    <definedName name="KODEXHAUST11">'[64]Rincian Pekerjaan'!$I$551</definedName>
    <definedName name="KODEXHAUST21">'[64]Rincian Pekerjaan'!$L$551</definedName>
    <definedName name="KODFLOOR11">'[64]Rincian Pekerjaan'!$I$541</definedName>
    <definedName name="KODFLOOR21">'[64]Rincian Pekerjaan'!$L$541</definedName>
    <definedName name="KODGALITANAH11">'[64]Rincian Pekerjaan'!$I$20</definedName>
    <definedName name="KODGALITANAH21">'[64]Rincian Pekerjaan'!$L$20</definedName>
    <definedName name="KODGENTENG11">'[64]Rincian Pekerjaan'!$I$288</definedName>
    <definedName name="KODGENTENG21">'[64]Rincian Pekerjaan'!$L$288</definedName>
    <definedName name="KODGORDENG11">'[64]Rincian Pekerjaan'!$I$249</definedName>
    <definedName name="KODJET11">'[64]Rincian Pekerjaan'!$I$548</definedName>
    <definedName name="KODJET21">'[64]Rincian Pekerjaan'!$L$548</definedName>
    <definedName name="KODKARPETTILE11">'[64]Rincian Pekerjaan'!$I$442</definedName>
    <definedName name="KODKERAMIKDD204011">'[64]Rincian Pekerjaan'!$I$391</definedName>
    <definedName name="KODKERAMIKDD306011">'[64]Rincian Pekerjaan'!$I$390</definedName>
    <definedName name="KODKERAMIKDD306021">'[64]Rincian Pekerjaan'!$L$390</definedName>
    <definedName name="KODKERAMIKLT202011">'[64]Rincian Pekerjaan'!$I$430</definedName>
    <definedName name="KODKERAMIKLT303011">'[64]Rincian Pekerjaan'!$I$431</definedName>
    <definedName name="KODKERAMIKLT303021">'[64]Rincian Pekerjaan'!$L$431</definedName>
    <definedName name="KODKERAMIKLT404011">'[64]Rincian Pekerjaan'!$I$432</definedName>
    <definedName name="KODKERAMIKLT404021">'[64]Rincian Pekerjaan'!$L$432</definedName>
    <definedName name="KODKRAN11">'[64]Rincian Pekerjaan'!$I$543</definedName>
    <definedName name="KODKRAN21">'[64]Rincian Pekerjaan'!$L$543</definedName>
    <definedName name="KODKUDA11">'[64]Rincian Pekerjaan'!$I$245</definedName>
    <definedName name="KODLISTPLAFOND11">'[64]Rincian Pekerjaan'!$I$479</definedName>
    <definedName name="KODLISTPLAFOND21">'[64]Rincian Pekerjaan'!$L$479</definedName>
    <definedName name="KODLISTPLANK11">'[64]Rincian Pekerjaan'!$I$270</definedName>
    <definedName name="KODLISTPLANK21">'[64]Rincian Pekerjaan'!$L$270</definedName>
    <definedName name="KODLISTPLANK31">'[64]Rincian Pekerjaan'!$O$270</definedName>
    <definedName name="KODMEMBRANGARDIGUM11">'[64]Rincian Pekerjaan'!$I$302</definedName>
    <definedName name="KODMEMBRANGARDIGUM21">'[64]Rincian Pekerjaan'!$L$302</definedName>
    <definedName name="KODPARTISIHOLLOW11">'[64]Rincian Pekerjaan'!$I$405</definedName>
    <definedName name="KODPARTISIHOLLOW21">'[64]Rincian Pekerjaan'!$L$405</definedName>
    <definedName name="KODPINTUKAYU11">'[64]Rincian Pekerjaan'!$I$327</definedName>
    <definedName name="KODPIPAPVC4IN11">'[64]Rincian Pekerjaan'!$I$557</definedName>
    <definedName name="KODPIPAPVC4IN21">'[64]Rincian Pekerjaan'!$L$557</definedName>
    <definedName name="KODPLAFONDGYPHOLLOW11">'[64]Rincian Pekerjaan'!$I$457</definedName>
    <definedName name="KODPLAFONDGYPHOLLOW21">'[64]Rincian Pekerjaan'!$L$457</definedName>
    <definedName name="KODPLESTER11">'[64]Rincian Pekerjaan'!$I$371</definedName>
    <definedName name="KODPONDASIBATUKALI11">'[64]Rincian Pekerjaan'!$I$172</definedName>
    <definedName name="KODRANGKAATAP11">'[64]Rincian Pekerjaan'!$I$253</definedName>
    <definedName name="KODRANGKAATAP21">'[64]Rincian Pekerjaan'!$L$253</definedName>
    <definedName name="KODROLLING11">'[64]Rincian Pekerjaan'!$I$211</definedName>
    <definedName name="KODSCREEDING11">'[64]Rincian Pekerjaan'!$I$303</definedName>
    <definedName name="KODSCREEDING21">'[64]Rincian Pekerjaan'!$L$303</definedName>
    <definedName name="KODSHOWER21">'[64]Rincian Pekerjaan'!$L$549</definedName>
    <definedName name="KODSOAP11">'[64]Rincian Pekerjaan'!$I$546</definedName>
    <definedName name="KODSOAP21">'[64]Rincian Pekerjaan'!$L$546</definedName>
    <definedName name="KODSUNBLAST21">'[64]Rincian Pekerjaan'!$L$562</definedName>
    <definedName name="KODTALANG11">'[64]Rincian Pekerjaan'!$I$283</definedName>
    <definedName name="KODTALANG21">'[64]Rincian Pekerjaan'!$L$283</definedName>
    <definedName name="KODURIN11">'[64]Rincian Pekerjaan'!$I$542</definedName>
    <definedName name="KODURIN21">'[64]Rincian Pekerjaan'!$L$542</definedName>
    <definedName name="KODURUGPASIR11">'[64]Rincian Pekerjaan'!$I$33</definedName>
    <definedName name="KODURUGSIRTU11">'[64]Rincian Pekerjaan'!$I$34</definedName>
    <definedName name="KODWALLPAPER11">'[64]Rincian Pekerjaan'!$I$561</definedName>
    <definedName name="KODWUWUNG11">'[64]Rincian Pekerjaan'!$I$297</definedName>
    <definedName name="KODWUWUNG21">'[64]Rincian Pekerjaan'!$L$297</definedName>
    <definedName name="koef">[72]Analisa!$L$10</definedName>
    <definedName name="koral">[60]UPAH!$F$19</definedName>
    <definedName name="Kran_1_2">'[9]Daftar Harga'!$E$371</definedName>
    <definedName name="Kran_air">'[13]DAFTAR HARGA'!$H$140</definedName>
    <definedName name="krsungai">[56]Upah!$J$20</definedName>
    <definedName name="KTB">'[73]Harsat Upah'!$E$15</definedName>
    <definedName name="KTBatu">[22]UPAH!$F$85</definedName>
    <definedName name="KTBesi">[22]UPAH!$F$89</definedName>
    <definedName name="KTBP">'[73]Harsat Upah'!$E$27</definedName>
    <definedName name="KTC">'[73]Harsat Upah'!$E$21</definedName>
    <definedName name="KTCat">[22]UPAH!$F$91</definedName>
    <definedName name="KTK">'[73]Harsat Upah'!$E$18</definedName>
    <definedName name="KTkayu">[22]UPAH!$F$87</definedName>
    <definedName name="KTPipa">[22]UPAH!$F$94</definedName>
    <definedName name="KUDA">[6]anlisa!$P$341</definedName>
    <definedName name="kunci">[6]anlisa!$P$480</definedName>
    <definedName name="kunci_2.slaag">[24]Bahan!$G$134</definedName>
    <definedName name="Kunci_tanam">'[13]DAFTAR HARGA'!$H$71</definedName>
    <definedName name="Kuncitanam2slag">'[41]HARGA BARU'!$F$270</definedName>
    <definedName name="kuncitanam808">'[41]HARGA BARU'!$F$272</definedName>
    <definedName name="KUSEN">[6]anlisa!$P$412</definedName>
    <definedName name="kwas3">'[26]har-sat'!$E$192</definedName>
    <definedName name="L">[74]Metodee!$M$248</definedName>
    <definedName name="L061_">[24]Upah!$G$10</definedName>
    <definedName name="L073_">[24]Upah!$G$13</definedName>
    <definedName name="L101_">[24]Upah!$G$21</definedName>
    <definedName name="L106_">[24]Upah!$G$23</definedName>
    <definedName name="L107_">[24]Upah!$G$24</definedName>
    <definedName name="Lapen">[40]Analisa!$A$411:$I$451</definedName>
    <definedName name="LBS" localSheetId="5" hidden="1">[18]L_23!#REF!</definedName>
    <definedName name="LBS" hidden="1">[18]L_23!#REF!</definedName>
    <definedName name="lemkayu">[56]Upah!$J$58</definedName>
    <definedName name="les">'[13]DAFTAR HARGA'!$H$53</definedName>
    <definedName name="les_gipsum">'[13]DAFTAR HARGA'!$H$156</definedName>
    <definedName name="les_gipsum_14cm">'[13]DAFTAR HARGA'!$H$157</definedName>
    <definedName name="Lisa" localSheetId="0" hidden="1">{#N/A,#N/A,FALSE,"REK-S-TPL";#N/A,#N/A,FALSE,"REK-TPML";#N/A,#N/A,FALSE,"RAB-TEMPEL"}</definedName>
    <definedName name="Lisa" localSheetId="5" hidden="1">{#N/A,#N/A,FALSE,"REK-S-TPL";#N/A,#N/A,FALSE,"REK-TPML";#N/A,#N/A,FALSE,"RAB-TEMPEL"}</definedName>
    <definedName name="Lisa" hidden="1">{#N/A,#N/A,FALSE,"REK-S-TPL";#N/A,#N/A,FALSE,"REK-TPML";#N/A,#N/A,FALSE,"RAB-TEMPEL"}</definedName>
    <definedName name="listplank">[21]ABK!$F$266</definedName>
    <definedName name="LOL" localSheetId="5" hidden="1">{#N/A,#N/A,FALSE,"M.42"}</definedName>
    <definedName name="LOL" hidden="1">{#N/A,#N/A,FALSE,"M.42"}</definedName>
    <definedName name="lp_11">"#REF!"</definedName>
    <definedName name="lp_12">"#REF!"</definedName>
    <definedName name="lp_13">"#REF!"</definedName>
    <definedName name="lp_14">"#REF!"</definedName>
    <definedName name="lp_15">"#REF!"</definedName>
    <definedName name="lp_16">"#REF!"</definedName>
    <definedName name="lp_17">"#REF!"</definedName>
    <definedName name="lp_18">"#REF!"</definedName>
    <definedName name="lp_4">"#REF!"</definedName>
    <definedName name="lp_5">"#REF!"</definedName>
    <definedName name="lp_6">"#REF!"</definedName>
    <definedName name="lp_7">"#REF!"</definedName>
    <definedName name="ltkerja">[38]anal!$I$180</definedName>
    <definedName name="M">[8]Metode!$M$88</definedName>
    <definedName name="ma3.240">[17]Ahs.1!$L$1163</definedName>
    <definedName name="MAANSTAMPENG11">'[64]Rincian Pekerjaan'!$J$170</definedName>
    <definedName name="MACI11">'[64]Rincian Pekerjaan'!$J$382</definedName>
    <definedName name="mandor">[69]upah!$I$16</definedName>
    <definedName name="Mangkok_Listrik">'[39]Daftar Harga'!$D$443</definedName>
    <definedName name="MASBES11">'[64]Rincian Pekerjaan'!$J$294</definedName>
    <definedName name="Mat_5b">'[66]KHS Area 5'!$M$10:$M$574</definedName>
    <definedName name="Mat_Pemb">'[62]CLS Referensi Sorong'!$F$6:$F$409</definedName>
    <definedName name="MATAPGALVALUM11">'[64]Rincian Pekerjaan'!$J$308</definedName>
    <definedName name="MATAPGALVALUM21">'[64]Rincian Pekerjaan'!$M$308</definedName>
    <definedName name="MATAPSPANDEK11">'[64]Rincian Pekerjaan'!$J$310</definedName>
    <definedName name="MatRen">'[63]Renov 2017'!$F$8:$F$100</definedName>
    <definedName name="MBETONKOLOM11">'[64]Rincian Pekerjaan'!$J$108</definedName>
    <definedName name="MBETONSLOOF11">'[64]Rincian Pekerjaan'!$J$104</definedName>
    <definedName name="mcat">[27]Upah!$J$65</definedName>
    <definedName name="MCAT111">'[64]Rincian Pekerjaan'!$J$498</definedName>
    <definedName name="MCAT21">'[64]Rincian Pekerjaan'!$M$486</definedName>
    <definedName name="MCAT22">'[64]Rincian Pekerjaan'!$M$488</definedName>
    <definedName name="MCAT29">'[64]Rincian Pekerjaan'!$M$496</definedName>
    <definedName name="MCAT31">'[64]Rincian Pekerjaan'!$P$486</definedName>
    <definedName name="MCAT32">'[64]Rincian Pekerjaan'!$P$488</definedName>
    <definedName name="MCAT39">'[64]Rincian Pekerjaan'!$P$496</definedName>
    <definedName name="mcfa">[17]Ahs.2!$L$633</definedName>
    <definedName name="MCLOSET11">'[64]Rincian Pekerjaan'!$J$540</definedName>
    <definedName name="MCLOSET21">'[64]Rincian Pekerjaan'!$M$540</definedName>
    <definedName name="mdffa">[17]Ahs.1!$I$1284</definedName>
    <definedName name="mdfts">[17]Ahs.1!$I$1202</definedName>
    <definedName name="MDINDINGACP11">'[64]Rincian Pekerjaan'!$J$201</definedName>
    <definedName name="MDINDINGBATA11">'[64]Rincian Pekerjaan'!$J$179</definedName>
    <definedName name="metal">[22]UPAH!$F$32</definedName>
    <definedName name="metal_clip">[24]Bahan!$G$65</definedName>
    <definedName name="MEXHAUST11">'[64]Rincian Pekerjaan'!$J$551</definedName>
    <definedName name="MEXHAUST21">'[64]Rincian Pekerjaan'!$M$551</definedName>
    <definedName name="MFLOOR11">'[64]Rincian Pekerjaan'!$J$541</definedName>
    <definedName name="MFLOOR21">'[64]Rincian Pekerjaan'!$M$541</definedName>
    <definedName name="MG">'[75]daf-alat'!$A$1:$M$33</definedName>
    <definedName name="MGENTENG11">'[64]Rincian Pekerjaan'!$J$288</definedName>
    <definedName name="MGENTENG21">'[64]Rincian Pekerjaan'!$M$288</definedName>
    <definedName name="MGORDENG11">'[64]Rincian Pekerjaan'!$J$249</definedName>
    <definedName name="mingguanptasdp">Cover!$J$22:$L$30</definedName>
    <definedName name="Minyak_cat">'[13]DAFTAR HARGA'!$H$124</definedName>
    <definedName name="MJET11">'[64]Rincian Pekerjaan'!$J$548</definedName>
    <definedName name="MJET21">'[64]Rincian Pekerjaan'!$M$548</definedName>
    <definedName name="MKARPETTILE11">'[64]Rincian Pekerjaan'!$J$442</definedName>
    <definedName name="MKERAMIKDD204011">'[64]Rincian Pekerjaan'!$J$391</definedName>
    <definedName name="MKERAMIKDD306011">'[64]Rincian Pekerjaan'!$J$390</definedName>
    <definedName name="MKERAMIKDD306021">'[64]Rincian Pekerjaan'!$M$390</definedName>
    <definedName name="MKERAMIKLT202011">'[64]Rincian Pekerjaan'!$J$430</definedName>
    <definedName name="MKERAMIKLT303011">'[64]Rincian Pekerjaan'!$J$431</definedName>
    <definedName name="MKERAMIKLT303021">'[64]Rincian Pekerjaan'!$M$431</definedName>
    <definedName name="MKERAMIKLT404011">'[64]Rincian Pekerjaan'!$J$432</definedName>
    <definedName name="MKERAMIKLT404021">'[64]Rincian Pekerjaan'!$M$432</definedName>
    <definedName name="MKRAN11">'[64]Rincian Pekerjaan'!$J$543</definedName>
    <definedName name="MKRAN21">'[64]Rincian Pekerjaan'!$M$543</definedName>
    <definedName name="MKUDA11">'[64]Rincian Pekerjaan'!$J$245</definedName>
    <definedName name="MLISTPLAFOND11">'[64]Rincian Pekerjaan'!$J$479</definedName>
    <definedName name="MLISTPLAFOND21">'[64]Rincian Pekerjaan'!$M$479</definedName>
    <definedName name="MLISTPLANK11">'[64]Rincian Pekerjaan'!$J$270</definedName>
    <definedName name="MLISTPLANK21">'[64]Rincian Pekerjaan'!$M$270</definedName>
    <definedName name="MLISTPLANK31">'[64]Rincian Pekerjaan'!$P$270</definedName>
    <definedName name="mmc" localSheetId="0" hidden="1">{#N/A,#N/A,TRUE,"Front";#N/A,#N/A,TRUE,"Simple Letter";#N/A,#N/A,TRUE,"Inside";#N/A,#N/A,TRUE,"Contents";#N/A,#N/A,TRUE,"Basis";#N/A,#N/A,TRUE,"Inclusions";#N/A,#N/A,TRUE,"Exclusions";#N/A,#N/A,TRUE,"Areas";#N/A,#N/A,TRUE,"Summary";#N/A,#N/A,TRUE,"Detail"}</definedName>
    <definedName name="mmc" localSheetId="5" hidden="1">{#N/A,#N/A,TRUE,"Front";#N/A,#N/A,TRUE,"Simple Letter";#N/A,#N/A,TRUE,"Inside";#N/A,#N/A,TRUE,"Contents";#N/A,#N/A,TRUE,"Basis";#N/A,#N/A,TRUE,"Inclusions";#N/A,#N/A,TRUE,"Exclusions";#N/A,#N/A,TRUE,"Areas";#N/A,#N/A,TRUE,"Summary";#N/A,#N/A,TRUE,"Detail"}</definedName>
    <definedName name="mmc" hidden="1">{#N/A,#N/A,TRUE,"Front";#N/A,#N/A,TRUE,"Simple Letter";#N/A,#N/A,TRUE,"Inside";#N/A,#N/A,TRUE,"Contents";#N/A,#N/A,TRUE,"Basis";#N/A,#N/A,TRUE,"Inclusions";#N/A,#N/A,TRUE,"Exclusions";#N/A,#N/A,TRUE,"Areas";#N/A,#N/A,TRUE,"Summary";#N/A,#N/A,TRUE,"Detail"}</definedName>
    <definedName name="mmc_5" localSheetId="5">{#N/A,#N/A,TRUE,"Front";#N/A,#N/A,TRUE,"Simple Letter";#N/A,#N/A,TRUE,"Inside";#N/A,#N/A,TRUE,"Contents";#N/A,#N/A,TRUE,"Basis";#N/A,#N/A,TRUE,"Inclusions";#N/A,#N/A,TRUE,"Exclusions";#N/A,#N/A,TRUE,"Areas";#N/A,#N/A,TRUE,"Summary";#N/A,#N/A,TRUE,"Detail"}</definedName>
    <definedName name="mmc_5">{#N/A,#N/A,TRUE,"Front";#N/A,#N/A,TRUE,"Simple Letter";#N/A,#N/A,TRUE,"Inside";#N/A,#N/A,TRUE,"Contents";#N/A,#N/A,TRUE,"Basis";#N/A,#N/A,TRUE,"Inclusions";#N/A,#N/A,TRUE,"Exclusions";#N/A,#N/A,TRUE,"Areas";#N/A,#N/A,TRUE,"Summary";#N/A,#N/A,TRUE,"Detail"}</definedName>
    <definedName name="mmc_6" localSheetId="5">{#N/A,#N/A,TRUE,"Front";#N/A,#N/A,TRUE,"Simple Letter";#N/A,#N/A,TRUE,"Inside";#N/A,#N/A,TRUE,"Contents";#N/A,#N/A,TRUE,"Basis";#N/A,#N/A,TRUE,"Inclusions";#N/A,#N/A,TRUE,"Exclusions";#N/A,#N/A,TRUE,"Areas";#N/A,#N/A,TRUE,"Summary";#N/A,#N/A,TRUE,"Detail"}</definedName>
    <definedName name="mmc_6">{#N/A,#N/A,TRUE,"Front";#N/A,#N/A,TRUE,"Simple Letter";#N/A,#N/A,TRUE,"Inside";#N/A,#N/A,TRUE,"Contents";#N/A,#N/A,TRUE,"Basis";#N/A,#N/A,TRUE,"Inclusions";#N/A,#N/A,TRUE,"Exclusions";#N/A,#N/A,TRUE,"Areas";#N/A,#N/A,TRUE,"Summary";#N/A,#N/A,TRUE,"Detail"}</definedName>
    <definedName name="mmc_7" localSheetId="5">{#N/A,#N/A,TRUE,"Front";#N/A,#N/A,TRUE,"Simple Letter";#N/A,#N/A,TRUE,"Inside";#N/A,#N/A,TRUE,"Contents";#N/A,#N/A,TRUE,"Basis";#N/A,#N/A,TRUE,"Inclusions";#N/A,#N/A,TRUE,"Exclusions";#N/A,#N/A,TRUE,"Areas";#N/A,#N/A,TRUE,"Summary";#N/A,#N/A,TRUE,"Detail"}</definedName>
    <definedName name="mmc_7">{#N/A,#N/A,TRUE,"Front";#N/A,#N/A,TRUE,"Simple Letter";#N/A,#N/A,TRUE,"Inside";#N/A,#N/A,TRUE,"Contents";#N/A,#N/A,TRUE,"Basis";#N/A,#N/A,TRUE,"Inclusions";#N/A,#N/A,TRUE,"Exclusions";#N/A,#N/A,TRUE,"Areas";#N/A,#N/A,TRUE,"Summary";#N/A,#N/A,TRUE,"Detail"}</definedName>
    <definedName name="mmc_8" localSheetId="5">{#N/A,#N/A,TRUE,"Front";#N/A,#N/A,TRUE,"Simple Letter";#N/A,#N/A,TRUE,"Inside";#N/A,#N/A,TRUE,"Contents";#N/A,#N/A,TRUE,"Basis";#N/A,#N/A,TRUE,"Inclusions";#N/A,#N/A,TRUE,"Exclusions";#N/A,#N/A,TRUE,"Areas";#N/A,#N/A,TRUE,"Summary";#N/A,#N/A,TRUE,"Detail"}</definedName>
    <definedName name="mmc_8">{#N/A,#N/A,TRUE,"Front";#N/A,#N/A,TRUE,"Simple Letter";#N/A,#N/A,TRUE,"Inside";#N/A,#N/A,TRUE,"Contents";#N/A,#N/A,TRUE,"Basis";#N/A,#N/A,TRUE,"Inclusions";#N/A,#N/A,TRUE,"Exclusions";#N/A,#N/A,TRUE,"Areas";#N/A,#N/A,TRUE,"Summary";#N/A,#N/A,TRUE,"Detail"}</definedName>
    <definedName name="mmc_9" localSheetId="5">{#N/A,#N/A,TRUE,"Front";#N/A,#N/A,TRUE,"Simple Letter";#N/A,#N/A,TRUE,"Inside";#N/A,#N/A,TRUE,"Contents";#N/A,#N/A,TRUE,"Basis";#N/A,#N/A,TRUE,"Inclusions";#N/A,#N/A,TRUE,"Exclusions";#N/A,#N/A,TRUE,"Areas";#N/A,#N/A,TRUE,"Summary";#N/A,#N/A,TRUE,"Detail"}</definedName>
    <definedName name="mmc_9">{#N/A,#N/A,TRUE,"Front";#N/A,#N/A,TRUE,"Simple Letter";#N/A,#N/A,TRUE,"Inside";#N/A,#N/A,TRUE,"Contents";#N/A,#N/A,TRUE,"Basis";#N/A,#N/A,TRUE,"Inclusions";#N/A,#N/A,TRUE,"Exclusions";#N/A,#N/A,TRUE,"Areas";#N/A,#N/A,TRUE,"Summary";#N/A,#N/A,TRUE,"Detail"}</definedName>
    <definedName name="MMEMBRANGARDIGUM11">'[64]Rincian Pekerjaan'!$J$302</definedName>
    <definedName name="Mortar">[40]Analisa!$A$2:$I$41</definedName>
    <definedName name="mpa">[17]Ahs.1!$J$1149</definedName>
    <definedName name="MPARTISIHOLLOW11">'[64]Rincian Pekerjaan'!$J$405</definedName>
    <definedName name="MPARTISIHOLLOW21">'[64]Rincian Pekerjaan'!$M$405</definedName>
    <definedName name="mpb">[17]Ahs.1!$J$1271</definedName>
    <definedName name="MPINTUKAYU11">'[64]Rincian Pekerjaan'!$J$327</definedName>
    <definedName name="MPIPAPVC4IN11">'[64]Rincian Pekerjaan'!$J$557</definedName>
    <definedName name="MPIPAPVC4IN21">'[64]Rincian Pekerjaan'!$M$557</definedName>
    <definedName name="MPLAFONDGYPHOLLOW11">'[64]Rincian Pekerjaan'!$J$457</definedName>
    <definedName name="MPLAFONDGYPHOLLOW21">'[64]Rincian Pekerjaan'!$M$457</definedName>
    <definedName name="MPLESTER11">'[64]Rincian Pekerjaan'!$J$371</definedName>
    <definedName name="MPONDASIBATUKALI11">'[64]Rincian Pekerjaan'!$J$172</definedName>
    <definedName name="MRANGKAATAP11">'[64]Rincian Pekerjaan'!$J$253</definedName>
    <definedName name="MRANGKAATAP21">'[64]Rincian Pekerjaan'!$M$253</definedName>
    <definedName name="MROLLING11">'[64]Rincian Pekerjaan'!$J$211</definedName>
    <definedName name="MSCREEDING11">'[64]Rincian Pekerjaan'!$J$303</definedName>
    <definedName name="MSCREEDING21">'[64]Rincian Pekerjaan'!$M$303</definedName>
    <definedName name="MSHOWER21">'[64]Rincian Pekerjaan'!$M$549</definedName>
    <definedName name="MSOAP11">'[64]Rincian Pekerjaan'!$J$546</definedName>
    <definedName name="MSOAP21">'[64]Rincian Pekerjaan'!$M$546</definedName>
    <definedName name="MSUNBLAST21">'[64]Rincian Pekerjaan'!$M$562</definedName>
    <definedName name="MTALANG11">'[64]Rincian Pekerjaan'!$J$283</definedName>
    <definedName name="MTALANG21">'[64]Rincian Pekerjaan'!$M$283</definedName>
    <definedName name="MULIANI1234" localSheetId="0" hidden="1">#REF!</definedName>
    <definedName name="MULIANI1234" localSheetId="5" hidden="1">#REF!</definedName>
    <definedName name="MULIANI1234" hidden="1">#REF!</definedName>
    <definedName name="multiroof">[22]UPAH!$F$31</definedName>
    <definedName name="MURIN11">'[64]Rincian Pekerjaan'!$J$542</definedName>
    <definedName name="MURIN21">'[64]Rincian Pekerjaan'!$M$542</definedName>
    <definedName name="MURUGPASIR11">'[64]Rincian Pekerjaan'!$J$33</definedName>
    <definedName name="MURUGSIRTU11">'[64]Rincian Pekerjaan'!$J$34</definedName>
    <definedName name="MWALLPAPER11">'[64]Rincian Pekerjaan'!$J$561</definedName>
    <definedName name="MWUWUNG11">'[64]Rincian Pekerjaan'!$J$297</definedName>
    <definedName name="MWUWUNG21">'[64]Rincian Pekerjaan'!$M$297</definedName>
    <definedName name="NAMA">[65]FAK!$B$14</definedName>
    <definedName name="Neon_Bambu___casing">'[9]Daftar Harga'!$E$479</definedName>
    <definedName name="NOK">[6]anlisa!$P$393</definedName>
    <definedName name="normal" localSheetId="0" hidden="1">[76]CUACA!$H$8:$AF$8</definedName>
    <definedName name="normal" localSheetId="5" hidden="1">[77]CUACA!$H$8:$AF$8</definedName>
    <definedName name="normal" hidden="1">#REF!</definedName>
    <definedName name="nyy2.40.1_5">[17]Ahs.1!$I$1315</definedName>
    <definedName name="nyy3.2_5">[17]Ahs.1!$I$1230</definedName>
    <definedName name="O">'[73]Harsat Upah'!$E$29</definedName>
    <definedName name="OH" localSheetId="0" hidden="1">#REF!</definedName>
    <definedName name="OH" localSheetId="5" hidden="1">#REF!</definedName>
    <definedName name="OH" hidden="1">#REF!</definedName>
    <definedName name="OMC" localSheetId="0" hidden="1">{#N/A,#N/A,TRUE,"Front";#N/A,#N/A,TRUE,"Simple Letter";#N/A,#N/A,TRUE,"Inside";#N/A,#N/A,TRUE,"Contents";#N/A,#N/A,TRUE,"Basis";#N/A,#N/A,TRUE,"Inclusions";#N/A,#N/A,TRUE,"Exclusions";#N/A,#N/A,TRUE,"Areas";#N/A,#N/A,TRUE,"Summary";#N/A,#N/A,TRUE,"Detail"}</definedName>
    <definedName name="OMC" localSheetId="5" hidden="1">{#N/A,#N/A,TRUE,"Front";#N/A,#N/A,TRUE,"Simple Letter";#N/A,#N/A,TRUE,"Inside";#N/A,#N/A,TRUE,"Contents";#N/A,#N/A,TRUE,"Basis";#N/A,#N/A,TRUE,"Inclusions";#N/A,#N/A,TRUE,"Exclusions";#N/A,#N/A,TRUE,"Areas";#N/A,#N/A,TRUE,"Summary";#N/A,#N/A,TRUE,"Detail"}</definedName>
    <definedName name="OMC" hidden="1">{#N/A,#N/A,TRUE,"Front";#N/A,#N/A,TRUE,"Simple Letter";#N/A,#N/A,TRUE,"Inside";#N/A,#N/A,TRUE,"Contents";#N/A,#N/A,TRUE,"Basis";#N/A,#N/A,TRUE,"Inclusions";#N/A,#N/A,TRUE,"Exclusions";#N/A,#N/A,TRUE,"Areas";#N/A,#N/A,TRUE,"Summary";#N/A,#N/A,TRUE,"Detail"}</definedName>
    <definedName name="OMC_5" localSheetId="5">{#N/A,#N/A,TRUE,"Front";#N/A,#N/A,TRUE,"Simple Letter";#N/A,#N/A,TRUE,"Inside";#N/A,#N/A,TRUE,"Contents";#N/A,#N/A,TRUE,"Basis";#N/A,#N/A,TRUE,"Inclusions";#N/A,#N/A,TRUE,"Exclusions";#N/A,#N/A,TRUE,"Areas";#N/A,#N/A,TRUE,"Summary";#N/A,#N/A,TRUE,"Detail"}</definedName>
    <definedName name="OMC_5">{#N/A,#N/A,TRUE,"Front";#N/A,#N/A,TRUE,"Simple Letter";#N/A,#N/A,TRUE,"Inside";#N/A,#N/A,TRUE,"Contents";#N/A,#N/A,TRUE,"Basis";#N/A,#N/A,TRUE,"Inclusions";#N/A,#N/A,TRUE,"Exclusions";#N/A,#N/A,TRUE,"Areas";#N/A,#N/A,TRUE,"Summary";#N/A,#N/A,TRUE,"Detail"}</definedName>
    <definedName name="OMC_6" localSheetId="5">{#N/A,#N/A,TRUE,"Front";#N/A,#N/A,TRUE,"Simple Letter";#N/A,#N/A,TRUE,"Inside";#N/A,#N/A,TRUE,"Contents";#N/A,#N/A,TRUE,"Basis";#N/A,#N/A,TRUE,"Inclusions";#N/A,#N/A,TRUE,"Exclusions";#N/A,#N/A,TRUE,"Areas";#N/A,#N/A,TRUE,"Summary";#N/A,#N/A,TRUE,"Detail"}</definedName>
    <definedName name="OMC_6">{#N/A,#N/A,TRUE,"Front";#N/A,#N/A,TRUE,"Simple Letter";#N/A,#N/A,TRUE,"Inside";#N/A,#N/A,TRUE,"Contents";#N/A,#N/A,TRUE,"Basis";#N/A,#N/A,TRUE,"Inclusions";#N/A,#N/A,TRUE,"Exclusions";#N/A,#N/A,TRUE,"Areas";#N/A,#N/A,TRUE,"Summary";#N/A,#N/A,TRUE,"Detail"}</definedName>
    <definedName name="OMC_7" localSheetId="5">{#N/A,#N/A,TRUE,"Front";#N/A,#N/A,TRUE,"Simple Letter";#N/A,#N/A,TRUE,"Inside";#N/A,#N/A,TRUE,"Contents";#N/A,#N/A,TRUE,"Basis";#N/A,#N/A,TRUE,"Inclusions";#N/A,#N/A,TRUE,"Exclusions";#N/A,#N/A,TRUE,"Areas";#N/A,#N/A,TRUE,"Summary";#N/A,#N/A,TRUE,"Detail"}</definedName>
    <definedName name="OMC_7">{#N/A,#N/A,TRUE,"Front";#N/A,#N/A,TRUE,"Simple Letter";#N/A,#N/A,TRUE,"Inside";#N/A,#N/A,TRUE,"Contents";#N/A,#N/A,TRUE,"Basis";#N/A,#N/A,TRUE,"Inclusions";#N/A,#N/A,TRUE,"Exclusions";#N/A,#N/A,TRUE,"Areas";#N/A,#N/A,TRUE,"Summary";#N/A,#N/A,TRUE,"Detail"}</definedName>
    <definedName name="OMC_8" localSheetId="5">{#N/A,#N/A,TRUE,"Front";#N/A,#N/A,TRUE,"Simple Letter";#N/A,#N/A,TRUE,"Inside";#N/A,#N/A,TRUE,"Contents";#N/A,#N/A,TRUE,"Basis";#N/A,#N/A,TRUE,"Inclusions";#N/A,#N/A,TRUE,"Exclusions";#N/A,#N/A,TRUE,"Areas";#N/A,#N/A,TRUE,"Summary";#N/A,#N/A,TRUE,"Detail"}</definedName>
    <definedName name="OMC_8">{#N/A,#N/A,TRUE,"Front";#N/A,#N/A,TRUE,"Simple Letter";#N/A,#N/A,TRUE,"Inside";#N/A,#N/A,TRUE,"Contents";#N/A,#N/A,TRUE,"Basis";#N/A,#N/A,TRUE,"Inclusions";#N/A,#N/A,TRUE,"Exclusions";#N/A,#N/A,TRUE,"Areas";#N/A,#N/A,TRUE,"Summary";#N/A,#N/A,TRUE,"Detail"}</definedName>
    <definedName name="OMC_9" localSheetId="5">{#N/A,#N/A,TRUE,"Front";#N/A,#N/A,TRUE,"Simple Letter";#N/A,#N/A,TRUE,"Inside";#N/A,#N/A,TRUE,"Contents";#N/A,#N/A,TRUE,"Basis";#N/A,#N/A,TRUE,"Inclusions";#N/A,#N/A,TRUE,"Exclusions";#N/A,#N/A,TRUE,"Areas";#N/A,#N/A,TRUE,"Summary";#N/A,#N/A,TRUE,"Detail"}</definedName>
    <definedName name="OMC_9">{#N/A,#N/A,TRUE,"Front";#N/A,#N/A,TRUE,"Simple Letter";#N/A,#N/A,TRUE,"Inside";#N/A,#N/A,TRUE,"Contents";#N/A,#N/A,TRUE,"Basis";#N/A,#N/A,TRUE,"Inclusions";#N/A,#N/A,TRUE,"Exclusions";#N/A,#N/A,TRUE,"Areas";#N/A,#N/A,TRUE,"Summary";#N/A,#N/A,TRUE,"Detail"}</definedName>
    <definedName name="ONSITE">'[75]daf-alat'!$A$1:$M$33</definedName>
    <definedName name="OrderTable" localSheetId="0" hidden="1">#REF!</definedName>
    <definedName name="OrderTable" localSheetId="5" hidden="1">#REF!</definedName>
    <definedName name="OrderTable" hidden="1">#REF!</definedName>
    <definedName name="P">[8]Metode!$M$87</definedName>
    <definedName name="P2TL" localSheetId="5" hidden="1">{#N/A,#N/A,FALSE,"M.01"}</definedName>
    <definedName name="P2TL" hidden="1">{#N/A,#N/A,FALSE,"M.01"}</definedName>
    <definedName name="pa_11">"#REF!"</definedName>
    <definedName name="pa_12">"#REF!"</definedName>
    <definedName name="pa_13">"#REF!"</definedName>
    <definedName name="pa_14">"#REF!"</definedName>
    <definedName name="pa_15">"#REF!"</definedName>
    <definedName name="pa_16">"#REF!"</definedName>
    <definedName name="pa_17">"#REF!"</definedName>
    <definedName name="pa_18">"#REF!"</definedName>
    <definedName name="pa_4">"#REF!"</definedName>
    <definedName name="pa_5">"#REF!"</definedName>
    <definedName name="pa_6">"#REF!"</definedName>
    <definedName name="pa_7">"#REF!"</definedName>
    <definedName name="pa6.240">[17]Ahs.1!$I$1149</definedName>
    <definedName name="pacr">[17]Ahs.1!$L$1189</definedName>
    <definedName name="paku">'[26]har-sat'!$E$101</definedName>
    <definedName name="Paku_biasa">[24]Bahan!$G$51</definedName>
    <definedName name="paku_gipsum">'[43]Harga Satuan'!$S$55</definedName>
    <definedName name="paku_seng">'[43]Harga Satuan'!$S$52</definedName>
    <definedName name="paku_tembok">[24]Bahan!$G$52</definedName>
    <definedName name="paku_tripleks">[24]Bahan!$G$50</definedName>
    <definedName name="paku_triplex">'[13]DAFTAR HARGA'!$H$65</definedName>
    <definedName name="paku2">[22]UPAH!$F$59</definedName>
    <definedName name="paku35">[22]UPAH!$F$60</definedName>
    <definedName name="pakubeton1">[22]UPAH!$F$59</definedName>
    <definedName name="pakubeton2">[22]UPAH!$F$60</definedName>
    <definedName name="pakubeton4">[22]UPAH!$F$61</definedName>
    <definedName name="pakubiasa">[27]Upah!$J$45</definedName>
    <definedName name="pakubiasa35">[22]UPAH!$F$64</definedName>
    <definedName name="pakubiasa6">[22]UPAH!$F$65</definedName>
    <definedName name="pakureng">[22]UPAH!$F$67</definedName>
    <definedName name="pakuseng">[27]Upah!$J$46</definedName>
    <definedName name="pakutripleks">[27]Upah!$J$47</definedName>
    <definedName name="palapi">[22]UPAH!$F$34</definedName>
    <definedName name="pamf">[17]Ahs.2!$L$259</definedName>
    <definedName name="Pancang_Ulin">[40]Analisa!$A$370:$I$410</definedName>
    <definedName name="papan_fiber_4mm">'[13]DAFTAR HARGA'!$H$45</definedName>
    <definedName name="paper_tape">[24]Bahan!$G$69</definedName>
    <definedName name="paragon">[22]UPAH!$F$54</definedName>
    <definedName name="Pas.batako">[41]analisa!$M$702</definedName>
    <definedName name="pas.batubata1.5">[41]analisa!$M$713</definedName>
    <definedName name="Pas.Batukali">[41]analisa!$M$651</definedName>
    <definedName name="Pas.batukosong">[41]analisa!$M$618</definedName>
    <definedName name="Pas.roster">[41]analisa!$M$988</definedName>
    <definedName name="pas.tegelkeramik30x30">[41]analisa!$M$1023</definedName>
    <definedName name="Pas_Batu">[40]Analisa!$A$42:$I$82</definedName>
    <definedName name="pas_bt_kali">[21]ABK!$F$41</definedName>
    <definedName name="pas_bt_tela_1_4">[21]ABK!$F$50</definedName>
    <definedName name="pas_genting_metal">[21]ABK!$F$237</definedName>
    <definedName name="pas_ker_D_20_25">[21]ABK!$F$152</definedName>
    <definedName name="pas_ker_L_40_40">[21]ABK!$F$133</definedName>
    <definedName name="pas_list_plafond">[21]ABK!$F$283</definedName>
    <definedName name="pasir_beton">'[13]DAFTAR HARGA'!$H$34</definedName>
    <definedName name="Pasir_beton_I__cuci">'[34]Daftar Harga Material'!$G$78</definedName>
    <definedName name="Pasir_pasang">'[39]Daftar Harga'!$D$15</definedName>
    <definedName name="Pasir_Pasang_kali">'[34]Daftar Harga Material'!$G$79</definedName>
    <definedName name="Pasir_Urug">'[34]Daftar Harga Material'!$G$80</definedName>
    <definedName name="pasirbet">[78]HARGA!$G$28</definedName>
    <definedName name="PasirPasang">'[79]AnL Up.+ Bhn'!$H$25</definedName>
    <definedName name="Pasirpsg.beton">[70]UPAH!$F$18</definedName>
    <definedName name="Paving_block_warna">[24]Bahan!$G$25</definedName>
    <definedName name="Paving_Block_warna_8_cm">'[34]Daftar Harga Material'!$G$84</definedName>
    <definedName name="PavingBlok">'[79]AnL Up.+ Bhn'!$H$35</definedName>
    <definedName name="pbb">[17]Ahs.2!$L$387</definedName>
    <definedName name="pbeton">[22]UPAH!$F$15</definedName>
    <definedName name="pbiasa">[22]UPAH!$F$63</definedName>
    <definedName name="Pc">[8]Metode!$M$155</definedName>
    <definedName name="pc_11">"#REF!"</definedName>
    <definedName name="pc_12">"#REF!"</definedName>
    <definedName name="pc_13">"#REF!"</definedName>
    <definedName name="pc_14">"#REF!"</definedName>
    <definedName name="pc_15">"#REF!"</definedName>
    <definedName name="pc_16">"#REF!"</definedName>
    <definedName name="pc_17">"#REF!"</definedName>
    <definedName name="pc_18">"#REF!"</definedName>
    <definedName name="pc_4">"#REF!"</definedName>
    <definedName name="pc_5">"#REF!"</definedName>
    <definedName name="pc_6">"#REF!"</definedName>
    <definedName name="pc_7">"#REF!"</definedName>
    <definedName name="Pdempul">[22]UPAH!$F$48</definedName>
    <definedName name="pek_enselpintu">[21]ABK!$F$198</definedName>
    <definedName name="pekerja">[69]upah!$I$10</definedName>
    <definedName name="peksetengah">'[26]har-sat'!$E$262</definedName>
    <definedName name="pembantutkbatu">'[26]har-sat'!$E$247</definedName>
    <definedName name="Pembongkaran">[40]Analisa!$A$534:$I$574</definedName>
    <definedName name="Peng.Trafo" localSheetId="5" hidden="1">{#N/A,#N/A,FALSE,"M.01"}</definedName>
    <definedName name="Peng.Trafo" hidden="1">{#N/A,#N/A,FALSE,"M.01"}</definedName>
    <definedName name="pesd">[17]Ahs.1!$L$1284</definedName>
    <definedName name="pf_11">"#REF!"</definedName>
    <definedName name="pf_12">"#REF!"</definedName>
    <definedName name="pf_13">"#REF!"</definedName>
    <definedName name="pf_14">"#REF!"</definedName>
    <definedName name="pf_15">"#REF!"</definedName>
    <definedName name="pf_16">"#REF!"</definedName>
    <definedName name="pf_17">"#REF!"</definedName>
    <definedName name="pf_18">"#REF!"</definedName>
    <definedName name="pf_4">"#REF!"</definedName>
    <definedName name="pf_5">"#REF!"</definedName>
    <definedName name="pf_6">"#REF!"</definedName>
    <definedName name="pf_7">"#REF!"</definedName>
    <definedName name="pgypsum">[60]UPAH!$F$36</definedName>
    <definedName name="ph_11">"#REF!"</definedName>
    <definedName name="ph_12">"#REF!"</definedName>
    <definedName name="ph_13">"#REF!"</definedName>
    <definedName name="ph_14">"#REF!"</definedName>
    <definedName name="ph_15">"#REF!"</definedName>
    <definedName name="ph_16">"#REF!"</definedName>
    <definedName name="ph_17">"#REF!"</definedName>
    <definedName name="ph_18">"#REF!"</definedName>
    <definedName name="ph_4">"#REF!"</definedName>
    <definedName name="ph_5">"#REF!"</definedName>
    <definedName name="ph_6">"#REF!"</definedName>
    <definedName name="ph_7">"#REF!"</definedName>
    <definedName name="Philip" localSheetId="0" hidden="1">{#N/A,#N/A,FALSE,"REK-S-TPL";#N/A,#N/A,FALSE,"REK-TPML";#N/A,#N/A,FALSE,"RAB-TEMPEL"}</definedName>
    <definedName name="Philip" localSheetId="5" hidden="1">{#N/A,#N/A,FALSE,"REK-S-TPL";#N/A,#N/A,FALSE,"REK-TPML";#N/A,#N/A,FALSE,"RAB-TEMPEL"}</definedName>
    <definedName name="Philip" hidden="1">{#N/A,#N/A,FALSE,"REK-S-TPL";#N/A,#N/A,FALSE,"REK-TPML";#N/A,#N/A,FALSE,"RAB-TEMPEL"}</definedName>
    <definedName name="pintu_formika">[21]ABK!$F$171</definedName>
    <definedName name="PINTUPA">[6]anlisa!$P$420</definedName>
    <definedName name="Pipa_Accessories_End_Cap_25_mm">'[10]Daftar Harga Material'!$G$85</definedName>
    <definedName name="Pipa_Accessories_End_Cap_32_mm">'[10]Daftar Harga Material'!$G$86</definedName>
    <definedName name="Pipa_Accessories_Gate_Valve_25">'[10]Daftar Harga Material'!$G$88</definedName>
    <definedName name="Pipa_Galvanized_Medium_Ø_1">'[10]Daftar Harga Material'!$G$94</definedName>
    <definedName name="pipa_listrik">'[13]DAFTAR HARGA'!$H$129</definedName>
    <definedName name="Pipa_PVC_4">'[10]Daftar Harga Material'!$G$98</definedName>
    <definedName name="Pipa_PVC_AW_dia._4">'[39]Daftar Harga'!$D$351</definedName>
    <definedName name="pipa_t">[24]Bahan!$G$138</definedName>
    <definedName name="pkp">[17]Ahs.2!$L$343</definedName>
    <definedName name="Plaf_3plex">[21]ABK!$F$275</definedName>
    <definedName name="plamur_tembok">'[13]DAFTAR HARGA'!$H$116</definedName>
    <definedName name="plamurtembok">[22]UPAH!$F$55</definedName>
    <definedName name="PLANK">[6]anlisa!$P$372</definedName>
    <definedName name="plat_diafragma">[24]Bahan!$G$58</definedName>
    <definedName name="PLES12">[6]anlisa!$P$104</definedName>
    <definedName name="PLES13">[6]anlisa!$P$113</definedName>
    <definedName name="plester15">[38]anal!$I$161</definedName>
    <definedName name="Plesteran">[40]Analisa!$A$124:$I$164</definedName>
    <definedName name="plesteran_1_4">[21]ABK!$F$58</definedName>
    <definedName name="plesterandindingbeton1.5tebal1cm">[41]analisa!$M$877</definedName>
    <definedName name="plint_1030">[24]Bahan!$G$117</definedName>
    <definedName name="PO">'[73]Harsat Upah'!$E$30</definedName>
    <definedName name="pomc" localSheetId="0" hidden="1">{#N/A,#N/A,TRUE,"Front";#N/A,#N/A,TRUE,"Simple Letter";#N/A,#N/A,TRUE,"Inside";#N/A,#N/A,TRUE,"Contents";#N/A,#N/A,TRUE,"Basis";#N/A,#N/A,TRUE,"Inclusions";#N/A,#N/A,TRUE,"Exclusions";#N/A,#N/A,TRUE,"Areas";#N/A,#N/A,TRUE,"Summary";#N/A,#N/A,TRUE,"Detail"}</definedName>
    <definedName name="pomc" localSheetId="5" hidden="1">{#N/A,#N/A,TRUE,"Front";#N/A,#N/A,TRUE,"Simple Letter";#N/A,#N/A,TRUE,"Inside";#N/A,#N/A,TRUE,"Contents";#N/A,#N/A,TRUE,"Basis";#N/A,#N/A,TRUE,"Inclusions";#N/A,#N/A,TRUE,"Exclusions";#N/A,#N/A,TRUE,"Areas";#N/A,#N/A,TRUE,"Summary";#N/A,#N/A,TRUE,"Detail"}</definedName>
    <definedName name="pomc" hidden="1">{#N/A,#N/A,TRUE,"Front";#N/A,#N/A,TRUE,"Simple Letter";#N/A,#N/A,TRUE,"Inside";#N/A,#N/A,TRUE,"Contents";#N/A,#N/A,TRUE,"Basis";#N/A,#N/A,TRUE,"Inclusions";#N/A,#N/A,TRUE,"Exclusions";#N/A,#N/A,TRUE,"Areas";#N/A,#N/A,TRUE,"Summary";#N/A,#N/A,TRUE,"Detail"}</definedName>
    <definedName name="Pondasi_Agregat">[40]Analisa!$A$452:$I$492</definedName>
    <definedName name="Portland_Cement__tiga_roda___50kg">'[39]Daftar Harga'!$D$38</definedName>
    <definedName name="ppasang">'[26]har-sat'!$E$10</definedName>
    <definedName name="Pplester">[22]UPAH!$F$17</definedName>
    <definedName name="Primecoaat">[40]Analisa!$A$493:$I$533</definedName>
    <definedName name="_xlnm.Print_Area" localSheetId="0">Cover!$B$1:$H$43</definedName>
    <definedName name="_xlnm.Print_Area" localSheetId="1">Rekap_Prog!$B$1:$AH$33</definedName>
    <definedName name="_xlnm.Print_Area" localSheetId="2">Rincian_Prog!$B$1:$AS$204</definedName>
    <definedName name="_xlnm.Print_Area" localSheetId="4">'T_Scedule Rinc'!$B$1:$N$130</definedName>
    <definedName name="_xlnm.Print_Area" localSheetId="3">'T_Scedule Rkp'!$B$1:$N$36</definedName>
    <definedName name="_xlnm.Print_Area" localSheetId="5">Visual!$A$57:$L$112</definedName>
    <definedName name="_xlnm.Print_Area">'[80]daf-alat'!$A$1:$L$33</definedName>
    <definedName name="Print_Area_MI_11">"#REF!"</definedName>
    <definedName name="Print_Area_MI_12">"#REF!"</definedName>
    <definedName name="Print_Area_MI_13">"#REF!"</definedName>
    <definedName name="Print_Area_MI_14">"#REF!"</definedName>
    <definedName name="Print_Area_MI_15">"#REF!"</definedName>
    <definedName name="Print_Area_MI_16">"#REF!"</definedName>
    <definedName name="Print_Area_MI_17">"#REF!"</definedName>
    <definedName name="Print_Area_MI_18">"#REF!"</definedName>
    <definedName name="Print_Area_MI_4">"#REF!"</definedName>
    <definedName name="Print_Area_MI_5">"#REF!"</definedName>
    <definedName name="Print_Area_MI_6">"#REF!"</definedName>
    <definedName name="_xlnm.Print_Titles" localSheetId="1">Rekap_Prog!$B:$D,Rekap_Prog!$1:$9</definedName>
    <definedName name="_xlnm.Print_Titles" localSheetId="2">Rincian_Prog!$B:$I,Rincian_Prog!$1:$9</definedName>
    <definedName name="_xlnm.Print_Titles" localSheetId="4">'T_Scedule Rinc'!$B:$D,'T_Scedule Rinc'!$1:$9</definedName>
    <definedName name="_xlnm.Print_Titles" localSheetId="3">'T_Scedule Rkp'!$B:$D,'T_Scedule Rkp'!$1:$9</definedName>
    <definedName name="Print_Titles_MI">'[81]A-ars'!$A$1:$IV$9</definedName>
    <definedName name="PRINT_TITLES_MI_11">"#REF!"</definedName>
    <definedName name="PRINT_TITLES_MI_12">"#REF!"</definedName>
    <definedName name="PRINT_TITLES_MI_13">"#REF!"</definedName>
    <definedName name="PRINT_TITLES_MI_14">"#REF!"</definedName>
    <definedName name="PRINT_TITLES_MI_15">"#REF!"</definedName>
    <definedName name="PRINT_TITLES_MI_16">"#REF!"</definedName>
    <definedName name="PRINT_TITLES_MI_17">"#REF!"</definedName>
    <definedName name="PRINT_TITLES_MI_18">"#REF!"</definedName>
    <definedName name="PRINT_TITLES_MI_4">"#REF!"</definedName>
    <definedName name="PRINT_TITLES_MI_5">"#REF!"</definedName>
    <definedName name="PRINT_TITLES_MI_6">"#REF!"</definedName>
    <definedName name="PRINT_TITLES_MI_7">"#REF!"</definedName>
    <definedName name="PRINT_TITLES_MI_9">"#REF!"</definedName>
    <definedName name="print12" localSheetId="0" hidden="1">#REF!</definedName>
    <definedName name="print12" localSheetId="5" hidden="1">#REF!</definedName>
    <definedName name="print12" hidden="1">#REF!</definedName>
    <definedName name="ProdForm" localSheetId="0" hidden="1">#REF!</definedName>
    <definedName name="ProdForm" localSheetId="5" hidden="1">#REF!</definedName>
    <definedName name="ProdForm" hidden="1">#REF!</definedName>
    <definedName name="Product" localSheetId="0" hidden="1">#REF!</definedName>
    <definedName name="Product" localSheetId="5" hidden="1">#REF!</definedName>
    <definedName name="Product" hidden="1">#REF!</definedName>
    <definedName name="Produksiperhari">[8]Metode!$M$202</definedName>
    <definedName name="profil_gypsum">[24]Bahan!$G$35</definedName>
    <definedName name="ProjectLocation">'[49]Fill this out first...'!$D$13</definedName>
    <definedName name="ProjectNumber">'[49]Fill this out first...'!$D$19</definedName>
    <definedName name="ProjectSubtitle">'[49]Fill this out first...'!$D$12</definedName>
    <definedName name="ProjectTitle">'[49]Fill this out first...'!$D$11</definedName>
    <definedName name="protect">[82]Rinci!$K$10:$K$1009,[82]Rinci!$O$10:$O$1009</definedName>
    <definedName name="pseng">[22]UPAH!$F$66</definedName>
    <definedName name="PST">'[73]Harsat Upah'!$E$10</definedName>
    <definedName name="PT">'[73]Harsat Upah'!$E$11</definedName>
    <definedName name="ptripleks">[22]UPAH!$F$62</definedName>
    <definedName name="purlin">[24]Bahan!$G$56</definedName>
    <definedName name="PUSAT">'[83]LS-Rutin'!$D$12</definedName>
    <definedName name="PUSPI" localSheetId="0" hidden="1">#REF!</definedName>
    <definedName name="PUSPI" localSheetId="5" hidden="1">#REF!</definedName>
    <definedName name="PUSPI" hidden="1">#REF!</definedName>
    <definedName name="pvc_4">[24]Bahan!$G$137</definedName>
    <definedName name="qq" localSheetId="0" hidden="1">{#N/A,#N/A,TRUE,"Front";#N/A,#N/A,TRUE,"Simple Letter";#N/A,#N/A,TRUE,"Inside";#N/A,#N/A,TRUE,"Contents";#N/A,#N/A,TRUE,"Basis";#N/A,#N/A,TRUE,"Inclusions";#N/A,#N/A,TRUE,"Exclusions";#N/A,#N/A,TRUE,"Areas";#N/A,#N/A,TRUE,"Summary";#N/A,#N/A,TRUE,"Detail"}</definedName>
    <definedName name="qq" localSheetId="5" hidden="1">{#N/A,#N/A,TRUE,"Front";#N/A,#N/A,TRUE,"Simple Letter";#N/A,#N/A,TRUE,"Inside";#N/A,#N/A,TRUE,"Contents";#N/A,#N/A,TRUE,"Basis";#N/A,#N/A,TRUE,"Inclusions";#N/A,#N/A,TRUE,"Exclusions";#N/A,#N/A,TRUE,"Areas";#N/A,#N/A,TRUE,"Summary";#N/A,#N/A,TRUE,"Detail"}</definedName>
    <definedName name="qq" hidden="1">{#N/A,#N/A,TRUE,"Front";#N/A,#N/A,TRUE,"Simple Letter";#N/A,#N/A,TRUE,"Inside";#N/A,#N/A,TRUE,"Contents";#N/A,#N/A,TRUE,"Basis";#N/A,#N/A,TRUE,"Inclusions";#N/A,#N/A,TRUE,"Exclusions";#N/A,#N/A,TRUE,"Areas";#N/A,#N/A,TRUE,"Summary";#N/A,#N/A,TRUE,"Detail"}</definedName>
    <definedName name="QSatU">[8]Metode!$M$166</definedName>
    <definedName name="Qt">[8]Metode!$M$85</definedName>
    <definedName name="QW" localSheetId="0" hidden="1">#REF!</definedName>
    <definedName name="QW" localSheetId="5" hidden="1">#REF!</definedName>
    <definedName name="QW" hidden="1">#REF!</definedName>
    <definedName name="qwer">'[33]4-Basic Price'!$F$8</definedName>
    <definedName name="QWERQWE" localSheetId="0" hidden="1">{#N/A,#N/A,TRUE,"Front";#N/A,#N/A,TRUE,"Simple Letter";#N/A,#N/A,TRUE,"Inside";#N/A,#N/A,TRUE,"Contents";#N/A,#N/A,TRUE,"Basis";#N/A,#N/A,TRUE,"Inclusions";#N/A,#N/A,TRUE,"Exclusions";#N/A,#N/A,TRUE,"Areas";#N/A,#N/A,TRUE,"Summary";#N/A,#N/A,TRUE,"Detail"}</definedName>
    <definedName name="QWERQWE" localSheetId="5" hidden="1">{#N/A,#N/A,TRUE,"Front";#N/A,#N/A,TRUE,"Simple Letter";#N/A,#N/A,TRUE,"Inside";#N/A,#N/A,TRUE,"Contents";#N/A,#N/A,TRUE,"Basis";#N/A,#N/A,TRUE,"Inclusions";#N/A,#N/A,TRUE,"Exclusions";#N/A,#N/A,TRUE,"Areas";#N/A,#N/A,TRUE,"Summary";#N/A,#N/A,TRUE,"Detail"}</definedName>
    <definedName name="QWERQWE" hidden="1">{#N/A,#N/A,TRUE,"Front";#N/A,#N/A,TRUE,"Simple Letter";#N/A,#N/A,TRUE,"Inside";#N/A,#N/A,TRUE,"Contents";#N/A,#N/A,TRUE,"Basis";#N/A,#N/A,TRUE,"Inclusions";#N/A,#N/A,TRUE,"Exclusions";#N/A,#N/A,TRUE,"Areas";#N/A,#N/A,TRUE,"Summary";#N/A,#N/A,TRUE,"Detail"}</definedName>
    <definedName name="rapal">[6]anlisa!$P$445</definedName>
    <definedName name="ratap">[6]anlisa!$P$362</definedName>
    <definedName name="RCArea" localSheetId="0" hidden="1">#REF!</definedName>
    <definedName name="RCArea" localSheetId="5" hidden="1">#REF!</definedName>
    <definedName name="RCArea" hidden="1">#REF!</definedName>
    <definedName name="RE" localSheetId="0" hidden="1">#REF!</definedName>
    <definedName name="RE" localSheetId="5" hidden="1">#REF!</definedName>
    <definedName name="RE" hidden="1">#REF!</definedName>
    <definedName name="remic">[17]Ahs.1!$M$1163</definedName>
    <definedName name="residu">[27]Upah!$J$70</definedName>
    <definedName name="rk_11">"#REF!"</definedName>
    <definedName name="rk_12">"#REF!"</definedName>
    <definedName name="rk_13">"#REF!"</definedName>
    <definedName name="rk_14">"#REF!"</definedName>
    <definedName name="rk_15">"#REF!"</definedName>
    <definedName name="rk_16">"#REF!"</definedName>
    <definedName name="rk_17">"#REF!"</definedName>
    <definedName name="rk_18">"#REF!"</definedName>
    <definedName name="rk_4">"#REF!"</definedName>
    <definedName name="rk_5">"#REF!"</definedName>
    <definedName name="rk_6">"#REF!"</definedName>
    <definedName name="rk_7">"#REF!"</definedName>
    <definedName name="rm">[60]UPAH!$F$41</definedName>
    <definedName name="ror">[17]Ahs.1!$I$1271</definedName>
    <definedName name="Rp.">[6]anlisa!$P$393</definedName>
    <definedName name="rpm">[17]Ahs.1!$J$1163</definedName>
    <definedName name="S_123">[40]Analisa!$H$285</definedName>
    <definedName name="S_Baja">[40]Analisa!$H$367</definedName>
    <definedName name="S_Batu">[40]Analisa!$H$80</definedName>
    <definedName name="S_Bo">[40]Analisa!$H$326</definedName>
    <definedName name="S_Galian">[40]Analisa!$H$39</definedName>
    <definedName name="S_Kosong">[40]Analisa!$H$121</definedName>
    <definedName name="S_Lapen">[40]Analisa!$H$449</definedName>
    <definedName name="S_LPA">[40]Analisa!$H$490</definedName>
    <definedName name="S_Pbt">[40]Analisa!$H$80</definedName>
    <definedName name="S_Plester">[40]Analisa!$H$162</definedName>
    <definedName name="S_Prime">[40]Analisa!$H$531</definedName>
    <definedName name="S_Ugal">[40]Analisa!$H$203</definedName>
    <definedName name="S_Ulin">[40]Analisa!$H$408</definedName>
    <definedName name="S_Upil">[40]Analisa!$H$203</definedName>
    <definedName name="sakelart">[60]UPAH!$F$44</definedName>
    <definedName name="SASAS" localSheetId="0" hidden="1">#REF!</definedName>
    <definedName name="SASAS" localSheetId="5" hidden="1">#REF!</definedName>
    <definedName name="SASAS" hidden="1">#REF!</definedName>
    <definedName name="sat">[17]Ahs.2!$L$349</definedName>
    <definedName name="SatuanBahan">[84]HBU!$F$457:$F$471</definedName>
    <definedName name="SatuanTenaga">[84]HBU!$F$472</definedName>
    <definedName name="screw_drywall">[24]Bahan!$G$71</definedName>
    <definedName name="sda" localSheetId="0" hidden="1">#REF!</definedName>
    <definedName name="sda" localSheetId="5" hidden="1">#REF!</definedName>
    <definedName name="sda" hidden="1">#REF!</definedName>
    <definedName name="sds">[24]Bahan!$G$61</definedName>
    <definedName name="seal_tape">[24]Bahan!$G$84</definedName>
    <definedName name="Section_1_Title">'[49]Fill this out first...'!$I$5</definedName>
    <definedName name="Section_8_Title">'[49]Fill this out first...'!$I$7</definedName>
    <definedName name="SekeringDN2">[22]UPAH!$F$77</definedName>
    <definedName name="Semen_portlan">'[13]DAFTAR HARGA'!$H$40</definedName>
    <definedName name="Semen_warna">'[13]DAFTAR HARGA'!$H$41</definedName>
    <definedName name="semenpc">'[26]har-sat'!$E$52</definedName>
    <definedName name="Seng_gelombang">'[13]DAFTAR HARGA'!$H$148</definedName>
    <definedName name="seng_plat">'[43]Harga Satuan'!$S$106</definedName>
    <definedName name="seng20">[60]UPAH!$F$21</definedName>
    <definedName name="sg_11">"#REF!"</definedName>
    <definedName name="sg_12">"#REF!"</definedName>
    <definedName name="sg_13">"#REF!"</definedName>
    <definedName name="sg_14">"#REF!"</definedName>
    <definedName name="sg_15">"#REF!"</definedName>
    <definedName name="sg_16">"#REF!"</definedName>
    <definedName name="sg_17">"#REF!"</definedName>
    <definedName name="sg_18">"#REF!"</definedName>
    <definedName name="sg_4">"#REF!"</definedName>
    <definedName name="sg_5">"#REF!"</definedName>
    <definedName name="sg_6">"#REF!"</definedName>
    <definedName name="sg_7">"#REF!"</definedName>
    <definedName name="sgelombang20">[27]Upah!$J$30</definedName>
    <definedName name="skontak">[60]UPAH!$F$43</definedName>
    <definedName name="SLC.2" localSheetId="5" hidden="1">{#N/A,#N/A,FALSE,"M.42"}</definedName>
    <definedName name="SLC.2" hidden="1">{#N/A,#N/A,FALSE,"M.42"}</definedName>
    <definedName name="Slot_Tanam_Nes">'[9]Daftar Harga'!$E$277</definedName>
    <definedName name="smr">[17]Ahs.1!$K$1163</definedName>
    <definedName name="sol">[17]Ahs.2!$L$317</definedName>
    <definedName name="sort" localSheetId="0" hidden="1">#REF!</definedName>
    <definedName name="sort" localSheetId="5" hidden="1">#REF!</definedName>
    <definedName name="sort" hidden="1">#REF!</definedName>
    <definedName name="spb">[17]Ahs.1!$K$1189</definedName>
    <definedName name="SpecialPrice" localSheetId="0" hidden="1">#REF!</definedName>
    <definedName name="SpecialPrice" localSheetId="5" hidden="1">#REF!</definedName>
    <definedName name="SpecialPrice" hidden="1">#REF!</definedName>
    <definedName name="spf">[17]Ahs.2!$L$334</definedName>
    <definedName name="splat20">[27]Upah!$J$32</definedName>
    <definedName name="spp" localSheetId="0" hidden="1">#REF!</definedName>
    <definedName name="spp" localSheetId="5" hidden="1">#REF!</definedName>
    <definedName name="spp" hidden="1">#REF!</definedName>
    <definedName name="sps">[17]Ahs.1!$L$1149</definedName>
    <definedName name="ss_11">"#REF!"</definedName>
    <definedName name="ss_12">"#REF!"</definedName>
    <definedName name="ss_13">"#REF!"</definedName>
    <definedName name="ss_14">"#REF!"</definedName>
    <definedName name="ss_15">"#REF!"</definedName>
    <definedName name="ss_16">"#REF!"</definedName>
    <definedName name="ss_17">"#REF!"</definedName>
    <definedName name="ss_18">"#REF!"</definedName>
    <definedName name="ss_4">"#REF!"</definedName>
    <definedName name="ss_5">"#REF!"</definedName>
    <definedName name="ss_6">"#REF!"</definedName>
    <definedName name="ss_7">"#REF!"</definedName>
    <definedName name="ssw_11">"#REF!"</definedName>
    <definedName name="ssw_12">"#REF!"</definedName>
    <definedName name="ssw_13">"#REF!"</definedName>
    <definedName name="ssw_14">"#REF!"</definedName>
    <definedName name="ssw_15">"#REF!"</definedName>
    <definedName name="ssw_16">"#REF!"</definedName>
    <definedName name="ssw_17">"#REF!"</definedName>
    <definedName name="ssw_18">"#REF!"</definedName>
    <definedName name="ssw_4">"#REF!"</definedName>
    <definedName name="ssw_5">"#REF!"</definedName>
    <definedName name="ssw_6">"#REF!"</definedName>
    <definedName name="ssw_7">"#REF!"</definedName>
    <definedName name="Stop_Kontak">'[15]DAFTAR HARGA'!$H$94</definedName>
    <definedName name="suspension_rod">[24]Bahan!$G$67</definedName>
    <definedName name="t_scedule_rinc">'T_Scedule Rinc'!$A$10:$M$122</definedName>
    <definedName name="t_scedule_rkp">'T_Scedule Rkp'!$A$10:$M$27</definedName>
    <definedName name="ta_11">"#REF!"</definedName>
    <definedName name="ta_12">"#REF!"</definedName>
    <definedName name="ta_13">"#REF!"</definedName>
    <definedName name="ta_14">"#REF!"</definedName>
    <definedName name="ta_15">"#REF!"</definedName>
    <definedName name="ta_16">"#REF!"</definedName>
    <definedName name="ta_17">"#REF!"</definedName>
    <definedName name="ta_18">"#REF!"</definedName>
    <definedName name="ta_4">"#REF!"</definedName>
    <definedName name="ta_5">"#REF!"</definedName>
    <definedName name="ta_6">"#REF!"</definedName>
    <definedName name="ta_7">"#REF!"</definedName>
    <definedName name="talang_karet">[24]Bahan!$G$47</definedName>
    <definedName name="Tanah_Urug">'[13]DAFTAR HARGA'!$H$33</definedName>
    <definedName name="tanam">[60]UPAH!$F$42</definedName>
    <definedName name="tanggal_progres_tabanan">[85]Cover!$J$40:$L$48</definedName>
    <definedName name="Tarikan_Jendela">'[13]DAFTAR HARGA'!$H$79</definedName>
    <definedName name="TaxTV">0.1</definedName>
    <definedName name="TaxXL">0.05</definedName>
    <definedName name="TBatu">[22]UPAH!$F$86</definedName>
    <definedName name="tbb4000.10000">[17]Ahs.2!$L$379</definedName>
    <definedName name="TBBST">'[73]Harsat Upah'!$E$22</definedName>
    <definedName name="TBBT">'[73]Harsat Upah'!$E$23</definedName>
    <definedName name="TBesi">[22]UPAH!$F$90</definedName>
    <definedName name="tbl_ProdInfo" localSheetId="0" hidden="1">#REF!</definedName>
    <definedName name="tbl_ProdInfo" localSheetId="5" hidden="1">#REF!</definedName>
    <definedName name="tbl_ProdInfo" hidden="1">#REF!</definedName>
    <definedName name="TBPT">'[73]Harsat Upah'!$E$26</definedName>
    <definedName name="TBST">'[73]Harsat Upah'!$E$13</definedName>
    <definedName name="TBT">'[73]Harsat Upah'!$E$14</definedName>
    <definedName name="TCat">[22]UPAH!$F$92</definedName>
    <definedName name="TCST">'[73]Harsat Upah'!$E$19</definedName>
    <definedName name="TCT">'[73]Harsat Upah'!$E$20</definedName>
    <definedName name="td_11">"#REF!"</definedName>
    <definedName name="td_12">"#REF!"</definedName>
    <definedName name="td_13">"#REF!"</definedName>
    <definedName name="td_14">"#REF!"</definedName>
    <definedName name="td_15">"#REF!"</definedName>
    <definedName name="td_16">"#REF!"</definedName>
    <definedName name="td_17">"#REF!"</definedName>
    <definedName name="td_18">"#REF!"</definedName>
    <definedName name="td_4">"#REF!"</definedName>
    <definedName name="td_5">"#REF!"</definedName>
    <definedName name="td_6">"#REF!"</definedName>
    <definedName name="td_7">"#REF!"</definedName>
    <definedName name="teak_oil">[24]Bahan!$G$126</definedName>
    <definedName name="teak_wood">'[13]DAFTAR HARGA'!$H$133</definedName>
    <definedName name="teakwood90">[27]Upah!$J$53</definedName>
    <definedName name="tegel_20x20">'[25]Harga Satuan'!$G$40</definedName>
    <definedName name="tegel_20x25">'[25]Harga Satuan'!$G$41</definedName>
    <definedName name="tegel_30x30">'[25]Harga Satuan'!$G$42</definedName>
    <definedName name="TENAGA" localSheetId="5">[84]HBU!$E$443:$E$453</definedName>
    <definedName name="ter">[60]UPAH!$F$31</definedName>
    <definedName name="TG">'[73]Harsat Upah'!$E$12</definedName>
    <definedName name="tinerb">'[26]har-sat'!$E$202</definedName>
    <definedName name="Tk">[8]Metode!$M$130</definedName>
    <definedName name="TKayu">[22]UPAH!$F$88</definedName>
    <definedName name="tkcatmelamik">'[26]har-sat'!$E$259</definedName>
    <definedName name="TKST">'[73]Harsat Upah'!$E$16</definedName>
    <definedName name="TKT">'[73]Harsat Upah'!$E$17</definedName>
    <definedName name="tktayuhalus">'[26]har-sat'!$E$251</definedName>
    <definedName name="tonasa">[22]UPAH!$F$28</definedName>
    <definedName name="tp_11">"#REF!"</definedName>
    <definedName name="tp_12">"#REF!"</definedName>
    <definedName name="tp_13">"#REF!"</definedName>
    <definedName name="tp_14">"#REF!"</definedName>
    <definedName name="tp_15">"#REF!"</definedName>
    <definedName name="tp_16">"#REF!"</definedName>
    <definedName name="tp_17">"#REF!"</definedName>
    <definedName name="tp_18">"#REF!"</definedName>
    <definedName name="tp_4">"#REF!"</definedName>
    <definedName name="tp_5">"#REF!"</definedName>
    <definedName name="tp_6">"#REF!"</definedName>
    <definedName name="tp_7">"#REF!"</definedName>
    <definedName name="tr_11">"#REF!"</definedName>
    <definedName name="tr_12">"#REF!"</definedName>
    <definedName name="tr_13">"#REF!"</definedName>
    <definedName name="tr_14">"#REF!"</definedName>
    <definedName name="tr_15">"#REF!"</definedName>
    <definedName name="tr_16">"#REF!"</definedName>
    <definedName name="tr_17">"#REF!"</definedName>
    <definedName name="tr_18">"#REF!"</definedName>
    <definedName name="tr_4">"#REF!"</definedName>
    <definedName name="tr_5">"#REF!"</definedName>
    <definedName name="tr_6">"#REF!"</definedName>
    <definedName name="tr_7">"#REF!"</definedName>
    <definedName name="Tripleks">'[25]Harga Satuan'!$G$38</definedName>
    <definedName name="tripleks2">[27]Upah!$J$50</definedName>
    <definedName name="tripleks3">[27]Upah!$J$49</definedName>
    <definedName name="truss_uk75_0.53">[24]Bahan!$G$55</definedName>
    <definedName name="truss_uk75_0.83">[24]Bahan!$G$54</definedName>
    <definedName name="Ts">[8]Metode!$M$164</definedName>
    <definedName name="tuba">[6]bhn!$F$100</definedName>
    <definedName name="tuka">[6]bhn!$F$101</definedName>
    <definedName name="tukang">'[43]Harga Satuan'!$S$17</definedName>
    <definedName name="TUKANG_BATU_SETENGAH_TERAMPIL">'[39]Daftar Upah'!$E$18</definedName>
    <definedName name="TUKANG_LISTRIK">'[39]Daftar Upah'!$E$28</definedName>
    <definedName name="tukangbesi">[69]upah!$I$13</definedName>
    <definedName name="Tulangan">[40]Analisa!$A$329:$I$369</definedName>
    <definedName name="tv_11">"#REF!"</definedName>
    <definedName name="tv_12">"#REF!"</definedName>
    <definedName name="tv_13">"#REF!"</definedName>
    <definedName name="tv_14">"#REF!"</definedName>
    <definedName name="tv_15">"#REF!"</definedName>
    <definedName name="tv_16">"#REF!"</definedName>
    <definedName name="tv_17">"#REF!"</definedName>
    <definedName name="tv_18">"#REF!"</definedName>
    <definedName name="tv_4">"#REF!"</definedName>
    <definedName name="tv_5">"#REF!"</definedName>
    <definedName name="tv_6">"#REF!"</definedName>
    <definedName name="tv_7">"#REF!"</definedName>
    <definedName name="U.Kepala_Tukang_Kayu">'[35]HSBU ANA'!$D$310</definedName>
    <definedName name="U.M_a_n_d_o_r">'[35]HSBU ANA'!$D$321</definedName>
    <definedName name="U.P_e_k_e_r_j_a">'[35]HSBU ANA'!$D$306</definedName>
    <definedName name="U.Tukang_Kayu">'[35]HSBU ANA'!$D$309</definedName>
    <definedName name="u_joiner">[24]Bahan!$G$64</definedName>
    <definedName name="uc_0.53">[24]Bahan!$G$63</definedName>
    <definedName name="UKUR_PAS_BOUPLANK">[21]ABK!$F$24</definedName>
    <definedName name="UPAH?">'[37]Harsat Upah'!$A$7:$E$35</definedName>
    <definedName name="URAIAN">'[52]3-DIV2'!$A$1:$J$1101</definedName>
    <definedName name="URAIAN21">'[52]3-DIV2'!$A$1:$J$121</definedName>
    <definedName name="URAIAN22E">'[52]3-DIV2'!$A$122:$J$123</definedName>
    <definedName name="URAIAN231">'[52]3-DIV2'!$A$124:$J$243</definedName>
    <definedName name="URAIAN232">'[52]3-DIV2'!$A$244:$J$363</definedName>
    <definedName name="URAIAN233">'[52]3-DIV2'!$A$364:$J$483</definedName>
    <definedName name="Uraian234">'[52]3-DIV2'!$A$484:$J$603</definedName>
    <definedName name="Uraian235">'[52]3-DIV2'!$A$604:$J$854</definedName>
    <definedName name="Uraian236">'[52]3-DIV2'!$A$855:$J$973</definedName>
    <definedName name="URAIAN241">'[52]3-DIV2'!$A$974:$J$978</definedName>
    <definedName name="URAIAN242">'[52]3-DIV2'!$A$979:$J$1039</definedName>
    <definedName name="URAIAN243">'[52]3-DIV2'!$A$1040:$J$1101</definedName>
    <definedName name="Uraian311">'[53]3-DIV3'!$A$1:$J$120</definedName>
    <definedName name="Uraian319">'[53]3-DIV3'!$A$1886:$J$1946</definedName>
    <definedName name="Uraian322">'[53]3-DIV3'!$A$1947:$J$2127</definedName>
    <definedName name="Uraian323">'[53]3-DIV3'!$A$2128:$J$2306</definedName>
    <definedName name="Uraian324">'[53]3-DIV3'!$A$2307:$J$2428</definedName>
    <definedName name="Uraian331">'[53]3-DIV3'!$A$2429:$J$2548</definedName>
    <definedName name="Uraian346">'[53]3-DIV3'!$A$2549:$J$2609</definedName>
    <definedName name="URAIAN421">'[54]3-DIV4'!$A$1:$J$179</definedName>
    <definedName name="URAIAN422">'[54]3-DIV4'!$A$180:$J$358</definedName>
    <definedName name="URAIAN423">'[54]3-DIV4'!$A$479:$J$717</definedName>
    <definedName name="URAIAN424">'[54]3-DIV4'!$A$359:$J$478</definedName>
    <definedName name="URAIAN425">'[54]3-DIV4'!$A$718:$J$896</definedName>
    <definedName name="URAIAN426">'[54]3-DIV4'!$A$897:$J$1016</definedName>
    <definedName name="URAIAN427">'[54]3-DIV4'!$A$1017:$J$1136</definedName>
    <definedName name="URAIAN511">'[55]3-DIV5'!$A$1:$J$179</definedName>
    <definedName name="URAIAN512">'[55]3-DIV5'!$A$180:$J$358</definedName>
    <definedName name="urkem">[6]anlisa!$P$34</definedName>
    <definedName name="URPA">[6]anlisa!$P$41</definedName>
    <definedName name="URTA">[6]anlisa!$P$53</definedName>
    <definedName name="Urug.psrbwhlantai">[41]analisa!$M$99</definedName>
    <definedName name="urug_pasir_jatim">'[42]Rincian Pekerjaan (2)'!$I$33</definedName>
    <definedName name="urugan_kemb.">[21]ABK!$F$32</definedName>
    <definedName name="Urugan_Pilihan">[40]Analisa!$A$206:$I$246</definedName>
    <definedName name="Urugan_Sisa">[40]Analisa!$A$165:$I$205</definedName>
    <definedName name="Uruganbekasgalian">[41]analisa!$M$127</definedName>
    <definedName name="uv_11">"#REF!"</definedName>
    <definedName name="uv_12">"#REF!"</definedName>
    <definedName name="uv_13">"#REF!"</definedName>
    <definedName name="uv_14">"#REF!"</definedName>
    <definedName name="uv_15">"#REF!"</definedName>
    <definedName name="uv_16">"#REF!"</definedName>
    <definedName name="uv_17">"#REF!"</definedName>
    <definedName name="uv_18">"#REF!"</definedName>
    <definedName name="uv_4">"#REF!"</definedName>
    <definedName name="uv_5">"#REF!"</definedName>
    <definedName name="uv_6">"#REF!"</definedName>
    <definedName name="uv_7">"#REF!"</definedName>
    <definedName name="uy">'[25]Harga Satuan'!$G$14</definedName>
    <definedName name="V">[8]Metode!$M$33</definedName>
    <definedName name="v__balok2030">'[19]vol pek'!$C$58</definedName>
    <definedName name="v__kolom2550">'[19]vol pek'!$C$44</definedName>
    <definedName name="V_ACIAN">'[19]vol pek'!$C$115</definedName>
    <definedName name="v_airkerja">'[19]vol pek'!$C$8</definedName>
    <definedName name="v_atap">'[19]vol pek'!$C$101</definedName>
    <definedName name="v_bakcucipiring">'[19]vol pek'!$C$158</definedName>
    <definedName name="v_bakkontrol">'[19]vol pek'!$C$168</definedName>
    <definedName name="v_balok1520">'[19]vol pek'!$C$53</definedName>
    <definedName name="v_balok1525">'[19]vol pek'!$C$54</definedName>
    <definedName name="v_balok1530">'[19]vol pek'!$C$55</definedName>
    <definedName name="v_balok2020">'[19]vol pek'!$C$56</definedName>
    <definedName name="v_balok2025">'[19]vol pek'!$C$57</definedName>
    <definedName name="v_balok2035">'[19]vol pek'!$C$59</definedName>
    <definedName name="v_balok2040">'[19]vol pek'!$C$60</definedName>
    <definedName name="v_balok2525">'[19]vol pek'!$C$61</definedName>
    <definedName name="v_balok2530">'[19]vol pek'!$C$62</definedName>
    <definedName name="v_balok2535">'[19]vol pek'!$C$63</definedName>
    <definedName name="v_balok2540">'[19]vol pek'!$C$64</definedName>
    <definedName name="v_balok2545">'[19]vol pek'!$C$65</definedName>
    <definedName name="v_balok2550">'[19]vol pek'!$C$66</definedName>
    <definedName name="v_balok3035">'[19]vol pek'!$C$68</definedName>
    <definedName name="v_balok3040">'[19]vol pek'!$C$69</definedName>
    <definedName name="v_balok3545">'[19]vol pek'!$C$70</definedName>
    <definedName name="v_balok3550">'[19]vol pek'!$C$71</definedName>
    <definedName name="v_balok4040">'[19]vol pek'!$C$72</definedName>
    <definedName name="v_balok4045">'[19]vol pek'!$C$73</definedName>
    <definedName name="v_balok4050">'[19]vol pek'!$C$74</definedName>
    <definedName name="v_balokdinding">'[19]vol pek'!$C$93</definedName>
    <definedName name="v_bautkusen">'[19]vol pek'!$C$89</definedName>
    <definedName name="v_betoncor">'[19]vol pek'!$C$80</definedName>
    <definedName name="v_blk_3030">'[19]vol pek'!$C$67</definedName>
    <definedName name="v_cat_kayu">'[19]vol pek'!$C$141</definedName>
    <definedName name="v_dempul">'[19]vol pek'!$C$139</definedName>
    <definedName name="v_dinding_1_2">'[19]vol pek'!$C$85</definedName>
    <definedName name="v_dinding_1_4">'[19]vol pek'!$C$84</definedName>
    <definedName name="v_dinding1_2">'[19]vol pek'!$C$113</definedName>
    <definedName name="v_dinding1_4">'[19]vol pek'!$C$114</definedName>
    <definedName name="v_engsel">'[19]vol pek'!$C$134</definedName>
    <definedName name="v_engseljendela">'[19]vol pek'!$C$135</definedName>
    <definedName name="v_floordrain">'[19]vol pek'!$C$157</definedName>
    <definedName name="v_galian_2m">'[19]vol pek'!$C$14</definedName>
    <definedName name="v_galian_3m">'[19]vol pek'!$C$15</definedName>
    <definedName name="v_galian_cadas">'[19]vol pek'!$C$17</definedName>
    <definedName name="v_galian_keras">'[19]vol pek'!$C$16</definedName>
    <definedName name="v_galian_lumpur">'[19]vol pek'!$C$18</definedName>
    <definedName name="v_galiantanahpondasi">'[19]vol pek'!$C$13</definedName>
    <definedName name="v_gording">'[19]vol pek'!$C$98</definedName>
    <definedName name="v_gudangsemen">'[19]vol pek'!$C$9</definedName>
    <definedName name="v_kaca_15mm">'[19]vol pek'!$C$132</definedName>
    <definedName name="v_keran">'[19]vol pek'!$C$163</definedName>
    <definedName name="v_klosetduduk">'[19]vol pek'!$C$156</definedName>
    <definedName name="v_klosetjongkok">'[19]vol pek'!$C$155</definedName>
    <definedName name="v_kolom1515">'[19]vol pek'!$C$30</definedName>
    <definedName name="v_kolom1520">'[19]vol pek'!$C$31</definedName>
    <definedName name="v_kolom1525">'[19]vol pek'!$C$32</definedName>
    <definedName name="v_kolom1530">'[19]vol pek'!$C$33</definedName>
    <definedName name="v_kolom2020">'[19]vol pek'!$C$34</definedName>
    <definedName name="v_kolom2025">'[19]vol pek'!$C$35</definedName>
    <definedName name="v_kolom2030">'[19]vol pek'!$C$36</definedName>
    <definedName name="v_kolom2035">'[19]vol pek'!$C$37</definedName>
    <definedName name="v_kolom2040">'[19]vol pek'!$C$38</definedName>
    <definedName name="v_kolom2525">'[19]vol pek'!$C$39</definedName>
    <definedName name="v_kolom2530">'[19]vol pek'!$C$40</definedName>
    <definedName name="v_kolom2535">'[19]vol pek'!$C$41</definedName>
    <definedName name="v_kolom2540">'[19]vol pek'!$C$42</definedName>
    <definedName name="v_kolom2545">'[19]vol pek'!$C$43</definedName>
    <definedName name="v_kolom3030">'[19]vol pek'!$C$45</definedName>
    <definedName name="v_kolom3035">'[19]vol pek'!$C$46</definedName>
    <definedName name="v_kolom3040">'[19]vol pek'!$C$47</definedName>
    <definedName name="v_kolom3545">'[19]vol pek'!$C$48</definedName>
    <definedName name="v_kolom3550">'[19]vol pek'!$C$49</definedName>
    <definedName name="v_kolom4040">'[19]vol pek'!$C$50</definedName>
    <definedName name="v_kolom4045">'[19]vol pek'!$C$51</definedName>
    <definedName name="v_kolom4050">'[19]vol pek'!$C$52</definedName>
    <definedName name="v_kuda2">'[19]vol pek'!$C$94</definedName>
    <definedName name="v_kusen">'[19]vol pek'!$C$88</definedName>
    <definedName name="v_lisplafon">'[19]vol pek'!$C$109</definedName>
    <definedName name="v_lisplank">'[19]vol pek'!$C$96</definedName>
    <definedName name="v_pasangan_jendela">'[19]vol pek'!$C$130</definedName>
    <definedName name="v_pasangan_keramik20">'[19]vol pek'!$C$125</definedName>
    <definedName name="v_pasangan_keramik33">'[19]vol pek'!$C$124</definedName>
    <definedName name="v_pasangan_kunci">'[19]vol pek'!$C$136</definedName>
    <definedName name="v_pemadatan">'[19]vol pek'!$C$20</definedName>
    <definedName name="v_pemasanganbouplank">'[19]vol pek'!$C$7</definedName>
    <definedName name="v_pembersihanlapangan">'[19]vol pek'!$C$6</definedName>
    <definedName name="v_perabung">'[19]vol pek'!$C$102</definedName>
    <definedName name="v_pintu_jendela">'[19]vol pek'!$C$129</definedName>
    <definedName name="v_pipa_1_2">'[19]vol pek'!$C$162</definedName>
    <definedName name="v_Pipa_3_4">'[19]vol pek'!$C$161</definedName>
    <definedName name="v_pipa_3dim">'[19]vol pek'!$C$160</definedName>
    <definedName name="v_plafon">'[19]vol pek'!$C$108</definedName>
    <definedName name="v_plat">'[19]vol pek'!$C$75</definedName>
    <definedName name="v_pondasi_plat">'[19]vol pek'!$C$29</definedName>
    <definedName name="v_pondasibatukali">'[19]vol pek'!$C$24</definedName>
    <definedName name="v_pondasibatukosong">'[19]vol pek'!$C$23</definedName>
    <definedName name="v_rabatbeton">'[19]vol pek'!$C$167</definedName>
    <definedName name="v_rangkaatap">'[19]vol pek'!$C$95</definedName>
    <definedName name="v_rangkaplafon">'[19]vol pek'!$C$106</definedName>
    <definedName name="v_ringbalok">'[19]vol pek'!$C$76</definedName>
    <definedName name="v_septictank">'[19]vol pek'!$C$170</definedName>
    <definedName name="v_sloof">'[19]vol pek'!$C$28</definedName>
    <definedName name="v_talang">'[19]vol pek'!$C$99</definedName>
    <definedName name="v_tangga">'[19]vol pek'!$C$77</definedName>
    <definedName name="v_turapporslen">'[19]vol pek'!$C$117</definedName>
    <definedName name="v_urugankembali">'[19]vol pek'!$C$19</definedName>
    <definedName name="v_uruganpasir_bawahpondasi">'[19]vol pek'!$C$22</definedName>
    <definedName name="v_uruganpasir_bwhlantai">'[19]vol pek'!$C$122</definedName>
    <definedName name="v_wastafel">'[19]vol pek'!$C$159</definedName>
    <definedName name="valley">[24]Bahan!$G$59</definedName>
    <definedName name="vb" localSheetId="0" hidden="1">#REF!</definedName>
    <definedName name="vb" localSheetId="5" hidden="1">#REF!</definedName>
    <definedName name="vb" hidden="1">#REF!</definedName>
    <definedName name="vd_11">"#REF!"</definedName>
    <definedName name="vd_12">"#REF!"</definedName>
    <definedName name="vd_13">"#REF!"</definedName>
    <definedName name="vd_14">"#REF!"</definedName>
    <definedName name="vd_15">"#REF!"</definedName>
    <definedName name="vd_16">"#REF!"</definedName>
    <definedName name="vd_17">"#REF!"</definedName>
    <definedName name="vd_18">"#REF!"</definedName>
    <definedName name="vd_4">"#REF!"</definedName>
    <definedName name="vd_5">"#REF!"</definedName>
    <definedName name="vd_6">"#REF!"</definedName>
    <definedName name="vd_7">"#REF!"</definedName>
    <definedName name="vernis">[27]Upah!$J$62</definedName>
    <definedName name="vl_11">"#REF!"</definedName>
    <definedName name="vl_12">"#REF!"</definedName>
    <definedName name="vl_13">"#REF!"</definedName>
    <definedName name="vl_14">"#REF!"</definedName>
    <definedName name="vl_15">"#REF!"</definedName>
    <definedName name="vl_16">"#REF!"</definedName>
    <definedName name="vl_17">"#REF!"</definedName>
    <definedName name="vl_18">"#REF!"</definedName>
    <definedName name="vl_4">"#REF!"</definedName>
    <definedName name="vl_5">"#REF!"</definedName>
    <definedName name="vl_6">"#REF!"</definedName>
    <definedName name="vl_7">"#REF!"</definedName>
    <definedName name="Vsprayer">[8]Metode!$M$162</definedName>
    <definedName name="wall_angle">[24]Bahan!$G$68</definedName>
    <definedName name="wedus" localSheetId="0" hidden="1">#REF!</definedName>
    <definedName name="wedus" localSheetId="5" hidden="1">#REF!</definedName>
    <definedName name="wedus" hidden="1">#REF!</definedName>
    <definedName name="WERQWREQW" localSheetId="0" hidden="1">{#N/A,#N/A,TRUE,"Front";#N/A,#N/A,TRUE,"Simple Letter";#N/A,#N/A,TRUE,"Inside";#N/A,#N/A,TRUE,"Contents";#N/A,#N/A,TRUE,"Basis";#N/A,#N/A,TRUE,"Inclusions";#N/A,#N/A,TRUE,"Exclusions";#N/A,#N/A,TRUE,"Areas";#N/A,#N/A,TRUE,"Summary";#N/A,#N/A,TRUE,"Detail"}</definedName>
    <definedName name="WERQWREQW" localSheetId="5" hidden="1">{#N/A,#N/A,TRUE,"Front";#N/A,#N/A,TRUE,"Simple Letter";#N/A,#N/A,TRUE,"Inside";#N/A,#N/A,TRUE,"Contents";#N/A,#N/A,TRUE,"Basis";#N/A,#N/A,TRUE,"Inclusions";#N/A,#N/A,TRUE,"Exclusions";#N/A,#N/A,TRUE,"Areas";#N/A,#N/A,TRUE,"Summary";#N/A,#N/A,TRUE,"Detail"}</definedName>
    <definedName name="WERQWREQW" hidden="1">{#N/A,#N/A,TRUE,"Front";#N/A,#N/A,TRUE,"Simple Letter";#N/A,#N/A,TRUE,"Inside";#N/A,#N/A,TRUE,"Contents";#N/A,#N/A,TRUE,"Basis";#N/A,#N/A,TRUE,"Inclusions";#N/A,#N/A,TRUE,"Exclusions";#N/A,#N/A,TRUE,"Areas";#N/A,#N/A,TRUE,"Summary";#N/A,#N/A,TRUE,"Detail"}</definedName>
    <definedName name="wga" localSheetId="0" hidden="1">#REF!</definedName>
    <definedName name="wga" localSheetId="5" hidden="1">#REF!</definedName>
    <definedName name="wga" hidden="1">#REF!</definedName>
    <definedName name="wrn.AAA." localSheetId="0" hidden="1">{#N/A,#N/A,FALSE,"REK";#N/A,#N/A,FALSE,"Bq-ARS"}</definedName>
    <definedName name="wrn.AAA." localSheetId="5" hidden="1">{#N/A,#N/A,FALSE,"REK";#N/A,#N/A,FALSE,"Bq-ARS"}</definedName>
    <definedName name="wrn.AAA." hidden="1">{#N/A,#N/A,FALSE,"REK";#N/A,#N/A,FALSE,"Bq-ARS"}</definedName>
    <definedName name="wrn.chi._.tiÆt." localSheetId="0" hidden="1">{#N/A,#N/A,FALSE,"Chi tiÆt"}</definedName>
    <definedName name="wrn.chi._.tiÆt." localSheetId="5" hidden="1">{#N/A,#N/A,FALSE,"Chi tiÆt"}</definedName>
    <definedName name="wrn.chi._.tiÆt." hidden="1">{#N/A,#N/A,FALSE,"Chi tiÆt"}</definedName>
    <definedName name="wrn.Full._.Report." localSheetId="0"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_5" localSheetId="5">{#N/A,#N/A,TRUE,"Front";#N/A,#N/A,TRUE,"Simple Letter";#N/A,#N/A,TRUE,"Inside";#N/A,#N/A,TRUE,"Contents";#N/A,#N/A,TRUE,"Basis";#N/A,#N/A,TRUE,"Inclusions";#N/A,#N/A,TRUE,"Exclusions";#N/A,#N/A,TRUE,"Areas";#N/A,#N/A,TRUE,"Summary";#N/A,#N/A,TRUE,"Detail"}</definedName>
    <definedName name="wrn.Full._.Report._5">{#N/A,#N/A,TRUE,"Front";#N/A,#N/A,TRUE,"Simple Letter";#N/A,#N/A,TRUE,"Inside";#N/A,#N/A,TRUE,"Contents";#N/A,#N/A,TRUE,"Basis";#N/A,#N/A,TRUE,"Inclusions";#N/A,#N/A,TRUE,"Exclusions";#N/A,#N/A,TRUE,"Areas";#N/A,#N/A,TRUE,"Summary";#N/A,#N/A,TRUE,"Detail"}</definedName>
    <definedName name="wrn.Full._.Report._6" localSheetId="5">{#N/A,#N/A,TRUE,"Front";#N/A,#N/A,TRUE,"Simple Letter";#N/A,#N/A,TRUE,"Inside";#N/A,#N/A,TRUE,"Contents";#N/A,#N/A,TRUE,"Basis";#N/A,#N/A,TRUE,"Inclusions";#N/A,#N/A,TRUE,"Exclusions";#N/A,#N/A,TRUE,"Areas";#N/A,#N/A,TRUE,"Summary";#N/A,#N/A,TRUE,"Detail"}</definedName>
    <definedName name="wrn.Full._.Report._6">{#N/A,#N/A,TRUE,"Front";#N/A,#N/A,TRUE,"Simple Letter";#N/A,#N/A,TRUE,"Inside";#N/A,#N/A,TRUE,"Contents";#N/A,#N/A,TRUE,"Basis";#N/A,#N/A,TRUE,"Inclusions";#N/A,#N/A,TRUE,"Exclusions";#N/A,#N/A,TRUE,"Areas";#N/A,#N/A,TRUE,"Summary";#N/A,#N/A,TRUE,"Detail"}</definedName>
    <definedName name="wrn.Full._.Report._7" localSheetId="5">{#N/A,#N/A,TRUE,"Front";#N/A,#N/A,TRUE,"Simple Letter";#N/A,#N/A,TRUE,"Inside";#N/A,#N/A,TRUE,"Contents";#N/A,#N/A,TRUE,"Basis";#N/A,#N/A,TRUE,"Inclusions";#N/A,#N/A,TRUE,"Exclusions";#N/A,#N/A,TRUE,"Areas";#N/A,#N/A,TRUE,"Summary";#N/A,#N/A,TRUE,"Detail"}</definedName>
    <definedName name="wrn.Full._.Report._7">{#N/A,#N/A,TRUE,"Front";#N/A,#N/A,TRUE,"Simple Letter";#N/A,#N/A,TRUE,"Inside";#N/A,#N/A,TRUE,"Contents";#N/A,#N/A,TRUE,"Basis";#N/A,#N/A,TRUE,"Inclusions";#N/A,#N/A,TRUE,"Exclusions";#N/A,#N/A,TRUE,"Areas";#N/A,#N/A,TRUE,"Summary";#N/A,#N/A,TRUE,"Detail"}</definedName>
    <definedName name="wrn.Full._.Report._8" localSheetId="5">{#N/A,#N/A,TRUE,"Front";#N/A,#N/A,TRUE,"Simple Letter";#N/A,#N/A,TRUE,"Inside";#N/A,#N/A,TRUE,"Contents";#N/A,#N/A,TRUE,"Basis";#N/A,#N/A,TRUE,"Inclusions";#N/A,#N/A,TRUE,"Exclusions";#N/A,#N/A,TRUE,"Areas";#N/A,#N/A,TRUE,"Summary";#N/A,#N/A,TRUE,"Detail"}</definedName>
    <definedName name="wrn.Full._.Report._8">{#N/A,#N/A,TRUE,"Front";#N/A,#N/A,TRUE,"Simple Letter";#N/A,#N/A,TRUE,"Inside";#N/A,#N/A,TRUE,"Contents";#N/A,#N/A,TRUE,"Basis";#N/A,#N/A,TRUE,"Inclusions";#N/A,#N/A,TRUE,"Exclusions";#N/A,#N/A,TRUE,"Areas";#N/A,#N/A,TRUE,"Summary";#N/A,#N/A,TRUE,"Detail"}</definedName>
    <definedName name="wrn.Full._.Report._9" localSheetId="5">{#N/A,#N/A,TRUE,"Front";#N/A,#N/A,TRUE,"Simple Letter";#N/A,#N/A,TRUE,"Inside";#N/A,#N/A,TRUE,"Contents";#N/A,#N/A,TRUE,"Basis";#N/A,#N/A,TRUE,"Inclusions";#N/A,#N/A,TRUE,"Exclusions";#N/A,#N/A,TRUE,"Areas";#N/A,#N/A,TRUE,"Summary";#N/A,#N/A,TRUE,"Detail"}</definedName>
    <definedName name="wrn.Full._.Report._9">{#N/A,#N/A,TRUE,"Front";#N/A,#N/A,TRUE,"Simple Letter";#N/A,#N/A,TRUE,"Inside";#N/A,#N/A,TRUE,"Contents";#N/A,#N/A,TRUE,"Basis";#N/A,#N/A,TRUE,"Inclusions";#N/A,#N/A,TRUE,"Exclusions";#N/A,#N/A,TRUE,"Areas";#N/A,#N/A,TRUE,"Summary";#N/A,#N/A,TRUE,"Detail"}</definedName>
    <definedName name="wrn.M.01." localSheetId="5" hidden="1">{#N/A,#N/A,FALSE,"M.01"}</definedName>
    <definedName name="wrn.M.01." hidden="1">{#N/A,#N/A,FALSE,"M.01"}</definedName>
    <definedName name="wrn.M.01D." localSheetId="5" hidden="1">{#N/A,#N/A,FALSE,"M.01";#N/A,#N/A,FALSE,"M.01"}</definedName>
    <definedName name="wrn.M.01D." hidden="1">{#N/A,#N/A,FALSE,"M.01";#N/A,#N/A,FALSE,"M.01"}</definedName>
    <definedName name="wrn.M.02." localSheetId="5" hidden="1">{#N/A,#N/A,FALSE,"M.02"}</definedName>
    <definedName name="wrn.M.02." hidden="1">{#N/A,#N/A,FALSE,"M.02"}</definedName>
    <definedName name="wrn.M.31." localSheetId="5" hidden="1">{#N/A,#N/A,FALSE,"M.31"}</definedName>
    <definedName name="wrn.M.31." hidden="1">{#N/A,#N/A,FALSE,"M.31"}</definedName>
    <definedName name="wrn.M.32." localSheetId="5" hidden="1">{#N/A,#N/A,FALSE,"M.32"}</definedName>
    <definedName name="wrn.M.32." hidden="1">{#N/A,#N/A,FALSE,"M.32"}</definedName>
    <definedName name="wrn.M.33." localSheetId="5" hidden="1">{#N/A,#N/A,FALSE,"M.33"}</definedName>
    <definedName name="wrn.M.33." hidden="1">{#N/A,#N/A,FALSE,"M.33"}</definedName>
    <definedName name="wrn.M.34." localSheetId="5" hidden="1">{#N/A,#N/A,FALSE,"M.34"}</definedName>
    <definedName name="wrn.M.34." hidden="1">{#N/A,#N/A,FALSE,"M.34"}</definedName>
    <definedName name="wrn.M.41." localSheetId="5" hidden="1">{#N/A,#N/A,FALSE,"M.41"}</definedName>
    <definedName name="wrn.M.41." hidden="1">{#N/A,#N/A,FALSE,"M.41"}</definedName>
    <definedName name="wrn.M.42." localSheetId="5" hidden="1">{#N/A,#N/A,FALSE,"M.42"}</definedName>
    <definedName name="wrn.M.42." hidden="1">{#N/A,#N/A,FALSE,"M.42"}</definedName>
    <definedName name="wrn.M.43." localSheetId="5" hidden="1">{#N/A,#N/A,FALSE,"M.43"}</definedName>
    <definedName name="wrn.M.43." hidden="1">{#N/A,#N/A,FALSE,"M.43"}</definedName>
    <definedName name="wrn.rtpl." localSheetId="0" hidden="1">{#N/A,#N/A,FALSE,"REK-S-TPL";#N/A,#N/A,FALSE,"REK-TPML";#N/A,#N/A,FALSE,"RAB-TEMPEL"}</definedName>
    <definedName name="wrn.rtpl." localSheetId="5" hidden="1">{#N/A,#N/A,FALSE,"REK-S-TPL";#N/A,#N/A,FALSE,"REK-TPML";#N/A,#N/A,FALSE,"RAB-TEMPEL"}</definedName>
    <definedName name="wrn.rtpl." hidden="1">{#N/A,#N/A,FALSE,"REK-S-TPL";#N/A,#N/A,FALSE,"REK-TPML";#N/A,#N/A,FALSE,"RAB-TEMPEL"}</definedName>
    <definedName name="wrn.ry." localSheetId="0" hidden="1">{#N/A,#N/A,FALSE,"REK";#N/A,#N/A,FALSE,"rab"}</definedName>
    <definedName name="wrn.ry." localSheetId="5" hidden="1">{#N/A,#N/A,FALSE,"REK";#N/A,#N/A,FALSE,"rab"}</definedName>
    <definedName name="wrn.ry." hidden="1">{#N/A,#N/A,FALSE,"REK";#N/A,#N/A,FALSE,"rab"}</definedName>
    <definedName name="x" localSheetId="5" hidden="1">{#N/A,#N/A,FALSE,"M.42"}</definedName>
    <definedName name="X">[50]Sheet1!$C$10</definedName>
    <definedName name="XCCT">0.5</definedName>
    <definedName name="Y">[50]Sheet1!$C$11</definedName>
    <definedName name="yayuk" localSheetId="0" hidden="1">#REF!</definedName>
    <definedName name="yayuk" localSheetId="5" hidden="1">#REF!</definedName>
    <definedName name="yayuk" hidden="1">#REF!</definedName>
    <definedName name="yeir">'[47]Fill this out first...'!$D$11</definedName>
    <definedName name="yuiwrei">'[47]Fill this out first...'!$I$7</definedName>
    <definedName name="Z">[50]Sheet1!$C$12</definedName>
    <definedName name="Z_11">"#REF!"</definedName>
    <definedName name="Z_12">"#REF!"</definedName>
    <definedName name="Z_13">"#REF!"</definedName>
    <definedName name="Z_14">"#REF!"</definedName>
    <definedName name="Z_15">"#REF!"</definedName>
    <definedName name="Z_16">"#REF!"</definedName>
    <definedName name="Z_17">"#REF!"</definedName>
    <definedName name="Z_18">"#REF!"</definedName>
    <definedName name="Z_4">"#REF!"</definedName>
    <definedName name="Z_5">"#REF!"</definedName>
    <definedName name="Z_6">"#REF!"</definedName>
    <definedName name="Z_7">"#REF!"</definedName>
    <definedName name="Z_9">"#REF!"</definedName>
    <definedName name="zfzfzf" localSheetId="0" hidden="1">#REF!</definedName>
    <definedName name="zfzfzf" localSheetId="5" hidden="1">#REF!</definedName>
    <definedName name="zfzfzf" hidden="1">#REF!</definedName>
    <definedName name="ｽﾞｰﾑ2">[86]概総括1!$A$1:$O$29</definedName>
    <definedName name="労務費">[87]bq!$K$68:$L$72</definedName>
    <definedName name="外貨レート">[87]bq!$D$68:$H$72</definedName>
    <definedName name="工期計算式">[86]概総括1!$A$1:$O$29</definedName>
    <definedName name="空調換気">[86]概総括1!$A$1:$O$29</definedName>
    <definedName name="給排水衛生">[86]概総括1!$A$1:$O$29</definedName>
    <definedName name="見積提出用掛率">[87]bq!$Q$1:$V$8</definedName>
    <definedName name="見積方式">[87]bq!$AA$1:$AB$5</definedName>
    <definedName name="輸入材各種税率">[87]bq!$D$74:$H$77</definedName>
    <definedName name="通貨名称">[87]bq!$Y$1:$Y$6</definedName>
    <definedName name="電気">[86]概総括1!$A$1:$O$29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1" i="5" l="1"/>
  <c r="I31" i="5"/>
  <c r="H31" i="5"/>
  <c r="L33" i="4"/>
  <c r="K33" i="4"/>
  <c r="J33" i="4"/>
  <c r="H100" i="4"/>
  <c r="I100" i="4"/>
  <c r="J100" i="4"/>
  <c r="L100" i="4"/>
  <c r="H98" i="4"/>
  <c r="K100" i="4"/>
  <c r="L92" i="4"/>
  <c r="K92" i="4"/>
  <c r="L90" i="4"/>
  <c r="K90" i="4"/>
  <c r="M73" i="4"/>
  <c r="L73" i="4"/>
  <c r="L77" i="4"/>
  <c r="K77" i="4"/>
  <c r="L75" i="4"/>
  <c r="K75" i="4"/>
  <c r="L60" i="4"/>
  <c r="K60" i="4"/>
  <c r="L58" i="4"/>
  <c r="K58" i="4"/>
  <c r="L56" i="4"/>
  <c r="K56" i="4"/>
  <c r="L54" i="4"/>
  <c r="K54" i="4"/>
  <c r="L52" i="4"/>
  <c r="L48" i="4"/>
  <c r="K48" i="4"/>
  <c r="L37" i="4"/>
  <c r="K37" i="4"/>
  <c r="L35" i="4"/>
  <c r="R172" i="7" l="1"/>
  <c r="N172" i="7"/>
  <c r="J172" i="7"/>
  <c r="F172" i="7"/>
  <c r="B172" i="7"/>
  <c r="R171" i="7"/>
  <c r="N171" i="7"/>
  <c r="J171" i="7"/>
  <c r="F171" i="7"/>
  <c r="B171" i="7"/>
  <c r="R116" i="7"/>
  <c r="N116" i="7"/>
  <c r="J116" i="7"/>
  <c r="F116" i="7"/>
  <c r="B116" i="7"/>
  <c r="R115" i="7"/>
  <c r="N115" i="7"/>
  <c r="J115" i="7"/>
  <c r="F115" i="7"/>
  <c r="B115" i="7"/>
  <c r="L12" i="2"/>
  <c r="L22" i="1" l="1"/>
  <c r="C25" i="5" l="1"/>
  <c r="B25" i="5"/>
  <c r="C23" i="5"/>
  <c r="B23" i="5"/>
  <c r="C22" i="5"/>
  <c r="B22" i="5"/>
  <c r="C20" i="5"/>
  <c r="B20" i="5"/>
  <c r="F18" i="5"/>
  <c r="M18" i="5"/>
  <c r="E18" i="5"/>
  <c r="F16" i="5"/>
  <c r="L16" i="5"/>
  <c r="M16" i="5"/>
  <c r="E16" i="5"/>
  <c r="C18" i="5"/>
  <c r="B18" i="5"/>
  <c r="C16" i="5"/>
  <c r="B16" i="5"/>
  <c r="C14" i="5"/>
  <c r="B14" i="5"/>
  <c r="C13" i="5"/>
  <c r="B13" i="5"/>
  <c r="C11" i="5"/>
  <c r="B11" i="5"/>
  <c r="F25" i="5"/>
  <c r="G25" i="5"/>
  <c r="H25" i="5"/>
  <c r="I25" i="5"/>
  <c r="J25" i="5"/>
  <c r="K25" i="5"/>
  <c r="L25" i="5"/>
  <c r="E25" i="5"/>
  <c r="F23" i="5"/>
  <c r="G23" i="5"/>
  <c r="E23" i="5"/>
  <c r="F20" i="5"/>
  <c r="J20" i="5"/>
  <c r="E20" i="5"/>
  <c r="H14" i="5"/>
  <c r="K14" i="5"/>
  <c r="E14" i="5"/>
  <c r="A2" i="7"/>
  <c r="A58" i="7" s="1"/>
  <c r="A114" i="7" s="1"/>
  <c r="A170" i="7" s="1"/>
  <c r="B2" i="4"/>
  <c r="B2" i="5"/>
  <c r="B2" i="2"/>
  <c r="B2" i="3"/>
  <c r="J59" i="7"/>
  <c r="F59" i="7"/>
  <c r="B59" i="7"/>
  <c r="R3" i="7"/>
  <c r="N3" i="7"/>
  <c r="J3" i="7"/>
  <c r="F3" i="7"/>
  <c r="B3" i="7"/>
  <c r="L2" i="7"/>
  <c r="P2" i="7" s="1"/>
  <c r="F6" i="5"/>
  <c r="C9" i="5"/>
  <c r="D9" i="5" s="1"/>
  <c r="E9" i="5" s="1"/>
  <c r="F9" i="5" s="1"/>
  <c r="G9" i="5" s="1"/>
  <c r="H9" i="5" s="1"/>
  <c r="I9" i="5" s="1"/>
  <c r="J9" i="5" s="1"/>
  <c r="K9" i="5" s="1"/>
  <c r="L9" i="5" s="1"/>
  <c r="M9" i="5" s="1"/>
  <c r="I170" i="7" l="1"/>
  <c r="Q170" i="7" s="1"/>
  <c r="E170" i="7"/>
  <c r="M170" i="7" s="1"/>
  <c r="T2" i="7"/>
  <c r="D58" i="7" s="1"/>
  <c r="H58" i="7" s="1"/>
  <c r="L58" i="7" s="1"/>
  <c r="D114" i="7" s="1"/>
  <c r="E114" i="7"/>
  <c r="M114" i="7" s="1"/>
  <c r="I114" i="7"/>
  <c r="Q114" i="7" s="1"/>
  <c r="I2" i="7"/>
  <c r="M2" i="7" s="1"/>
  <c r="Q2" i="7" s="1"/>
  <c r="E58" i="7"/>
  <c r="I58" i="7"/>
  <c r="E2" i="7"/>
  <c r="G6" i="5"/>
  <c r="H6" i="5" l="1"/>
  <c r="B173" i="2"/>
  <c r="B176" i="2" s="1"/>
  <c r="B177" i="2" s="1"/>
  <c r="B179" i="2" s="1"/>
  <c r="B180" i="2" s="1"/>
  <c r="B182" i="2" s="1"/>
  <c r="B183" i="2" s="1"/>
  <c r="B184" i="2" s="1"/>
  <c r="B187" i="2" s="1"/>
  <c r="B188" i="2" s="1"/>
  <c r="B136" i="2"/>
  <c r="B139" i="2" s="1"/>
  <c r="B145" i="2" s="1"/>
  <c r="B148" i="2" s="1"/>
  <c r="B151" i="2" s="1"/>
  <c r="B155" i="2" s="1"/>
  <c r="B160" i="2" s="1"/>
  <c r="B98" i="2"/>
  <c r="B101" i="2" s="1"/>
  <c r="B107" i="2" s="1"/>
  <c r="B110" i="2" s="1"/>
  <c r="B113" i="2" s="1"/>
  <c r="B121" i="2" s="1"/>
  <c r="B125" i="2" s="1"/>
  <c r="B64" i="2"/>
  <c r="B67" i="2" s="1"/>
  <c r="B73" i="2" s="1"/>
  <c r="B76" i="2" s="1"/>
  <c r="B79" i="2" s="1"/>
  <c r="B84" i="2" s="1"/>
  <c r="B88" i="2" s="1"/>
  <c r="F6" i="4"/>
  <c r="G6" i="4" s="1"/>
  <c r="B100" i="4"/>
  <c r="B102" i="4" s="1"/>
  <c r="B104" i="4" s="1"/>
  <c r="B106" i="4" s="1"/>
  <c r="B108" i="4" s="1"/>
  <c r="B110" i="4" s="1"/>
  <c r="B112" i="4" s="1"/>
  <c r="B114" i="4" s="1"/>
  <c r="B116" i="4" s="1"/>
  <c r="B118" i="4" s="1"/>
  <c r="B82" i="4"/>
  <c r="B84" i="4" s="1"/>
  <c r="B86" i="4" s="1"/>
  <c r="B88" i="4" s="1"/>
  <c r="B90" i="4" s="1"/>
  <c r="B92" i="4" s="1"/>
  <c r="B94" i="4" s="1"/>
  <c r="B65" i="4"/>
  <c r="B67" i="4" s="1"/>
  <c r="B69" i="4" s="1"/>
  <c r="B71" i="4" s="1"/>
  <c r="B73" i="4" s="1"/>
  <c r="B75" i="4" s="1"/>
  <c r="B77" i="4" s="1"/>
  <c r="B48" i="4"/>
  <c r="B50" i="4" s="1"/>
  <c r="B52" i="4" s="1"/>
  <c r="B54" i="4" s="1"/>
  <c r="B56" i="4" s="1"/>
  <c r="B58" i="4" s="1"/>
  <c r="B60" i="4" s="1"/>
  <c r="B32" i="2"/>
  <c r="B35" i="2" s="1"/>
  <c r="B38" i="2" s="1"/>
  <c r="B40" i="2" s="1"/>
  <c r="B43" i="2" s="1"/>
  <c r="B33" i="4"/>
  <c r="C9" i="4"/>
  <c r="D9" i="4" s="1"/>
  <c r="E9" i="4" s="1"/>
  <c r="F9" i="4" s="1"/>
  <c r="G9" i="4" s="1"/>
  <c r="H9" i="4" s="1"/>
  <c r="I9" i="4" s="1"/>
  <c r="J9" i="4" s="1"/>
  <c r="K9" i="4" s="1"/>
  <c r="L9" i="4" s="1"/>
  <c r="M9" i="4" s="1"/>
  <c r="B35" i="4" l="1"/>
  <c r="B37" i="4" s="1"/>
  <c r="B39" i="4" s="1"/>
  <c r="B41" i="4" s="1"/>
  <c r="B43" i="4" s="1"/>
  <c r="I6" i="5"/>
  <c r="H6" i="4"/>
  <c r="C116" i="7" l="1"/>
  <c r="C115" i="7"/>
  <c r="H114" i="7"/>
  <c r="I6" i="4"/>
  <c r="J6" i="5"/>
  <c r="G115" i="7" l="1"/>
  <c r="L114" i="7"/>
  <c r="D170" i="7" s="1"/>
  <c r="G116" i="7"/>
  <c r="J6" i="4"/>
  <c r="K6" i="5"/>
  <c r="C172" i="7" l="1"/>
  <c r="C171" i="7"/>
  <c r="H170" i="7"/>
  <c r="K116" i="7"/>
  <c r="K115" i="7"/>
  <c r="P114" i="7"/>
  <c r="K6" i="4"/>
  <c r="L6" i="5"/>
  <c r="G171" i="7" l="1"/>
  <c r="L170" i="7"/>
  <c r="G172" i="7"/>
  <c r="O115" i="7"/>
  <c r="T114" i="7"/>
  <c r="O116" i="7"/>
  <c r="L6" i="4"/>
  <c r="M6" i="5"/>
  <c r="K172" i="7" l="1"/>
  <c r="K171" i="7"/>
  <c r="P170" i="7"/>
  <c r="S116" i="7"/>
  <c r="S115" i="7"/>
  <c r="M6" i="4"/>
  <c r="O171" i="7" l="1"/>
  <c r="T170" i="7"/>
  <c r="O172" i="7"/>
  <c r="BB9" i="3"/>
  <c r="BC9" i="3" s="1"/>
  <c r="BD9" i="3" s="1"/>
  <c r="BE9" i="3" s="1"/>
  <c r="BF9" i="3" s="1"/>
  <c r="AV9" i="3"/>
  <c r="AW9" i="3" s="1"/>
  <c r="AX9" i="3" s="1"/>
  <c r="AY9" i="3" s="1"/>
  <c r="AZ9" i="3" s="1"/>
  <c r="AP9" i="3"/>
  <c r="AQ9" i="3" s="1"/>
  <c r="AR9" i="3" s="1"/>
  <c r="AS9" i="3" s="1"/>
  <c r="AT9" i="3" s="1"/>
  <c r="AJ9" i="3"/>
  <c r="AK9" i="3" s="1"/>
  <c r="AL9" i="3" s="1"/>
  <c r="AM9" i="3" s="1"/>
  <c r="AN9" i="3" s="1"/>
  <c r="AD9" i="3"/>
  <c r="AE9" i="3" s="1"/>
  <c r="AF9" i="3" s="1"/>
  <c r="AG9" i="3" s="1"/>
  <c r="AH9" i="3" s="1"/>
  <c r="X9" i="3"/>
  <c r="Y9" i="3" s="1"/>
  <c r="Z9" i="3" s="1"/>
  <c r="AA9" i="3" s="1"/>
  <c r="AB9" i="3" s="1"/>
  <c r="R9" i="3"/>
  <c r="S9" i="3" s="1"/>
  <c r="T9" i="3" s="1"/>
  <c r="U9" i="3" s="1"/>
  <c r="V9" i="3" s="1"/>
  <c r="L9" i="3"/>
  <c r="M9" i="3" s="1"/>
  <c r="N9" i="3" s="1"/>
  <c r="O9" i="3" s="1"/>
  <c r="P9" i="3" s="1"/>
  <c r="F9" i="3"/>
  <c r="G9" i="3" s="1"/>
  <c r="H9" i="3" s="1"/>
  <c r="I9" i="3" s="1"/>
  <c r="J9" i="3" s="1"/>
  <c r="C9" i="3"/>
  <c r="D9" i="3" s="1"/>
  <c r="J4" i="3"/>
  <c r="P3" i="3"/>
  <c r="BF194" i="2"/>
  <c r="AZ194" i="2"/>
  <c r="BB194" i="2" s="1"/>
  <c r="AT194" i="2"/>
  <c r="AV194" i="2" s="1"/>
  <c r="AN194" i="2"/>
  <c r="AP194" i="2" s="1"/>
  <c r="AH194" i="2"/>
  <c r="AB194" i="2"/>
  <c r="AD194" i="2" s="1"/>
  <c r="V194" i="2"/>
  <c r="X194" i="2" s="1"/>
  <c r="P194" i="2"/>
  <c r="R194" i="2" s="1"/>
  <c r="L194" i="2"/>
  <c r="H194" i="2"/>
  <c r="BF188" i="2"/>
  <c r="BH188" i="2" s="1"/>
  <c r="AZ188" i="2"/>
  <c r="AT188" i="2"/>
  <c r="AN188" i="2"/>
  <c r="AP188" i="2" s="1"/>
  <c r="AH188" i="2"/>
  <c r="AJ188" i="2" s="1"/>
  <c r="AB188" i="2"/>
  <c r="V188" i="2"/>
  <c r="P188" i="2"/>
  <c r="R188" i="2" s="1"/>
  <c r="L188" i="2"/>
  <c r="H188" i="2"/>
  <c r="BF187" i="2"/>
  <c r="BH187" i="2" s="1"/>
  <c r="AZ187" i="2"/>
  <c r="BB187" i="2" s="1"/>
  <c r="AT187" i="2"/>
  <c r="AN187" i="2"/>
  <c r="AP187" i="2" s="1"/>
  <c r="AH187" i="2"/>
  <c r="AJ187" i="2" s="1"/>
  <c r="AB187" i="2"/>
  <c r="AD187" i="2" s="1"/>
  <c r="V187" i="2"/>
  <c r="P187" i="2"/>
  <c r="R187" i="2" s="1"/>
  <c r="L187" i="2"/>
  <c r="H187" i="2"/>
  <c r="BF184" i="2"/>
  <c r="AZ184" i="2"/>
  <c r="BB184" i="2" s="1"/>
  <c r="AT184" i="2"/>
  <c r="AV184" i="2" s="1"/>
  <c r="AN184" i="2"/>
  <c r="AH184" i="2"/>
  <c r="AB184" i="2"/>
  <c r="AD184" i="2" s="1"/>
  <c r="V184" i="2"/>
  <c r="X184" i="2" s="1"/>
  <c r="P184" i="2"/>
  <c r="L184" i="2"/>
  <c r="H184" i="2"/>
  <c r="BF183" i="2"/>
  <c r="AZ183" i="2"/>
  <c r="BB183" i="2" s="1"/>
  <c r="AT183" i="2"/>
  <c r="AV183" i="2" s="1"/>
  <c r="AN183" i="2"/>
  <c r="AP183" i="2" s="1"/>
  <c r="AH183" i="2"/>
  <c r="AB183" i="2"/>
  <c r="AD183" i="2" s="1"/>
  <c r="V183" i="2"/>
  <c r="X183" i="2" s="1"/>
  <c r="P183" i="2"/>
  <c r="R183" i="2" s="1"/>
  <c r="L183" i="2"/>
  <c r="H183" i="2"/>
  <c r="BF182" i="2"/>
  <c r="BH182" i="2" s="1"/>
  <c r="AZ182" i="2"/>
  <c r="AT182" i="2"/>
  <c r="AV182" i="2" s="1"/>
  <c r="AN182" i="2"/>
  <c r="AP182" i="2" s="1"/>
  <c r="AH182" i="2"/>
  <c r="AJ182" i="2" s="1"/>
  <c r="AB182" i="2"/>
  <c r="V182" i="2"/>
  <c r="P182" i="2"/>
  <c r="R182" i="2" s="1"/>
  <c r="L182" i="2"/>
  <c r="H182" i="2"/>
  <c r="BF180" i="2"/>
  <c r="BH180" i="2" s="1"/>
  <c r="AZ180" i="2"/>
  <c r="BB180" i="2" s="1"/>
  <c r="AT180" i="2"/>
  <c r="AN180" i="2"/>
  <c r="AP180" i="2" s="1"/>
  <c r="AH180" i="2"/>
  <c r="AJ180" i="2" s="1"/>
  <c r="AB180" i="2"/>
  <c r="AD180" i="2" s="1"/>
  <c r="V180" i="2"/>
  <c r="P180" i="2"/>
  <c r="R180" i="2" s="1"/>
  <c r="L180" i="2"/>
  <c r="H180" i="2"/>
  <c r="BF179" i="2"/>
  <c r="AZ179" i="2"/>
  <c r="BB179" i="2" s="1"/>
  <c r="AT179" i="2"/>
  <c r="AV179" i="2" s="1"/>
  <c r="AN179" i="2"/>
  <c r="AH179" i="2"/>
  <c r="AB179" i="2"/>
  <c r="AD179" i="2" s="1"/>
  <c r="V179" i="2"/>
  <c r="X179" i="2" s="1"/>
  <c r="P179" i="2"/>
  <c r="R179" i="2" s="1"/>
  <c r="L179" i="2"/>
  <c r="H179" i="2"/>
  <c r="BF177" i="2"/>
  <c r="BH177" i="2" s="1"/>
  <c r="AZ177" i="2"/>
  <c r="AT177" i="2"/>
  <c r="AN177" i="2"/>
  <c r="AP177" i="2" s="1"/>
  <c r="AH177" i="2"/>
  <c r="AJ177" i="2" s="1"/>
  <c r="AB177" i="2"/>
  <c r="V177" i="2"/>
  <c r="P177" i="2"/>
  <c r="R177" i="2" s="1"/>
  <c r="L177" i="2"/>
  <c r="H177" i="2"/>
  <c r="BF176" i="2"/>
  <c r="BH176" i="2" s="1"/>
  <c r="AZ176" i="2"/>
  <c r="BB176" i="2" s="1"/>
  <c r="AT176" i="2"/>
  <c r="AN176" i="2"/>
  <c r="AH176" i="2"/>
  <c r="AJ176" i="2" s="1"/>
  <c r="AB176" i="2"/>
  <c r="AD176" i="2" s="1"/>
  <c r="V176" i="2"/>
  <c r="P176" i="2"/>
  <c r="L176" i="2"/>
  <c r="H176" i="2"/>
  <c r="BF173" i="2"/>
  <c r="BH173" i="2" s="1"/>
  <c r="AZ173" i="2"/>
  <c r="BB173" i="2" s="1"/>
  <c r="AT173" i="2"/>
  <c r="AV173" i="2" s="1"/>
  <c r="AN173" i="2"/>
  <c r="AH173" i="2"/>
  <c r="AJ173" i="2" s="1"/>
  <c r="AB173" i="2"/>
  <c r="AD173" i="2" s="1"/>
  <c r="V173" i="2"/>
  <c r="X173" i="2" s="1"/>
  <c r="P173" i="2"/>
  <c r="L173" i="2"/>
  <c r="H173" i="2"/>
  <c r="BF172" i="2"/>
  <c r="BH172" i="2" s="1"/>
  <c r="AZ172" i="2"/>
  <c r="BB172" i="2" s="1"/>
  <c r="AT172" i="2"/>
  <c r="AV172" i="2" s="1"/>
  <c r="AN172" i="2"/>
  <c r="AP172" i="2" s="1"/>
  <c r="AH172" i="2"/>
  <c r="AJ172" i="2" s="1"/>
  <c r="AB172" i="2"/>
  <c r="AD172" i="2" s="1"/>
  <c r="V172" i="2"/>
  <c r="X172" i="2" s="1"/>
  <c r="P172" i="2"/>
  <c r="R172" i="2" s="1"/>
  <c r="L172" i="2"/>
  <c r="H172" i="2"/>
  <c r="BF160" i="2"/>
  <c r="BH160" i="2" s="1"/>
  <c r="AZ160" i="2"/>
  <c r="AT160" i="2"/>
  <c r="AV160" i="2" s="1"/>
  <c r="AN160" i="2"/>
  <c r="AP160" i="2" s="1"/>
  <c r="AH160" i="2"/>
  <c r="AJ160" i="2" s="1"/>
  <c r="AB160" i="2"/>
  <c r="AD160" i="2" s="1"/>
  <c r="V160" i="2"/>
  <c r="X160" i="2" s="1"/>
  <c r="P160" i="2"/>
  <c r="L160" i="2"/>
  <c r="H160" i="2"/>
  <c r="BF155" i="2"/>
  <c r="BH155" i="2" s="1"/>
  <c r="AZ155" i="2"/>
  <c r="BB155" i="2" s="1"/>
  <c r="AT155" i="2"/>
  <c r="AV155" i="2" s="1"/>
  <c r="AN155" i="2"/>
  <c r="AP155" i="2" s="1"/>
  <c r="AJ155" i="2"/>
  <c r="AH155" i="2"/>
  <c r="AB155" i="2"/>
  <c r="AD155" i="2" s="1"/>
  <c r="V155" i="2"/>
  <c r="X155" i="2" s="1"/>
  <c r="P155" i="2"/>
  <c r="R155" i="2" s="1"/>
  <c r="L155" i="2"/>
  <c r="H155" i="2"/>
  <c r="BF151" i="2"/>
  <c r="BH151" i="2" s="1"/>
  <c r="AZ151" i="2"/>
  <c r="AT151" i="2"/>
  <c r="AN151" i="2"/>
  <c r="AH151" i="2"/>
  <c r="AJ151" i="2" s="1"/>
  <c r="AB151" i="2"/>
  <c r="V151" i="2"/>
  <c r="P151" i="2"/>
  <c r="L151" i="2"/>
  <c r="H151" i="2"/>
  <c r="BF148" i="2"/>
  <c r="BH148" i="2" s="1"/>
  <c r="AZ148" i="2"/>
  <c r="BB148" i="2" s="1"/>
  <c r="AT148" i="2"/>
  <c r="AN148" i="2"/>
  <c r="AH148" i="2"/>
  <c r="AB148" i="2"/>
  <c r="AD148" i="2" s="1"/>
  <c r="V148" i="2"/>
  <c r="P148" i="2"/>
  <c r="L148" i="2"/>
  <c r="H148" i="2"/>
  <c r="BF145" i="2"/>
  <c r="AZ145" i="2"/>
  <c r="BB145" i="2" s="1"/>
  <c r="AT145" i="2"/>
  <c r="AV145" i="2" s="1"/>
  <c r="AN145" i="2"/>
  <c r="AP145" i="2" s="1"/>
  <c r="AH145" i="2"/>
  <c r="AJ145" i="2" s="1"/>
  <c r="AB145" i="2"/>
  <c r="V145" i="2"/>
  <c r="X145" i="2" s="1"/>
  <c r="P145" i="2"/>
  <c r="R145" i="2" s="1"/>
  <c r="L145" i="2"/>
  <c r="H145" i="2"/>
  <c r="BF139" i="2"/>
  <c r="BH139" i="2" s="1"/>
  <c r="AZ139" i="2"/>
  <c r="BB139" i="2" s="1"/>
  <c r="AV139" i="2"/>
  <c r="AT139" i="2"/>
  <c r="AN139" i="2"/>
  <c r="AP139" i="2" s="1"/>
  <c r="AH139" i="2"/>
  <c r="AJ139" i="2" s="1"/>
  <c r="AB139" i="2"/>
  <c r="AD139" i="2" s="1"/>
  <c r="V139" i="2"/>
  <c r="X139" i="2" s="1"/>
  <c r="P139" i="2"/>
  <c r="R139" i="2" s="1"/>
  <c r="L139" i="2"/>
  <c r="H139" i="2"/>
  <c r="BF136" i="2"/>
  <c r="AZ136" i="2"/>
  <c r="BB136" i="2" s="1"/>
  <c r="AT136" i="2"/>
  <c r="AV136" i="2" s="1"/>
  <c r="AN136" i="2"/>
  <c r="AP136" i="2" s="1"/>
  <c r="AH136" i="2"/>
  <c r="AJ136" i="2" s="1"/>
  <c r="AB136" i="2"/>
  <c r="V136" i="2"/>
  <c r="X136" i="2" s="1"/>
  <c r="P136" i="2"/>
  <c r="R136" i="2" s="1"/>
  <c r="L136" i="2"/>
  <c r="H136" i="2"/>
  <c r="BF134" i="2"/>
  <c r="BH134" i="2" s="1"/>
  <c r="AZ134" i="2"/>
  <c r="AT134" i="2"/>
  <c r="AV134" i="2" s="1"/>
  <c r="AN134" i="2"/>
  <c r="AH134" i="2"/>
  <c r="AJ134" i="2" s="1"/>
  <c r="AB134" i="2"/>
  <c r="AD134" i="2" s="1"/>
  <c r="V134" i="2"/>
  <c r="X134" i="2" s="1"/>
  <c r="P134" i="2"/>
  <c r="R134" i="2" s="1"/>
  <c r="L134" i="2"/>
  <c r="H134" i="2"/>
  <c r="BF125" i="2"/>
  <c r="BH125" i="2" s="1"/>
  <c r="AZ125" i="2"/>
  <c r="BB125" i="2" s="1"/>
  <c r="AT125" i="2"/>
  <c r="AV125" i="2" s="1"/>
  <c r="AN125" i="2"/>
  <c r="AP125" i="2" s="1"/>
  <c r="AH125" i="2"/>
  <c r="AJ125" i="2" s="1"/>
  <c r="AB125" i="2"/>
  <c r="AD125" i="2" s="1"/>
  <c r="V125" i="2"/>
  <c r="X125" i="2" s="1"/>
  <c r="P125" i="2"/>
  <c r="R125" i="2" s="1"/>
  <c r="L125" i="2"/>
  <c r="H125" i="2"/>
  <c r="BF121" i="2"/>
  <c r="AZ121" i="2"/>
  <c r="AT121" i="2"/>
  <c r="AV121" i="2" s="1"/>
  <c r="AN121" i="2"/>
  <c r="AH121" i="2"/>
  <c r="AB121" i="2"/>
  <c r="V121" i="2"/>
  <c r="X121" i="2" s="1"/>
  <c r="P121" i="2"/>
  <c r="L121" i="2"/>
  <c r="H121" i="2"/>
  <c r="BF113" i="2"/>
  <c r="BH113" i="2" s="1"/>
  <c r="AZ113" i="2"/>
  <c r="AT113" i="2"/>
  <c r="AV113" i="2" s="1"/>
  <c r="AN113" i="2"/>
  <c r="AP113" i="2" s="1"/>
  <c r="AH113" i="2"/>
  <c r="AJ113" i="2" s="1"/>
  <c r="AB113" i="2"/>
  <c r="V113" i="2"/>
  <c r="X113" i="2" s="1"/>
  <c r="P113" i="2"/>
  <c r="R113" i="2" s="1"/>
  <c r="L113" i="2"/>
  <c r="H113" i="2"/>
  <c r="BF110" i="2"/>
  <c r="BH110" i="2" s="1"/>
  <c r="AZ110" i="2"/>
  <c r="BB110" i="2" s="1"/>
  <c r="AT110" i="2"/>
  <c r="AV110" i="2" s="1"/>
  <c r="AN110" i="2"/>
  <c r="AP110" i="2" s="1"/>
  <c r="AH110" i="2"/>
  <c r="AJ110" i="2" s="1"/>
  <c r="AB110" i="2"/>
  <c r="AD110" i="2" s="1"/>
  <c r="V110" i="2"/>
  <c r="X110" i="2" s="1"/>
  <c r="P110" i="2"/>
  <c r="R110" i="2" s="1"/>
  <c r="L110" i="2"/>
  <c r="H110" i="2"/>
  <c r="BF107" i="2"/>
  <c r="BH107" i="2" s="1"/>
  <c r="AZ107" i="2"/>
  <c r="BB107" i="2" s="1"/>
  <c r="AT107" i="2"/>
  <c r="AV107" i="2" s="1"/>
  <c r="AN107" i="2"/>
  <c r="AP107" i="2" s="1"/>
  <c r="AH107" i="2"/>
  <c r="AJ107" i="2" s="1"/>
  <c r="AB107" i="2"/>
  <c r="AD107" i="2" s="1"/>
  <c r="V107" i="2"/>
  <c r="X107" i="2" s="1"/>
  <c r="P107" i="2"/>
  <c r="R107" i="2" s="1"/>
  <c r="L107" i="2"/>
  <c r="H107" i="2"/>
  <c r="BF101" i="2"/>
  <c r="AZ101" i="2"/>
  <c r="AT101" i="2"/>
  <c r="AV101" i="2" s="1"/>
  <c r="AN101" i="2"/>
  <c r="AH101" i="2"/>
  <c r="AB101" i="2"/>
  <c r="V101" i="2"/>
  <c r="X101" i="2" s="1"/>
  <c r="P101" i="2"/>
  <c r="L101" i="2"/>
  <c r="H101" i="2"/>
  <c r="C99" i="2"/>
  <c r="C137" i="2" s="1"/>
  <c r="BF98" i="2"/>
  <c r="BH98" i="2" s="1"/>
  <c r="AZ98" i="2"/>
  <c r="BB98" i="2" s="1"/>
  <c r="AT98" i="2"/>
  <c r="AV98" i="2" s="1"/>
  <c r="AN98" i="2"/>
  <c r="AP98" i="2" s="1"/>
  <c r="AH98" i="2"/>
  <c r="AJ98" i="2" s="1"/>
  <c r="AB98" i="2"/>
  <c r="AD98" i="2" s="1"/>
  <c r="V98" i="2"/>
  <c r="X98" i="2" s="1"/>
  <c r="P98" i="2"/>
  <c r="R98" i="2" s="1"/>
  <c r="L98" i="2"/>
  <c r="H98" i="2"/>
  <c r="BF96" i="2"/>
  <c r="AZ96" i="2"/>
  <c r="BB96" i="2" s="1"/>
  <c r="AT96" i="2"/>
  <c r="AV96" i="2" s="1"/>
  <c r="AN96" i="2"/>
  <c r="AP96" i="2" s="1"/>
  <c r="AH96" i="2"/>
  <c r="AJ96" i="2" s="1"/>
  <c r="AB96" i="2"/>
  <c r="V96" i="2"/>
  <c r="X96" i="2" s="1"/>
  <c r="P96" i="2"/>
  <c r="R96" i="2" s="1"/>
  <c r="L96" i="2"/>
  <c r="H96" i="2"/>
  <c r="BH88" i="2"/>
  <c r="BF88" i="2"/>
  <c r="AZ88" i="2"/>
  <c r="BB88" i="2" s="1"/>
  <c r="AT88" i="2"/>
  <c r="AV88" i="2" s="1"/>
  <c r="AN88" i="2"/>
  <c r="AP88" i="2" s="1"/>
  <c r="AH88" i="2"/>
  <c r="AJ88" i="2" s="1"/>
  <c r="AB88" i="2"/>
  <c r="AD88" i="2" s="1"/>
  <c r="V88" i="2"/>
  <c r="X88" i="2" s="1"/>
  <c r="R88" i="2"/>
  <c r="P88" i="2"/>
  <c r="L88" i="2"/>
  <c r="H88" i="2"/>
  <c r="BF84" i="2"/>
  <c r="BH84" i="2" s="1"/>
  <c r="AZ84" i="2"/>
  <c r="AT84" i="2"/>
  <c r="AN84" i="2"/>
  <c r="AP84" i="2" s="1"/>
  <c r="AJ84" i="2"/>
  <c r="AH84" i="2"/>
  <c r="AB84" i="2"/>
  <c r="V84" i="2"/>
  <c r="R84" i="2"/>
  <c r="P84" i="2"/>
  <c r="L84" i="2"/>
  <c r="H84" i="2"/>
  <c r="BF79" i="2"/>
  <c r="BH79" i="2" s="1"/>
  <c r="AZ79" i="2"/>
  <c r="BB79" i="2" s="1"/>
  <c r="AT79" i="2"/>
  <c r="AV79" i="2" s="1"/>
  <c r="AN79" i="2"/>
  <c r="AP79" i="2" s="1"/>
  <c r="AH79" i="2"/>
  <c r="AJ79" i="2" s="1"/>
  <c r="AB79" i="2"/>
  <c r="AD79" i="2" s="1"/>
  <c r="V79" i="2"/>
  <c r="P79" i="2"/>
  <c r="L79" i="2"/>
  <c r="H79" i="2"/>
  <c r="BF76" i="2"/>
  <c r="BH76" i="2" s="1"/>
  <c r="AZ76" i="2"/>
  <c r="BB76" i="2" s="1"/>
  <c r="AT76" i="2"/>
  <c r="AV76" i="2" s="1"/>
  <c r="AN76" i="2"/>
  <c r="AP76" i="2" s="1"/>
  <c r="AH76" i="2"/>
  <c r="AJ76" i="2" s="1"/>
  <c r="AB76" i="2"/>
  <c r="AD76" i="2" s="1"/>
  <c r="V76" i="2"/>
  <c r="X76" i="2" s="1"/>
  <c r="P76" i="2"/>
  <c r="R76" i="2" s="1"/>
  <c r="L76" i="2"/>
  <c r="H76" i="2"/>
  <c r="BF73" i="2"/>
  <c r="AZ73" i="2"/>
  <c r="AT73" i="2"/>
  <c r="AV73" i="2" s="1"/>
  <c r="AN73" i="2"/>
  <c r="AP73" i="2" s="1"/>
  <c r="AH73" i="2"/>
  <c r="AB73" i="2"/>
  <c r="V73" i="2"/>
  <c r="X73" i="2" s="1"/>
  <c r="P73" i="2"/>
  <c r="R73" i="2" s="1"/>
  <c r="L73" i="2"/>
  <c r="H73" i="2"/>
  <c r="BF67" i="2"/>
  <c r="BH67" i="2" s="1"/>
  <c r="AZ67" i="2"/>
  <c r="BB67" i="2" s="1"/>
  <c r="AT67" i="2"/>
  <c r="AN67" i="2"/>
  <c r="AP67" i="2" s="1"/>
  <c r="AH67" i="2"/>
  <c r="AJ67" i="2" s="1"/>
  <c r="AB67" i="2"/>
  <c r="V67" i="2"/>
  <c r="X67" i="2" s="1"/>
  <c r="P67" i="2"/>
  <c r="L67" i="2"/>
  <c r="H67" i="2"/>
  <c r="BF64" i="2"/>
  <c r="AZ64" i="2"/>
  <c r="BB64" i="2" s="1"/>
  <c r="AT64" i="2"/>
  <c r="AN64" i="2"/>
  <c r="AP64" i="2" s="1"/>
  <c r="AH64" i="2"/>
  <c r="AJ64" i="2" s="1"/>
  <c r="AB64" i="2"/>
  <c r="AD64" i="2" s="1"/>
  <c r="V64" i="2"/>
  <c r="X64" i="2" s="1"/>
  <c r="P64" i="2"/>
  <c r="L64" i="2"/>
  <c r="H64" i="2"/>
  <c r="BF62" i="2"/>
  <c r="BH62" i="2" s="1"/>
  <c r="AZ62" i="2"/>
  <c r="BB62" i="2" s="1"/>
  <c r="AT62" i="2"/>
  <c r="AV62" i="2" s="1"/>
  <c r="AN62" i="2"/>
  <c r="AH62" i="2"/>
  <c r="AJ62" i="2" s="1"/>
  <c r="AB62" i="2"/>
  <c r="AD62" i="2" s="1"/>
  <c r="V62" i="2"/>
  <c r="X62" i="2" s="1"/>
  <c r="P62" i="2"/>
  <c r="L62" i="2"/>
  <c r="H62" i="2"/>
  <c r="BF43" i="2"/>
  <c r="AZ43" i="2"/>
  <c r="BB43" i="2" s="1"/>
  <c r="AT43" i="2"/>
  <c r="AV43" i="2" s="1"/>
  <c r="AN43" i="2"/>
  <c r="AH43" i="2"/>
  <c r="AB43" i="2"/>
  <c r="AD43" i="2" s="1"/>
  <c r="V43" i="2"/>
  <c r="X43" i="2" s="1"/>
  <c r="P43" i="2"/>
  <c r="L43" i="2"/>
  <c r="H43" i="2"/>
  <c r="BF40" i="2"/>
  <c r="AZ40" i="2"/>
  <c r="BB40" i="2" s="1"/>
  <c r="AT40" i="2"/>
  <c r="AV40" i="2" s="1"/>
  <c r="AN40" i="2"/>
  <c r="AP40" i="2" s="1"/>
  <c r="AH40" i="2"/>
  <c r="AB40" i="2"/>
  <c r="AD40" i="2" s="1"/>
  <c r="V40" i="2"/>
  <c r="X40" i="2" s="1"/>
  <c r="P40" i="2"/>
  <c r="R40" i="2" s="1"/>
  <c r="L40" i="2"/>
  <c r="H40" i="2"/>
  <c r="BF38" i="2"/>
  <c r="BH38" i="2" s="1"/>
  <c r="AZ38" i="2"/>
  <c r="BB38" i="2" s="1"/>
  <c r="AT38" i="2"/>
  <c r="AV38" i="2" s="1"/>
  <c r="AN38" i="2"/>
  <c r="AP38" i="2" s="1"/>
  <c r="AH38" i="2"/>
  <c r="AJ38" i="2" s="1"/>
  <c r="AB38" i="2"/>
  <c r="AD38" i="2" s="1"/>
  <c r="V38" i="2"/>
  <c r="X38" i="2" s="1"/>
  <c r="P38" i="2"/>
  <c r="R38" i="2" s="1"/>
  <c r="L38" i="2"/>
  <c r="H38" i="2"/>
  <c r="BF35" i="2"/>
  <c r="BH35" i="2" s="1"/>
  <c r="AZ35" i="2"/>
  <c r="BB35" i="2" s="1"/>
  <c r="AT35" i="2"/>
  <c r="AV35" i="2" s="1"/>
  <c r="AN35" i="2"/>
  <c r="AP35" i="2" s="1"/>
  <c r="AH35" i="2"/>
  <c r="AJ35" i="2" s="1"/>
  <c r="AB35" i="2"/>
  <c r="AD35" i="2" s="1"/>
  <c r="V35" i="2"/>
  <c r="X35" i="2" s="1"/>
  <c r="P35" i="2"/>
  <c r="R35" i="2" s="1"/>
  <c r="L35" i="2"/>
  <c r="H35" i="2"/>
  <c r="BF32" i="2"/>
  <c r="AZ32" i="2"/>
  <c r="BB32" i="2" s="1"/>
  <c r="AT32" i="2"/>
  <c r="AV32" i="2" s="1"/>
  <c r="AN32" i="2"/>
  <c r="AH32" i="2"/>
  <c r="AB32" i="2"/>
  <c r="AD32" i="2" s="1"/>
  <c r="V32" i="2"/>
  <c r="X32" i="2" s="1"/>
  <c r="P32" i="2"/>
  <c r="L32" i="2"/>
  <c r="H32" i="2"/>
  <c r="BF29" i="2"/>
  <c r="BH29" i="2" s="1"/>
  <c r="AZ29" i="2"/>
  <c r="AT29" i="2"/>
  <c r="AN29" i="2"/>
  <c r="AH29" i="2"/>
  <c r="AJ29" i="2" s="1"/>
  <c r="AB29" i="2"/>
  <c r="V29" i="2"/>
  <c r="P29" i="2"/>
  <c r="L29" i="2"/>
  <c r="H29" i="2"/>
  <c r="BF27" i="2"/>
  <c r="AZ27" i="2"/>
  <c r="BB27" i="2" s="1"/>
  <c r="AT27" i="2"/>
  <c r="AN27" i="2"/>
  <c r="AH27" i="2"/>
  <c r="AB27" i="2"/>
  <c r="AD27" i="2" s="1"/>
  <c r="V27" i="2"/>
  <c r="P27" i="2"/>
  <c r="L27" i="2"/>
  <c r="H27" i="2"/>
  <c r="BF20" i="2"/>
  <c r="BH20" i="2" s="1"/>
  <c r="AZ20" i="2"/>
  <c r="BB20" i="2" s="1"/>
  <c r="AT20" i="2"/>
  <c r="AV20" i="2" s="1"/>
  <c r="AN20" i="2"/>
  <c r="AP20" i="2" s="1"/>
  <c r="AH20" i="2"/>
  <c r="AJ20" i="2" s="1"/>
  <c r="AB20" i="2"/>
  <c r="AD20" i="2" s="1"/>
  <c r="V20" i="2"/>
  <c r="X20" i="2" s="1"/>
  <c r="P20" i="2"/>
  <c r="R20" i="2" s="1"/>
  <c r="L20" i="2"/>
  <c r="H20" i="2"/>
  <c r="BF19" i="2"/>
  <c r="BH19" i="2" s="1"/>
  <c r="AZ19" i="2"/>
  <c r="BB19" i="2" s="1"/>
  <c r="AT19" i="2"/>
  <c r="AV19" i="2" s="1"/>
  <c r="AN19" i="2"/>
  <c r="AP19" i="2" s="1"/>
  <c r="AH19" i="2"/>
  <c r="AJ19" i="2" s="1"/>
  <c r="AB19" i="2"/>
  <c r="AD19" i="2" s="1"/>
  <c r="V19" i="2"/>
  <c r="X19" i="2" s="1"/>
  <c r="P19" i="2"/>
  <c r="R19" i="2" s="1"/>
  <c r="L19" i="2"/>
  <c r="H19" i="2"/>
  <c r="BF18" i="2"/>
  <c r="BH18" i="2" s="1"/>
  <c r="AZ18" i="2"/>
  <c r="BB18" i="2" s="1"/>
  <c r="AT18" i="2"/>
  <c r="AV18" i="2" s="1"/>
  <c r="AN18" i="2"/>
  <c r="AP18" i="2" s="1"/>
  <c r="AH18" i="2"/>
  <c r="AJ18" i="2" s="1"/>
  <c r="AB18" i="2"/>
  <c r="AD18" i="2" s="1"/>
  <c r="V18" i="2"/>
  <c r="X18" i="2" s="1"/>
  <c r="P18" i="2"/>
  <c r="R18" i="2" s="1"/>
  <c r="L18" i="2"/>
  <c r="H18" i="2"/>
  <c r="BF17" i="2"/>
  <c r="BH17" i="2" s="1"/>
  <c r="BB17" i="2"/>
  <c r="AZ17" i="2"/>
  <c r="AT17" i="2"/>
  <c r="AV17" i="2" s="1"/>
  <c r="AN17" i="2"/>
  <c r="AP17" i="2" s="1"/>
  <c r="AH17" i="2"/>
  <c r="AJ17" i="2" s="1"/>
  <c r="AB17" i="2"/>
  <c r="AD17" i="2" s="1"/>
  <c r="V17" i="2"/>
  <c r="X17" i="2" s="1"/>
  <c r="P17" i="2"/>
  <c r="R17" i="2" s="1"/>
  <c r="L17" i="2"/>
  <c r="H17" i="2"/>
  <c r="BF16" i="2"/>
  <c r="BH16" i="2" s="1"/>
  <c r="AZ16" i="2"/>
  <c r="BB16" i="2" s="1"/>
  <c r="AT16" i="2"/>
  <c r="AV16" i="2" s="1"/>
  <c r="AN16" i="2"/>
  <c r="AP16" i="2" s="1"/>
  <c r="AH16" i="2"/>
  <c r="AJ16" i="2" s="1"/>
  <c r="AB16" i="2"/>
  <c r="AD16" i="2" s="1"/>
  <c r="V16" i="2"/>
  <c r="X16" i="2" s="1"/>
  <c r="P16" i="2"/>
  <c r="R16" i="2" s="1"/>
  <c r="L16" i="2"/>
  <c r="H16" i="2"/>
  <c r="BF15" i="2"/>
  <c r="BH15" i="2" s="1"/>
  <c r="AZ15" i="2"/>
  <c r="BB15" i="2" s="1"/>
  <c r="AT15" i="2"/>
  <c r="AV15" i="2" s="1"/>
  <c r="AN15" i="2"/>
  <c r="AP15" i="2" s="1"/>
  <c r="AH15" i="2"/>
  <c r="AJ15" i="2" s="1"/>
  <c r="AB15" i="2"/>
  <c r="AD15" i="2" s="1"/>
  <c r="V15" i="2"/>
  <c r="X15" i="2" s="1"/>
  <c r="P15" i="2"/>
  <c r="R15" i="2" s="1"/>
  <c r="L15" i="2"/>
  <c r="H15" i="2"/>
  <c r="BF14" i="2"/>
  <c r="BH14" i="2" s="1"/>
  <c r="AZ14" i="2"/>
  <c r="BB14" i="2" s="1"/>
  <c r="AT14" i="2"/>
  <c r="AV14" i="2" s="1"/>
  <c r="AN14" i="2"/>
  <c r="AP14" i="2" s="1"/>
  <c r="AH14" i="2"/>
  <c r="AJ14" i="2" s="1"/>
  <c r="AB14" i="2"/>
  <c r="AD14" i="2" s="1"/>
  <c r="V14" i="2"/>
  <c r="X14" i="2" s="1"/>
  <c r="P14" i="2"/>
  <c r="R14" i="2" s="1"/>
  <c r="L14" i="2"/>
  <c r="H14" i="2"/>
  <c r="BF13" i="2"/>
  <c r="BH13" i="2" s="1"/>
  <c r="AZ13" i="2"/>
  <c r="BB13" i="2" s="1"/>
  <c r="AT13" i="2"/>
  <c r="AV13" i="2" s="1"/>
  <c r="AN13" i="2"/>
  <c r="AP13" i="2" s="1"/>
  <c r="AH13" i="2"/>
  <c r="AJ13" i="2" s="1"/>
  <c r="AB13" i="2"/>
  <c r="AD13" i="2" s="1"/>
  <c r="V13" i="2"/>
  <c r="X13" i="2" s="1"/>
  <c r="P13" i="2"/>
  <c r="R13" i="2" s="1"/>
  <c r="L13" i="2"/>
  <c r="H13" i="2"/>
  <c r="BF12" i="2"/>
  <c r="BH12" i="2" s="1"/>
  <c r="AZ12" i="2"/>
  <c r="BB12" i="2" s="1"/>
  <c r="AT12" i="2"/>
  <c r="AV12" i="2" s="1"/>
  <c r="AN12" i="2"/>
  <c r="AP12" i="2" s="1"/>
  <c r="AH12" i="2"/>
  <c r="AJ12" i="2" s="1"/>
  <c r="AB12" i="2"/>
  <c r="AD12" i="2" s="1"/>
  <c r="V12" i="2"/>
  <c r="X12" i="2" s="1"/>
  <c r="P12" i="2"/>
  <c r="R12" i="2" s="1"/>
  <c r="H12" i="2"/>
  <c r="BG9" i="2"/>
  <c r="BH9" i="2" s="1"/>
  <c r="BI9" i="2" s="1"/>
  <c r="BJ9" i="2" s="1"/>
  <c r="BK9" i="2" s="1"/>
  <c r="BA9" i="2"/>
  <c r="BB9" i="2" s="1"/>
  <c r="BC9" i="2" s="1"/>
  <c r="BD9" i="2" s="1"/>
  <c r="BE9" i="2" s="1"/>
  <c r="AU9" i="2"/>
  <c r="AV9" i="2" s="1"/>
  <c r="AW9" i="2" s="1"/>
  <c r="AX9" i="2" s="1"/>
  <c r="AY9" i="2" s="1"/>
  <c r="AQ9" i="2"/>
  <c r="AR9" i="2" s="1"/>
  <c r="AS9" i="2" s="1"/>
  <c r="AO9" i="2"/>
  <c r="AP9" i="2" s="1"/>
  <c r="AI9" i="2"/>
  <c r="AJ9" i="2" s="1"/>
  <c r="AK9" i="2" s="1"/>
  <c r="AC9" i="2"/>
  <c r="AD9" i="2" s="1"/>
  <c r="AE9" i="2" s="1"/>
  <c r="AF9" i="2" s="1"/>
  <c r="AG9" i="2" s="1"/>
  <c r="W9" i="2"/>
  <c r="X9" i="2" s="1"/>
  <c r="Y9" i="2" s="1"/>
  <c r="Z9" i="2" s="1"/>
  <c r="AA9" i="2" s="1"/>
  <c r="Q9" i="2"/>
  <c r="R9" i="2" s="1"/>
  <c r="S9" i="2" s="1"/>
  <c r="T9" i="2" s="1"/>
  <c r="U9" i="2" s="1"/>
  <c r="K9" i="2"/>
  <c r="L9" i="2" s="1"/>
  <c r="M9" i="2" s="1"/>
  <c r="N9" i="2" s="1"/>
  <c r="O9" i="2" s="1"/>
  <c r="C9" i="2"/>
  <c r="I9" i="2" s="1"/>
  <c r="U3" i="2"/>
  <c r="AA3" i="2" s="1"/>
  <c r="AG3" i="2" s="1"/>
  <c r="E41" i="1"/>
  <c r="J23" i="1"/>
  <c r="J24" i="1" s="1"/>
  <c r="J25" i="1" s="1"/>
  <c r="J26" i="1" s="1"/>
  <c r="M22" i="1"/>
  <c r="S172" i="7" l="1"/>
  <c r="S171" i="7"/>
  <c r="AL9" i="2"/>
  <c r="AM9" i="2" s="1"/>
  <c r="J27" i="1"/>
  <c r="J28" i="1" s="1"/>
  <c r="J29" i="1" s="1"/>
  <c r="J30" i="1" s="1"/>
  <c r="E7" i="5"/>
  <c r="C3" i="7"/>
  <c r="O4" i="2"/>
  <c r="E7" i="4"/>
  <c r="J5" i="3"/>
  <c r="F60" i="7"/>
  <c r="B60" i="7"/>
  <c r="R4" i="7"/>
  <c r="J60" i="7"/>
  <c r="B4" i="7"/>
  <c r="N4" i="7"/>
  <c r="F4" i="7"/>
  <c r="J4" i="7"/>
  <c r="K23" i="1"/>
  <c r="C4" i="7"/>
  <c r="E8" i="5"/>
  <c r="E8" i="4"/>
  <c r="P4" i="3"/>
  <c r="V3" i="3"/>
  <c r="O5" i="2"/>
  <c r="AV29" i="2"/>
  <c r="AP179" i="2"/>
  <c r="N22" i="1"/>
  <c r="R27" i="2"/>
  <c r="AJ27" i="2"/>
  <c r="BB29" i="2"/>
  <c r="R67" i="2"/>
  <c r="X79" i="2"/>
  <c r="X27" i="2"/>
  <c r="AP27" i="2"/>
  <c r="BH27" i="2"/>
  <c r="R29" i="2"/>
  <c r="H93" i="2"/>
  <c r="R64" i="2"/>
  <c r="AV64" i="2"/>
  <c r="AP101" i="2"/>
  <c r="AD29" i="2"/>
  <c r="R62" i="2"/>
  <c r="AM3" i="2"/>
  <c r="AV27" i="2"/>
  <c r="X29" i="2"/>
  <c r="AP29" i="2"/>
  <c r="AP62" i="2"/>
  <c r="AD67" i="2"/>
  <c r="AV67" i="2"/>
  <c r="R32" i="2"/>
  <c r="AP32" i="2"/>
  <c r="R43" i="2"/>
  <c r="AP43" i="2"/>
  <c r="AD73" i="2"/>
  <c r="AD96" i="2"/>
  <c r="H22" i="2"/>
  <c r="AJ32" i="2"/>
  <c r="BH32" i="2"/>
  <c r="AJ40" i="2"/>
  <c r="BH40" i="2"/>
  <c r="AJ43" i="2"/>
  <c r="BH43" i="2"/>
  <c r="BH64" i="2"/>
  <c r="BB73" i="2"/>
  <c r="R101" i="2"/>
  <c r="AP134" i="2"/>
  <c r="AP151" i="2"/>
  <c r="R79" i="2"/>
  <c r="AD136" i="2"/>
  <c r="BB177" i="2"/>
  <c r="AJ73" i="2"/>
  <c r="BH73" i="2"/>
  <c r="AD84" i="2"/>
  <c r="BB84" i="2"/>
  <c r="AV151" i="2"/>
  <c r="AD177" i="2"/>
  <c r="X182" i="2"/>
  <c r="AD113" i="2"/>
  <c r="BB113" i="2"/>
  <c r="AJ121" i="2"/>
  <c r="BH121" i="2"/>
  <c r="BH145" i="2"/>
  <c r="X151" i="2"/>
  <c r="AP176" i="2"/>
  <c r="AV187" i="2"/>
  <c r="BH96" i="2"/>
  <c r="AJ101" i="2"/>
  <c r="BH101" i="2"/>
  <c r="R121" i="2"/>
  <c r="AP121" i="2"/>
  <c r="AP173" i="2"/>
  <c r="X176" i="2"/>
  <c r="AV176" i="2"/>
  <c r="AP184" i="2"/>
  <c r="H58" i="2"/>
  <c r="X84" i="2"/>
  <c r="AV84" i="2"/>
  <c r="H130" i="2"/>
  <c r="BB134" i="2"/>
  <c r="BH136" i="2"/>
  <c r="AD145" i="2"/>
  <c r="BB160" i="2"/>
  <c r="AJ183" i="2"/>
  <c r="AJ194" i="2"/>
  <c r="AD101" i="2"/>
  <c r="BB101" i="2"/>
  <c r="AD121" i="2"/>
  <c r="BB121" i="2"/>
  <c r="AJ148" i="2"/>
  <c r="R151" i="2"/>
  <c r="R160" i="2"/>
  <c r="R173" i="2"/>
  <c r="R176" i="2"/>
  <c r="X188" i="2"/>
  <c r="X148" i="2"/>
  <c r="AV148" i="2"/>
  <c r="X177" i="2"/>
  <c r="AV177" i="2"/>
  <c r="AV180" i="2"/>
  <c r="R184" i="2"/>
  <c r="AJ184" i="2"/>
  <c r="X187" i="2"/>
  <c r="R148" i="2"/>
  <c r="AP148" i="2"/>
  <c r="AD151" i="2"/>
  <c r="BB151" i="2"/>
  <c r="H196" i="2"/>
  <c r="BH179" i="2"/>
  <c r="BH184" i="2"/>
  <c r="AV188" i="2"/>
  <c r="BH194" i="2"/>
  <c r="H166" i="2"/>
  <c r="AJ179" i="2"/>
  <c r="X180" i="2"/>
  <c r="BH183" i="2"/>
  <c r="AD182" i="2"/>
  <c r="BB182" i="2"/>
  <c r="AD188" i="2"/>
  <c r="BB188" i="2"/>
  <c r="G3" i="7" l="1"/>
  <c r="F7" i="5"/>
  <c r="F7" i="4"/>
  <c r="U4" i="2"/>
  <c r="M23" i="1"/>
  <c r="L23" i="1"/>
  <c r="N23" i="1" s="1"/>
  <c r="AB3" i="3"/>
  <c r="H167" i="2"/>
  <c r="H197" i="2" s="1"/>
  <c r="AS3" i="2"/>
  <c r="K24" i="1" l="1"/>
  <c r="G7" i="5" s="1"/>
  <c r="K3" i="7"/>
  <c r="U5" i="2"/>
  <c r="G4" i="7"/>
  <c r="F8" i="5"/>
  <c r="F8" i="4"/>
  <c r="P5" i="3"/>
  <c r="I20" i="2"/>
  <c r="D27" i="4" s="1"/>
  <c r="I16" i="2"/>
  <c r="D19" i="4" s="1"/>
  <c r="I15" i="2"/>
  <c r="I17" i="2"/>
  <c r="D21" i="4" s="1"/>
  <c r="M21" i="4" s="1"/>
  <c r="I12" i="2"/>
  <c r="I13" i="2"/>
  <c r="D13" i="4" s="1"/>
  <c r="I19" i="2"/>
  <c r="D25" i="4" s="1"/>
  <c r="I18" i="2"/>
  <c r="D23" i="4" s="1"/>
  <c r="F23" i="4" s="1"/>
  <c r="I14" i="2"/>
  <c r="D15" i="4" s="1"/>
  <c r="AH3" i="3"/>
  <c r="L24" i="1"/>
  <c r="AY3" i="2"/>
  <c r="I184" i="2"/>
  <c r="D114" i="4" s="1"/>
  <c r="K114" i="4" s="1"/>
  <c r="I176" i="2"/>
  <c r="D102" i="4" s="1"/>
  <c r="I145" i="2"/>
  <c r="D86" i="4" s="1"/>
  <c r="L86" i="4" s="1"/>
  <c r="L20" i="5" s="1"/>
  <c r="I125" i="2"/>
  <c r="D77" i="4" s="1"/>
  <c r="I107" i="2"/>
  <c r="D69" i="4" s="1"/>
  <c r="I173" i="2"/>
  <c r="D100" i="4" s="1"/>
  <c r="I136" i="2"/>
  <c r="D82" i="4" s="1"/>
  <c r="K82" i="4" s="1"/>
  <c r="I96" i="2"/>
  <c r="I35" i="2"/>
  <c r="D37" i="4" s="1"/>
  <c r="I113" i="2"/>
  <c r="D73" i="4" s="1"/>
  <c r="I79" i="2"/>
  <c r="D56" i="4" s="1"/>
  <c r="I148" i="2"/>
  <c r="D88" i="4" s="1"/>
  <c r="K88" i="4" s="1"/>
  <c r="I98" i="2"/>
  <c r="D65" i="4" s="1"/>
  <c r="K65" i="4" s="1"/>
  <c r="I160" i="2"/>
  <c r="D94" i="4" s="1"/>
  <c r="M94" i="4" s="1"/>
  <c r="M20" i="5" s="1"/>
  <c r="I134" i="2"/>
  <c r="I73" i="2"/>
  <c r="D52" i="4" s="1"/>
  <c r="I40" i="2"/>
  <c r="D41" i="4" s="1"/>
  <c r="L41" i="4" s="1"/>
  <c r="L14" i="5" s="1"/>
  <c r="I27" i="2"/>
  <c r="I64" i="2"/>
  <c r="D48" i="4" s="1"/>
  <c r="I43" i="2"/>
  <c r="D43" i="4" s="1"/>
  <c r="M43" i="4" s="1"/>
  <c r="I32" i="2"/>
  <c r="D35" i="4" s="1"/>
  <c r="I121" i="2"/>
  <c r="D75" i="4" s="1"/>
  <c r="I177" i="2"/>
  <c r="D104" i="4" s="1"/>
  <c r="L104" i="4" s="1"/>
  <c r="I194" i="2"/>
  <c r="I151" i="2"/>
  <c r="D90" i="4" s="1"/>
  <c r="I179" i="2"/>
  <c r="D106" i="4" s="1"/>
  <c r="J106" i="4" s="1"/>
  <c r="I183" i="2"/>
  <c r="D112" i="4" s="1"/>
  <c r="K112" i="4" s="1"/>
  <c r="I155" i="2"/>
  <c r="D92" i="4" s="1"/>
  <c r="I101" i="2"/>
  <c r="D67" i="4" s="1"/>
  <c r="H67" i="4" s="1"/>
  <c r="H18" i="5" s="1"/>
  <c r="I84" i="2"/>
  <c r="D58" i="4" s="1"/>
  <c r="I76" i="2"/>
  <c r="D54" i="4" s="1"/>
  <c r="J16" i="5" s="1"/>
  <c r="I139" i="2"/>
  <c r="D84" i="4" s="1"/>
  <c r="I110" i="2"/>
  <c r="D71" i="4" s="1"/>
  <c r="I182" i="2"/>
  <c r="D110" i="4" s="1"/>
  <c r="J110" i="4" s="1"/>
  <c r="I172" i="2"/>
  <c r="I180" i="2"/>
  <c r="D108" i="4" s="1"/>
  <c r="J108" i="4" s="1"/>
  <c r="I188" i="2"/>
  <c r="D118" i="4" s="1"/>
  <c r="I29" i="2"/>
  <c r="D33" i="4" s="1"/>
  <c r="I38" i="2"/>
  <c r="D39" i="4" s="1"/>
  <c r="M39" i="4" s="1"/>
  <c r="I187" i="2"/>
  <c r="D116" i="4" s="1"/>
  <c r="I116" i="4" s="1"/>
  <c r="I62" i="2"/>
  <c r="I67" i="2"/>
  <c r="D50" i="4" s="1"/>
  <c r="H50" i="4" s="1"/>
  <c r="H16" i="5" s="1"/>
  <c r="I88" i="2"/>
  <c r="D60" i="4" s="1"/>
  <c r="D16" i="5" l="1"/>
  <c r="D63" i="4"/>
  <c r="G63" i="4" s="1"/>
  <c r="G18" i="5" s="1"/>
  <c r="D18" i="5"/>
  <c r="K23" i="5"/>
  <c r="M24" i="1"/>
  <c r="V4" i="3"/>
  <c r="G7" i="4"/>
  <c r="AA4" i="2"/>
  <c r="J15" i="4"/>
  <c r="F15" i="4"/>
  <c r="M15" i="4"/>
  <c r="I15" i="4"/>
  <c r="G15" i="4"/>
  <c r="L15" i="4"/>
  <c r="H15" i="4"/>
  <c r="K15" i="4"/>
  <c r="J27" i="4"/>
  <c r="F27" i="4"/>
  <c r="M27" i="4"/>
  <c r="I27" i="4"/>
  <c r="G27" i="4"/>
  <c r="L27" i="4"/>
  <c r="H27" i="4"/>
  <c r="K27" i="4"/>
  <c r="M14" i="5"/>
  <c r="K16" i="5"/>
  <c r="K20" i="5"/>
  <c r="I16" i="5"/>
  <c r="I18" i="5"/>
  <c r="F13" i="4"/>
  <c r="G13" i="4"/>
  <c r="I84" i="4"/>
  <c r="I20" i="5" s="1"/>
  <c r="H84" i="4"/>
  <c r="H20" i="5" s="1"/>
  <c r="M25" i="4"/>
  <c r="L25" i="4"/>
  <c r="J118" i="4"/>
  <c r="J23" i="5" s="1"/>
  <c r="I118" i="4"/>
  <c r="I23" i="5" s="1"/>
  <c r="K71" i="4"/>
  <c r="J71" i="4"/>
  <c r="J18" i="5" s="1"/>
  <c r="K69" i="4"/>
  <c r="L69" i="4"/>
  <c r="L18" i="5" s="1"/>
  <c r="L19" i="4"/>
  <c r="M19" i="4"/>
  <c r="AA5" i="2"/>
  <c r="K4" i="7"/>
  <c r="G8" i="5"/>
  <c r="G8" i="4"/>
  <c r="V5" i="3"/>
  <c r="D25" i="5"/>
  <c r="D121" i="4"/>
  <c r="M121" i="4" s="1"/>
  <c r="M25" i="5" s="1"/>
  <c r="D23" i="3"/>
  <c r="D11" i="5"/>
  <c r="D17" i="4"/>
  <c r="F17" i="4" s="1"/>
  <c r="D16" i="3"/>
  <c r="D46" i="4"/>
  <c r="G46" i="4" s="1"/>
  <c r="G16" i="5" s="1"/>
  <c r="D20" i="5"/>
  <c r="D80" i="4"/>
  <c r="G80" i="4" s="1"/>
  <c r="G20" i="5" s="1"/>
  <c r="D18" i="3"/>
  <c r="D23" i="5"/>
  <c r="D98" i="4"/>
  <c r="H23" i="5" s="1"/>
  <c r="D21" i="3"/>
  <c r="D14" i="5"/>
  <c r="D14" i="3"/>
  <c r="D31" i="4"/>
  <c r="L102" i="4"/>
  <c r="L23" i="5" s="1"/>
  <c r="M102" i="4"/>
  <c r="M23" i="5" s="1"/>
  <c r="D11" i="4"/>
  <c r="D11" i="3"/>
  <c r="AN3" i="3"/>
  <c r="AS182" i="2"/>
  <c r="U182" i="2"/>
  <c r="K182" i="2"/>
  <c r="BK182" i="2"/>
  <c r="AM182" i="2"/>
  <c r="O182" i="2"/>
  <c r="AY182" i="2"/>
  <c r="AO182" i="2"/>
  <c r="AA182" i="2"/>
  <c r="Q182" i="2"/>
  <c r="BE182" i="2"/>
  <c r="BI182" i="2"/>
  <c r="M111" i="4" s="1"/>
  <c r="M182" i="2"/>
  <c r="E111" i="4" s="1"/>
  <c r="AU182" i="2"/>
  <c r="AK182" i="2"/>
  <c r="I111" i="4" s="1"/>
  <c r="AG182" i="2"/>
  <c r="BA182" i="2"/>
  <c r="BG182" i="2"/>
  <c r="AC182" i="2"/>
  <c r="S182" i="2"/>
  <c r="F111" i="4" s="1"/>
  <c r="W182" i="2"/>
  <c r="AW182" i="2"/>
  <c r="K111" i="4" s="1"/>
  <c r="AI182" i="2"/>
  <c r="AQ182" i="2"/>
  <c r="J111" i="4" s="1"/>
  <c r="BC182" i="2"/>
  <c r="L111" i="4" s="1"/>
  <c r="Y182" i="2"/>
  <c r="G111" i="4" s="1"/>
  <c r="AE182" i="2"/>
  <c r="H111" i="4" s="1"/>
  <c r="BE179" i="2"/>
  <c r="AY179" i="2"/>
  <c r="AS179" i="2"/>
  <c r="U179" i="2"/>
  <c r="K179" i="2"/>
  <c r="BA179" i="2"/>
  <c r="AM179" i="2"/>
  <c r="AC179" i="2"/>
  <c r="W179" i="2"/>
  <c r="Q179" i="2"/>
  <c r="AG179" i="2"/>
  <c r="AE179" i="2"/>
  <c r="H107" i="4" s="1"/>
  <c r="O179" i="2"/>
  <c r="BK179" i="2"/>
  <c r="AW179" i="2"/>
  <c r="K107" i="4" s="1"/>
  <c r="M179" i="2"/>
  <c r="E107" i="4" s="1"/>
  <c r="S179" i="2"/>
  <c r="F107" i="4" s="1"/>
  <c r="AA179" i="2"/>
  <c r="Y179" i="2"/>
  <c r="G107" i="4" s="1"/>
  <c r="BC179" i="2"/>
  <c r="L107" i="4" s="1"/>
  <c r="AI179" i="2"/>
  <c r="AO179" i="2"/>
  <c r="BG179" i="2"/>
  <c r="AU179" i="2"/>
  <c r="BI179" i="2"/>
  <c r="M107" i="4" s="1"/>
  <c r="AK179" i="2"/>
  <c r="I107" i="4" s="1"/>
  <c r="AQ179" i="2"/>
  <c r="J107" i="4" s="1"/>
  <c r="AY43" i="2"/>
  <c r="AA43" i="2"/>
  <c r="AU43" i="2"/>
  <c r="W43" i="2"/>
  <c r="AS43" i="2"/>
  <c r="U43" i="2"/>
  <c r="M43" i="2"/>
  <c r="E44" i="4" s="1"/>
  <c r="BE43" i="2"/>
  <c r="AG43" i="2"/>
  <c r="K43" i="2"/>
  <c r="O43" i="2"/>
  <c r="AM43" i="2"/>
  <c r="BK43" i="2"/>
  <c r="AE43" i="2"/>
  <c r="H44" i="4" s="1"/>
  <c r="BG43" i="2"/>
  <c r="BC43" i="2"/>
  <c r="L44" i="4" s="1"/>
  <c r="AW43" i="2"/>
  <c r="K44" i="4" s="1"/>
  <c r="Q43" i="2"/>
  <c r="Y43" i="2"/>
  <c r="G44" i="4" s="1"/>
  <c r="AI43" i="2"/>
  <c r="AC43" i="2"/>
  <c r="AO43" i="2"/>
  <c r="BA43" i="2"/>
  <c r="S43" i="2"/>
  <c r="F44" i="4" s="1"/>
  <c r="AK43" i="2"/>
  <c r="I44" i="4" s="1"/>
  <c r="AQ43" i="2"/>
  <c r="J44" i="4" s="1"/>
  <c r="BI43" i="2"/>
  <c r="M44" i="4" s="1"/>
  <c r="AS73" i="2"/>
  <c r="U73" i="2"/>
  <c r="K73" i="2"/>
  <c r="AO73" i="2"/>
  <c r="Q73" i="2"/>
  <c r="BK73" i="2"/>
  <c r="AM73" i="2"/>
  <c r="O73" i="2"/>
  <c r="AY73" i="2"/>
  <c r="AA73" i="2"/>
  <c r="BE73" i="2"/>
  <c r="AQ73" i="2"/>
  <c r="J53" i="4" s="1"/>
  <c r="M73" i="2"/>
  <c r="E53" i="4" s="1"/>
  <c r="AG73" i="2"/>
  <c r="S73" i="2"/>
  <c r="F53" i="4" s="1"/>
  <c r="Y73" i="2"/>
  <c r="G53" i="4" s="1"/>
  <c r="AW73" i="2"/>
  <c r="K53" i="4" s="1"/>
  <c r="BG73" i="2"/>
  <c r="AU73" i="2"/>
  <c r="BA73" i="2"/>
  <c r="W73" i="2"/>
  <c r="AI73" i="2"/>
  <c r="AC73" i="2"/>
  <c r="AE73" i="2"/>
  <c r="H53" i="4" s="1"/>
  <c r="BC73" i="2"/>
  <c r="L53" i="4" s="1"/>
  <c r="AK73" i="2"/>
  <c r="I53" i="4" s="1"/>
  <c r="BI73" i="2"/>
  <c r="M53" i="4" s="1"/>
  <c r="AS18" i="2"/>
  <c r="U18" i="2"/>
  <c r="K18" i="2"/>
  <c r="BK18" i="2"/>
  <c r="BE18" i="2"/>
  <c r="AY18" i="2"/>
  <c r="AQ18" i="2"/>
  <c r="J24" i="4" s="1"/>
  <c r="AM18" i="2"/>
  <c r="AG18" i="2"/>
  <c r="AA18" i="2"/>
  <c r="S18" i="2"/>
  <c r="F24" i="4" s="1"/>
  <c r="O18" i="2"/>
  <c r="AU18" i="2"/>
  <c r="Q18" i="2"/>
  <c r="AO18" i="2"/>
  <c r="W18" i="2"/>
  <c r="BA18" i="2"/>
  <c r="AC18" i="2"/>
  <c r="AW18" i="2"/>
  <c r="K24" i="4" s="1"/>
  <c r="BI18" i="2"/>
  <c r="M24" i="4" s="1"/>
  <c r="AI18" i="2"/>
  <c r="BC18" i="2"/>
  <c r="L24" i="4" s="1"/>
  <c r="BG18" i="2"/>
  <c r="AK18" i="2"/>
  <c r="I24" i="4" s="1"/>
  <c r="M18" i="2"/>
  <c r="E24" i="4" s="1"/>
  <c r="Y18" i="2"/>
  <c r="G24" i="4" s="1"/>
  <c r="AE18" i="2"/>
  <c r="H24" i="4" s="1"/>
  <c r="BE107" i="2"/>
  <c r="AG107" i="2"/>
  <c r="BK107" i="2"/>
  <c r="AY107" i="2"/>
  <c r="AS107" i="2"/>
  <c r="AM107" i="2"/>
  <c r="AA107" i="2"/>
  <c r="U107" i="2"/>
  <c r="O107" i="2"/>
  <c r="BG107" i="2"/>
  <c r="AQ107" i="2"/>
  <c r="J70" i="4" s="1"/>
  <c r="AI107" i="2"/>
  <c r="S107" i="2"/>
  <c r="F70" i="4" s="1"/>
  <c r="K107" i="2"/>
  <c r="AW107" i="2"/>
  <c r="K70" i="4" s="1"/>
  <c r="AO107" i="2"/>
  <c r="Y107" i="2"/>
  <c r="G70" i="4" s="1"/>
  <c r="Q107" i="2"/>
  <c r="BA107" i="2"/>
  <c r="AC107" i="2"/>
  <c r="AU107" i="2"/>
  <c r="W107" i="2"/>
  <c r="AK107" i="2"/>
  <c r="I70" i="4" s="1"/>
  <c r="BI107" i="2"/>
  <c r="M70" i="4" s="1"/>
  <c r="AE107" i="2"/>
  <c r="H70" i="4" s="1"/>
  <c r="M107" i="2"/>
  <c r="E70" i="4" s="1"/>
  <c r="BC107" i="2"/>
  <c r="L70" i="4" s="1"/>
  <c r="AS88" i="2"/>
  <c r="U88" i="2"/>
  <c r="K88" i="2"/>
  <c r="BA88" i="2"/>
  <c r="AU88" i="2"/>
  <c r="AO88" i="2"/>
  <c r="AC88" i="2"/>
  <c r="W88" i="2"/>
  <c r="Q88" i="2"/>
  <c r="BI88" i="2"/>
  <c r="M61" i="4" s="1"/>
  <c r="BC88" i="2"/>
  <c r="L61" i="4" s="1"/>
  <c r="AM88" i="2"/>
  <c r="AG88" i="2"/>
  <c r="AQ88" i="2"/>
  <c r="J61" i="4" s="1"/>
  <c r="AK88" i="2"/>
  <c r="I61" i="4" s="1"/>
  <c r="AE88" i="2"/>
  <c r="H61" i="4" s="1"/>
  <c r="O88" i="2"/>
  <c r="AY88" i="2"/>
  <c r="M88" i="2"/>
  <c r="E61" i="4" s="1"/>
  <c r="BE88" i="2"/>
  <c r="BK88" i="2"/>
  <c r="AA88" i="2"/>
  <c r="AW88" i="2"/>
  <c r="K61" i="4" s="1"/>
  <c r="Y88" i="2"/>
  <c r="G61" i="4" s="1"/>
  <c r="S88" i="2"/>
  <c r="F61" i="4" s="1"/>
  <c r="AI88" i="2"/>
  <c r="BG88" i="2"/>
  <c r="BK187" i="2"/>
  <c r="AM187" i="2"/>
  <c r="O187" i="2"/>
  <c r="BE187" i="2"/>
  <c r="AG187" i="2"/>
  <c r="BG187" i="2"/>
  <c r="AY187" i="2"/>
  <c r="U187" i="2"/>
  <c r="K187" i="2"/>
  <c r="AS187" i="2"/>
  <c r="AI187" i="2"/>
  <c r="AA187" i="2"/>
  <c r="AO187" i="2"/>
  <c r="Q187" i="2"/>
  <c r="BI187" i="2"/>
  <c r="M117" i="4" s="1"/>
  <c r="W187" i="2"/>
  <c r="S187" i="2"/>
  <c r="F117" i="4" s="1"/>
  <c r="BA187" i="2"/>
  <c r="AK187" i="2"/>
  <c r="I117" i="4" s="1"/>
  <c r="AC187" i="2"/>
  <c r="BC187" i="2"/>
  <c r="L117" i="4" s="1"/>
  <c r="AE187" i="2"/>
  <c r="H117" i="4" s="1"/>
  <c r="AQ187" i="2"/>
  <c r="J117" i="4" s="1"/>
  <c r="M187" i="2"/>
  <c r="E117" i="4" s="1"/>
  <c r="AU187" i="2"/>
  <c r="AW187" i="2"/>
  <c r="K117" i="4" s="1"/>
  <c r="Y187" i="2"/>
  <c r="G117" i="4" s="1"/>
  <c r="AS188" i="2"/>
  <c r="U188" i="2"/>
  <c r="K188" i="2"/>
  <c r="BK188" i="2"/>
  <c r="AM188" i="2"/>
  <c r="O188" i="2"/>
  <c r="BE188" i="2"/>
  <c r="AG188" i="2"/>
  <c r="AK188" i="2"/>
  <c r="I119" i="4" s="1"/>
  <c r="Q188" i="2"/>
  <c r="AA188" i="2"/>
  <c r="AO188" i="2"/>
  <c r="BI188" i="2"/>
  <c r="M119" i="4" s="1"/>
  <c r="AY188" i="2"/>
  <c r="M188" i="2"/>
  <c r="E119" i="4" s="1"/>
  <c r="BA188" i="2"/>
  <c r="S188" i="2"/>
  <c r="F119" i="4" s="1"/>
  <c r="AU188" i="2"/>
  <c r="AC188" i="2"/>
  <c r="AI188" i="2"/>
  <c r="BG188" i="2"/>
  <c r="AQ188" i="2"/>
  <c r="J119" i="4" s="1"/>
  <c r="W188" i="2"/>
  <c r="Y188" i="2"/>
  <c r="G119" i="4" s="1"/>
  <c r="BC188" i="2"/>
  <c r="L119" i="4" s="1"/>
  <c r="AE188" i="2"/>
  <c r="H119" i="4" s="1"/>
  <c r="AW188" i="2"/>
  <c r="K119" i="4" s="1"/>
  <c r="BK110" i="2"/>
  <c r="AM110" i="2"/>
  <c r="O110" i="2"/>
  <c r="BE110" i="2"/>
  <c r="AY110" i="2"/>
  <c r="AS110" i="2"/>
  <c r="AG110" i="2"/>
  <c r="AA110" i="2"/>
  <c r="U110" i="2"/>
  <c r="AU110" i="2"/>
  <c r="W110" i="2"/>
  <c r="BG110" i="2"/>
  <c r="AI110" i="2"/>
  <c r="K110" i="2"/>
  <c r="AO110" i="2"/>
  <c r="AW110" i="2"/>
  <c r="K72" i="4" s="1"/>
  <c r="Q110" i="2"/>
  <c r="Y110" i="2"/>
  <c r="G72" i="4" s="1"/>
  <c r="S110" i="2"/>
  <c r="F72" i="4" s="1"/>
  <c r="M110" i="2"/>
  <c r="E72" i="4" s="1"/>
  <c r="AQ110" i="2"/>
  <c r="J72" i="4" s="1"/>
  <c r="AK110" i="2"/>
  <c r="I72" i="4" s="1"/>
  <c r="AE110" i="2"/>
  <c r="H72" i="4" s="1"/>
  <c r="BA110" i="2"/>
  <c r="BI110" i="2"/>
  <c r="M72" i="4" s="1"/>
  <c r="AC110" i="2"/>
  <c r="BC110" i="2"/>
  <c r="L72" i="4" s="1"/>
  <c r="AY101" i="2"/>
  <c r="AA101" i="2"/>
  <c r="AU101" i="2"/>
  <c r="W101" i="2"/>
  <c r="BK101" i="2"/>
  <c r="AM101" i="2"/>
  <c r="O101" i="2"/>
  <c r="AS101" i="2"/>
  <c r="U101" i="2"/>
  <c r="M101" i="2"/>
  <c r="E68" i="4" s="1"/>
  <c r="BE101" i="2"/>
  <c r="AG101" i="2"/>
  <c r="K101" i="2"/>
  <c r="AW101" i="2"/>
  <c r="K68" i="4" s="1"/>
  <c r="Y101" i="2"/>
  <c r="G68" i="4" s="1"/>
  <c r="BG101" i="2"/>
  <c r="BA101" i="2"/>
  <c r="AO101" i="2"/>
  <c r="AI101" i="2"/>
  <c r="Q101" i="2"/>
  <c r="AC101" i="2"/>
  <c r="AE101" i="2"/>
  <c r="H68" i="4" s="1"/>
  <c r="AK101" i="2"/>
  <c r="I68" i="4" s="1"/>
  <c r="S101" i="2"/>
  <c r="F68" i="4" s="1"/>
  <c r="AQ101" i="2"/>
  <c r="J68" i="4" s="1"/>
  <c r="BI101" i="2"/>
  <c r="M68" i="4" s="1"/>
  <c r="BC101" i="2"/>
  <c r="L68" i="4" s="1"/>
  <c r="BK151" i="2"/>
  <c r="AM151" i="2"/>
  <c r="O151" i="2"/>
  <c r="BG151" i="2"/>
  <c r="AI151" i="2"/>
  <c r="K151" i="2"/>
  <c r="AS151" i="2"/>
  <c r="U151" i="2"/>
  <c r="AY151" i="2"/>
  <c r="AA151" i="2"/>
  <c r="AK151" i="2"/>
  <c r="I91" i="4" s="1"/>
  <c r="M151" i="2"/>
  <c r="E91" i="4" s="1"/>
  <c r="BI151" i="2"/>
  <c r="M91" i="4" s="1"/>
  <c r="AG151" i="2"/>
  <c r="BE151" i="2"/>
  <c r="W151" i="2"/>
  <c r="AO151" i="2"/>
  <c r="BA151" i="2"/>
  <c r="AU151" i="2"/>
  <c r="Q151" i="2"/>
  <c r="AC151" i="2"/>
  <c r="BC151" i="2"/>
  <c r="L91" i="4" s="1"/>
  <c r="AE151" i="2"/>
  <c r="H91" i="4" s="1"/>
  <c r="AQ151" i="2"/>
  <c r="J91" i="4" s="1"/>
  <c r="Y151" i="2"/>
  <c r="G91" i="4" s="1"/>
  <c r="AW151" i="2"/>
  <c r="K91" i="4" s="1"/>
  <c r="S151" i="2"/>
  <c r="F91" i="4" s="1"/>
  <c r="AY15" i="2"/>
  <c r="AA15" i="2"/>
  <c r="BI15" i="2"/>
  <c r="M18" i="4" s="1"/>
  <c r="AQ15" i="2"/>
  <c r="J18" i="4" s="1"/>
  <c r="AK15" i="2"/>
  <c r="I18" i="4" s="1"/>
  <c r="S15" i="2"/>
  <c r="F18" i="4" s="1"/>
  <c r="M15" i="2"/>
  <c r="E18" i="4" s="1"/>
  <c r="BG15" i="2"/>
  <c r="BA15" i="2"/>
  <c r="AU15" i="2"/>
  <c r="AI15" i="2"/>
  <c r="AC15" i="2"/>
  <c r="W15" i="2"/>
  <c r="K15" i="2"/>
  <c r="AW15" i="2"/>
  <c r="K18" i="4" s="1"/>
  <c r="AG15" i="2"/>
  <c r="Y15" i="2"/>
  <c r="G18" i="4" s="1"/>
  <c r="BE15" i="2"/>
  <c r="O15" i="2"/>
  <c r="AM15" i="2"/>
  <c r="U15" i="2"/>
  <c r="BK15" i="2"/>
  <c r="AS15" i="2"/>
  <c r="Q15" i="2"/>
  <c r="BC15" i="2"/>
  <c r="L18" i="4" s="1"/>
  <c r="AO15" i="2"/>
  <c r="AE15" i="2"/>
  <c r="H18" i="4" s="1"/>
  <c r="BK134" i="2"/>
  <c r="AM134" i="2"/>
  <c r="BE134" i="2"/>
  <c r="AY134" i="2"/>
  <c r="AS134" i="2"/>
  <c r="AG134" i="2"/>
  <c r="AC134" i="2"/>
  <c r="O134" i="2"/>
  <c r="U134" i="2"/>
  <c r="BG134" i="2"/>
  <c r="AU134" i="2"/>
  <c r="AA134" i="2"/>
  <c r="AE134" i="2"/>
  <c r="K134" i="2"/>
  <c r="AW134" i="2"/>
  <c r="Q134" i="2"/>
  <c r="AO134" i="2"/>
  <c r="BA134" i="2"/>
  <c r="AI134" i="2"/>
  <c r="S134" i="2"/>
  <c r="M134" i="2"/>
  <c r="Y134" i="2"/>
  <c r="AK134" i="2"/>
  <c r="W134" i="2"/>
  <c r="BI134" i="2"/>
  <c r="BC134" i="2"/>
  <c r="AQ134" i="2"/>
  <c r="BE20" i="2"/>
  <c r="AG20" i="2"/>
  <c r="BG20" i="2"/>
  <c r="BA20" i="2"/>
  <c r="AO20" i="2"/>
  <c r="AI20" i="2"/>
  <c r="AC20" i="2"/>
  <c r="Q20" i="2"/>
  <c r="K20" i="2"/>
  <c r="BK20" i="2"/>
  <c r="AY20" i="2"/>
  <c r="AS20" i="2"/>
  <c r="AM20" i="2"/>
  <c r="AA20" i="2"/>
  <c r="U20" i="2"/>
  <c r="O20" i="2"/>
  <c r="AW20" i="2"/>
  <c r="K28" i="4" s="1"/>
  <c r="S20" i="2"/>
  <c r="F28" i="4" s="1"/>
  <c r="AQ20" i="2"/>
  <c r="J28" i="4" s="1"/>
  <c r="Y20" i="2"/>
  <c r="G28" i="4" s="1"/>
  <c r="M20" i="2"/>
  <c r="E28" i="4" s="1"/>
  <c r="BC20" i="2"/>
  <c r="L28" i="4" s="1"/>
  <c r="AK20" i="2"/>
  <c r="I28" i="4" s="1"/>
  <c r="BI20" i="2"/>
  <c r="M28" i="4" s="1"/>
  <c r="AE20" i="2"/>
  <c r="H28" i="4" s="1"/>
  <c r="AU20" i="2"/>
  <c r="W20" i="2"/>
  <c r="BE148" i="2"/>
  <c r="AG148" i="2"/>
  <c r="BA148" i="2"/>
  <c r="AC148" i="2"/>
  <c r="K148" i="2"/>
  <c r="BC148" i="2"/>
  <c r="L89" i="4" s="1"/>
  <c r="AE148" i="2"/>
  <c r="H89" i="4" s="1"/>
  <c r="BK148" i="2"/>
  <c r="AM148" i="2"/>
  <c r="O148" i="2"/>
  <c r="AA148" i="2"/>
  <c r="AS148" i="2"/>
  <c r="AY148" i="2"/>
  <c r="U148" i="2"/>
  <c r="BI148" i="2"/>
  <c r="M89" i="4" s="1"/>
  <c r="W148" i="2"/>
  <c r="AO148" i="2"/>
  <c r="M148" i="2"/>
  <c r="E89" i="4" s="1"/>
  <c r="BG148" i="2"/>
  <c r="AI148" i="2"/>
  <c r="AU148" i="2"/>
  <c r="Q148" i="2"/>
  <c r="AW148" i="2"/>
  <c r="K89" i="4" s="1"/>
  <c r="AQ148" i="2"/>
  <c r="J89" i="4" s="1"/>
  <c r="Y148" i="2"/>
  <c r="G89" i="4" s="1"/>
  <c r="AK148" i="2"/>
  <c r="I89" i="4" s="1"/>
  <c r="S148" i="2"/>
  <c r="F89" i="4" s="1"/>
  <c r="AS96" i="2"/>
  <c r="U96" i="2"/>
  <c r="K96" i="2"/>
  <c r="BK96" i="2"/>
  <c r="BA96" i="2"/>
  <c r="AG96" i="2"/>
  <c r="W96" i="2"/>
  <c r="Q96" i="2"/>
  <c r="AQ96" i="2"/>
  <c r="AM96" i="2"/>
  <c r="AU96" i="2"/>
  <c r="AA96" i="2"/>
  <c r="BE96" i="2"/>
  <c r="O96" i="2"/>
  <c r="S96" i="2"/>
  <c r="AO96" i="2"/>
  <c r="AY96" i="2"/>
  <c r="AI96" i="2"/>
  <c r="AW96" i="2"/>
  <c r="Y96" i="2"/>
  <c r="AC96" i="2"/>
  <c r="M96" i="2"/>
  <c r="AK96" i="2"/>
  <c r="BG96" i="2"/>
  <c r="BC96" i="2"/>
  <c r="AE96" i="2"/>
  <c r="BI96" i="2"/>
  <c r="BE125" i="2"/>
  <c r="AG125" i="2"/>
  <c r="BK125" i="2"/>
  <c r="AY125" i="2"/>
  <c r="AS125" i="2"/>
  <c r="AM125" i="2"/>
  <c r="AA125" i="2"/>
  <c r="U125" i="2"/>
  <c r="O125" i="2"/>
  <c r="BA125" i="2"/>
  <c r="AC125" i="2"/>
  <c r="BG125" i="2"/>
  <c r="AQ125" i="2"/>
  <c r="J78" i="4" s="1"/>
  <c r="AI125" i="2"/>
  <c r="S125" i="2"/>
  <c r="F78" i="4" s="1"/>
  <c r="K125" i="2"/>
  <c r="AO125" i="2"/>
  <c r="Q125" i="2"/>
  <c r="BC125" i="2"/>
  <c r="L78" i="4" s="1"/>
  <c r="M125" i="2"/>
  <c r="E78" i="4" s="1"/>
  <c r="W125" i="2"/>
  <c r="Y125" i="2"/>
  <c r="G78" i="4" s="1"/>
  <c r="AK125" i="2"/>
  <c r="I78" i="4" s="1"/>
  <c r="AU125" i="2"/>
  <c r="AE125" i="2"/>
  <c r="H78" i="4" s="1"/>
  <c r="AW125" i="2"/>
  <c r="K78" i="4" s="1"/>
  <c r="BI125" i="2"/>
  <c r="M78" i="4" s="1"/>
  <c r="BK67" i="2"/>
  <c r="AM67" i="2"/>
  <c r="O67" i="2"/>
  <c r="BI67" i="2"/>
  <c r="M51" i="4" s="1"/>
  <c r="BE67" i="2"/>
  <c r="AA67" i="2"/>
  <c r="K67" i="2"/>
  <c r="BG67" i="2"/>
  <c r="AS67" i="2"/>
  <c r="M67" i="2"/>
  <c r="E51" i="4" s="1"/>
  <c r="AO67" i="2"/>
  <c r="AI67" i="2"/>
  <c r="W67" i="2"/>
  <c r="AY67" i="2"/>
  <c r="AK67" i="2"/>
  <c r="I51" i="4" s="1"/>
  <c r="AG67" i="2"/>
  <c r="U67" i="2"/>
  <c r="AC67" i="2"/>
  <c r="Y67" i="2"/>
  <c r="G51" i="4" s="1"/>
  <c r="BA67" i="2"/>
  <c r="Q67" i="2"/>
  <c r="AU67" i="2"/>
  <c r="BC67" i="2"/>
  <c r="L51" i="4" s="1"/>
  <c r="AQ67" i="2"/>
  <c r="J51" i="4" s="1"/>
  <c r="S67" i="2"/>
  <c r="F51" i="4" s="1"/>
  <c r="AE67" i="2"/>
  <c r="H51" i="4" s="1"/>
  <c r="AW67" i="2"/>
  <c r="K51" i="4" s="1"/>
  <c r="BK38" i="2"/>
  <c r="AM38" i="2"/>
  <c r="O38" i="2"/>
  <c r="BE38" i="2"/>
  <c r="AY38" i="2"/>
  <c r="AS38" i="2"/>
  <c r="AG38" i="2"/>
  <c r="AA38" i="2"/>
  <c r="U38" i="2"/>
  <c r="AW38" i="2"/>
  <c r="K40" i="4" s="1"/>
  <c r="Y38" i="2"/>
  <c r="G40" i="4" s="1"/>
  <c r="BG38" i="2"/>
  <c r="AU38" i="2"/>
  <c r="AO38" i="2"/>
  <c r="AI38" i="2"/>
  <c r="W38" i="2"/>
  <c r="Q38" i="2"/>
  <c r="K38" i="2"/>
  <c r="BC38" i="2"/>
  <c r="L40" i="4" s="1"/>
  <c r="BA38" i="2"/>
  <c r="S38" i="2"/>
  <c r="F40" i="4" s="1"/>
  <c r="M38" i="2"/>
  <c r="E40" i="4" s="1"/>
  <c r="BI38" i="2"/>
  <c r="M40" i="4" s="1"/>
  <c r="AK38" i="2"/>
  <c r="I40" i="4" s="1"/>
  <c r="AQ38" i="2"/>
  <c r="J40" i="4" s="1"/>
  <c r="AE38" i="2"/>
  <c r="H40" i="4" s="1"/>
  <c r="AC38" i="2"/>
  <c r="BK180" i="2"/>
  <c r="BA180" i="2"/>
  <c r="AM180" i="2"/>
  <c r="O180" i="2"/>
  <c r="BE180" i="2"/>
  <c r="AG180" i="2"/>
  <c r="AO180" i="2"/>
  <c r="BG180" i="2"/>
  <c r="AY180" i="2"/>
  <c r="Q180" i="2"/>
  <c r="AI180" i="2"/>
  <c r="AA180" i="2"/>
  <c r="U180" i="2"/>
  <c r="AS180" i="2"/>
  <c r="K180" i="2"/>
  <c r="BC180" i="2"/>
  <c r="L109" i="4" s="1"/>
  <c r="AC180" i="2"/>
  <c r="BI180" i="2"/>
  <c r="M109" i="4" s="1"/>
  <c r="S180" i="2"/>
  <c r="F109" i="4" s="1"/>
  <c r="AE180" i="2"/>
  <c r="H109" i="4" s="1"/>
  <c r="AK180" i="2"/>
  <c r="I109" i="4" s="1"/>
  <c r="M180" i="2"/>
  <c r="E109" i="4" s="1"/>
  <c r="AQ180" i="2"/>
  <c r="J109" i="4" s="1"/>
  <c r="AU180" i="2"/>
  <c r="W180" i="2"/>
  <c r="AW180" i="2"/>
  <c r="K109" i="4" s="1"/>
  <c r="Y180" i="2"/>
  <c r="G109" i="4" s="1"/>
  <c r="AS139" i="2"/>
  <c r="U139" i="2"/>
  <c r="K139" i="2"/>
  <c r="BI139" i="2"/>
  <c r="M85" i="4" s="1"/>
  <c r="BA139" i="2"/>
  <c r="AU139" i="2"/>
  <c r="AO139" i="2"/>
  <c r="AC139" i="2"/>
  <c r="W139" i="2"/>
  <c r="Q139" i="2"/>
  <c r="AY139" i="2"/>
  <c r="M139" i="2"/>
  <c r="E85" i="4" s="1"/>
  <c r="BE139" i="2"/>
  <c r="AA139" i="2"/>
  <c r="BC139" i="2"/>
  <c r="L85" i="4" s="1"/>
  <c r="AQ139" i="2"/>
  <c r="J85" i="4" s="1"/>
  <c r="AK139" i="2"/>
  <c r="I85" i="4" s="1"/>
  <c r="AE139" i="2"/>
  <c r="H85" i="4" s="1"/>
  <c r="BK139" i="2"/>
  <c r="O139" i="2"/>
  <c r="AG139" i="2"/>
  <c r="AM139" i="2"/>
  <c r="AW139" i="2"/>
  <c r="K85" i="4" s="1"/>
  <c r="BG139" i="2"/>
  <c r="Y139" i="2"/>
  <c r="G85" i="4" s="1"/>
  <c r="S139" i="2"/>
  <c r="F85" i="4" s="1"/>
  <c r="AI139" i="2"/>
  <c r="AS155" i="2"/>
  <c r="U155" i="2"/>
  <c r="K155" i="2"/>
  <c r="BK155" i="2"/>
  <c r="BE155" i="2"/>
  <c r="AY155" i="2"/>
  <c r="AQ155" i="2"/>
  <c r="J93" i="4" s="1"/>
  <c r="AM155" i="2"/>
  <c r="AG155" i="2"/>
  <c r="AA155" i="2"/>
  <c r="S155" i="2"/>
  <c r="F93" i="4" s="1"/>
  <c r="O155" i="2"/>
  <c r="BC155" i="2"/>
  <c r="L93" i="4" s="1"/>
  <c r="AE155" i="2"/>
  <c r="H93" i="4" s="1"/>
  <c r="AO155" i="2"/>
  <c r="AC155" i="2"/>
  <c r="AU155" i="2"/>
  <c r="W155" i="2"/>
  <c r="BA155" i="2"/>
  <c r="Q155" i="2"/>
  <c r="M155" i="2"/>
  <c r="E93" i="4" s="1"/>
  <c r="AI155" i="2"/>
  <c r="AK155" i="2"/>
  <c r="I93" i="4" s="1"/>
  <c r="BI155" i="2"/>
  <c r="M93" i="4" s="1"/>
  <c r="Y155" i="2"/>
  <c r="G93" i="4" s="1"/>
  <c r="BG155" i="2"/>
  <c r="AW155" i="2"/>
  <c r="K93" i="4" s="1"/>
  <c r="AY194" i="2"/>
  <c r="AT23" i="3" s="1"/>
  <c r="AA194" i="2"/>
  <c r="V23" i="3" s="1"/>
  <c r="AS194" i="2"/>
  <c r="AN23" i="3" s="1"/>
  <c r="U194" i="2"/>
  <c r="P23" i="3" s="1"/>
  <c r="K194" i="2"/>
  <c r="F23" i="3" s="1"/>
  <c r="M194" i="2"/>
  <c r="BE194" i="2"/>
  <c r="AZ23" i="3" s="1"/>
  <c r="AU194" i="2"/>
  <c r="AP23" i="3" s="1"/>
  <c r="AM194" i="2"/>
  <c r="AH23" i="3" s="1"/>
  <c r="AG194" i="2"/>
  <c r="AB23" i="3" s="1"/>
  <c r="W194" i="2"/>
  <c r="R23" i="3" s="1"/>
  <c r="O194" i="2"/>
  <c r="J23" i="3" s="1"/>
  <c r="BA194" i="2"/>
  <c r="AV23" i="3" s="1"/>
  <c r="AC194" i="2"/>
  <c r="X23" i="3" s="1"/>
  <c r="BK194" i="2"/>
  <c r="BF23" i="3" s="1"/>
  <c r="AI194" i="2"/>
  <c r="AD23" i="3" s="1"/>
  <c r="BG194" i="2"/>
  <c r="BB23" i="3" s="1"/>
  <c r="Y194" i="2"/>
  <c r="AW194" i="2"/>
  <c r="AO194" i="2"/>
  <c r="AJ23" i="3" s="1"/>
  <c r="Q194" i="2"/>
  <c r="L23" i="3" s="1"/>
  <c r="AQ194" i="2"/>
  <c r="S194" i="2"/>
  <c r="AE194" i="2"/>
  <c r="BC194" i="2"/>
  <c r="AK194" i="2"/>
  <c r="BI194" i="2"/>
  <c r="AY19" i="2"/>
  <c r="AA19" i="2"/>
  <c r="BI19" i="2"/>
  <c r="M26" i="4" s="1"/>
  <c r="AQ19" i="2"/>
  <c r="J26" i="4" s="1"/>
  <c r="AK19" i="2"/>
  <c r="I26" i="4" s="1"/>
  <c r="S19" i="2"/>
  <c r="F26" i="4" s="1"/>
  <c r="M19" i="2"/>
  <c r="E26" i="4" s="1"/>
  <c r="BG19" i="2"/>
  <c r="BA19" i="2"/>
  <c r="AU19" i="2"/>
  <c r="AI19" i="2"/>
  <c r="AC19" i="2"/>
  <c r="W19" i="2"/>
  <c r="K19" i="2"/>
  <c r="AW19" i="2"/>
  <c r="K26" i="4" s="1"/>
  <c r="AG19" i="2"/>
  <c r="Y19" i="2"/>
  <c r="G26" i="4" s="1"/>
  <c r="BE19" i="2"/>
  <c r="O19" i="2"/>
  <c r="BK19" i="2"/>
  <c r="AM19" i="2"/>
  <c r="U19" i="2"/>
  <c r="AS19" i="2"/>
  <c r="Q19" i="2"/>
  <c r="AO19" i="2"/>
  <c r="BC19" i="2"/>
  <c r="L26" i="4" s="1"/>
  <c r="AE19" i="2"/>
  <c r="H26" i="4" s="1"/>
  <c r="BE27" i="2"/>
  <c r="AG27" i="2"/>
  <c r="BK27" i="2"/>
  <c r="BC27" i="2"/>
  <c r="AY27" i="2"/>
  <c r="AS27" i="2"/>
  <c r="AM27" i="2"/>
  <c r="AE27" i="2"/>
  <c r="AA27" i="2"/>
  <c r="U27" i="2"/>
  <c r="O27" i="2"/>
  <c r="BA27" i="2"/>
  <c r="AC27" i="2"/>
  <c r="K27" i="2"/>
  <c r="AI27" i="2"/>
  <c r="AO27" i="2"/>
  <c r="M27" i="2"/>
  <c r="Q27" i="2"/>
  <c r="BG27" i="2"/>
  <c r="W27" i="2"/>
  <c r="AU27" i="2"/>
  <c r="Y27" i="2"/>
  <c r="AK27" i="2"/>
  <c r="BI27" i="2"/>
  <c r="S27" i="2"/>
  <c r="AW27" i="2"/>
  <c r="AQ27" i="2"/>
  <c r="AY160" i="2"/>
  <c r="AA160" i="2"/>
  <c r="M160" i="2"/>
  <c r="E95" i="4" s="1"/>
  <c r="BE160" i="2"/>
  <c r="Y160" i="2"/>
  <c r="G95" i="4" s="1"/>
  <c r="U160" i="2"/>
  <c r="BK160" i="2"/>
  <c r="AU160" i="2"/>
  <c r="AG160" i="2"/>
  <c r="K160" i="2"/>
  <c r="AM160" i="2"/>
  <c r="AS160" i="2"/>
  <c r="AI160" i="2"/>
  <c r="O160" i="2"/>
  <c r="AC160" i="2"/>
  <c r="AW160" i="2"/>
  <c r="K95" i="4" s="1"/>
  <c r="BG160" i="2"/>
  <c r="W160" i="2"/>
  <c r="AE160" i="2"/>
  <c r="H95" i="4" s="1"/>
  <c r="AQ160" i="2"/>
  <c r="J95" i="4" s="1"/>
  <c r="BA160" i="2"/>
  <c r="BI160" i="2"/>
  <c r="M95" i="4" s="1"/>
  <c r="Q160" i="2"/>
  <c r="AO160" i="2"/>
  <c r="AK160" i="2"/>
  <c r="I95" i="4" s="1"/>
  <c r="BC160" i="2"/>
  <c r="L95" i="4" s="1"/>
  <c r="S160" i="2"/>
  <c r="F95" i="4" s="1"/>
  <c r="AY98" i="2"/>
  <c r="AA98" i="2"/>
  <c r="K98" i="2"/>
  <c r="BI98" i="2"/>
  <c r="M66" i="4" s="1"/>
  <c r="AK98" i="2"/>
  <c r="I66" i="4" s="1"/>
  <c r="S98" i="2"/>
  <c r="F66" i="4" s="1"/>
  <c r="M98" i="2"/>
  <c r="E66" i="4" s="1"/>
  <c r="BG98" i="2"/>
  <c r="BA98" i="2"/>
  <c r="AU98" i="2"/>
  <c r="AI98" i="2"/>
  <c r="AC98" i="2"/>
  <c r="W98" i="2"/>
  <c r="AW98" i="2"/>
  <c r="K66" i="4" s="1"/>
  <c r="AG98" i="2"/>
  <c r="BE98" i="2"/>
  <c r="O98" i="2"/>
  <c r="AM98" i="2"/>
  <c r="U98" i="2"/>
  <c r="AS98" i="2"/>
  <c r="BK98" i="2"/>
  <c r="Y98" i="2"/>
  <c r="G66" i="4" s="1"/>
  <c r="AQ98" i="2"/>
  <c r="J66" i="4" s="1"/>
  <c r="Q98" i="2"/>
  <c r="AE98" i="2"/>
  <c r="H66" i="4" s="1"/>
  <c r="AO98" i="2"/>
  <c r="BC98" i="2"/>
  <c r="L66" i="4" s="1"/>
  <c r="BE79" i="2"/>
  <c r="AG79" i="2"/>
  <c r="BK79" i="2"/>
  <c r="BC79" i="2"/>
  <c r="L57" i="4" s="1"/>
  <c r="AY79" i="2"/>
  <c r="AS79" i="2"/>
  <c r="AM79" i="2"/>
  <c r="AE79" i="2"/>
  <c r="H57" i="4" s="1"/>
  <c r="AA79" i="2"/>
  <c r="U79" i="2"/>
  <c r="O79" i="2"/>
  <c r="AC79" i="2"/>
  <c r="AI79" i="2"/>
  <c r="BA79" i="2"/>
  <c r="AO79" i="2"/>
  <c r="K79" i="2"/>
  <c r="BI79" i="2"/>
  <c r="M57" i="4" s="1"/>
  <c r="AQ79" i="2"/>
  <c r="J57" i="4" s="1"/>
  <c r="W79" i="2"/>
  <c r="Q79" i="2"/>
  <c r="BG79" i="2"/>
  <c r="AK79" i="2"/>
  <c r="I57" i="4" s="1"/>
  <c r="M79" i="2"/>
  <c r="E57" i="4" s="1"/>
  <c r="AU79" i="2"/>
  <c r="AW79" i="2"/>
  <c r="K57" i="4" s="1"/>
  <c r="S79" i="2"/>
  <c r="F57" i="4" s="1"/>
  <c r="Y79" i="2"/>
  <c r="G57" i="4" s="1"/>
  <c r="AS136" i="2"/>
  <c r="U136" i="2"/>
  <c r="K136" i="2"/>
  <c r="AQ136" i="2"/>
  <c r="J83" i="4" s="1"/>
  <c r="AM136" i="2"/>
  <c r="BK136" i="2"/>
  <c r="W136" i="2"/>
  <c r="Q136" i="2"/>
  <c r="AY136" i="2"/>
  <c r="AO136" i="2"/>
  <c r="AG136" i="2"/>
  <c r="AA136" i="2"/>
  <c r="AU136" i="2"/>
  <c r="O136" i="2"/>
  <c r="BE136" i="2"/>
  <c r="S136" i="2"/>
  <c r="F83" i="4" s="1"/>
  <c r="BA136" i="2"/>
  <c r="AK136" i="2"/>
  <c r="I83" i="4" s="1"/>
  <c r="Y136" i="2"/>
  <c r="G83" i="4" s="1"/>
  <c r="M136" i="2"/>
  <c r="E83" i="4" s="1"/>
  <c r="AI136" i="2"/>
  <c r="BC136" i="2"/>
  <c r="L83" i="4" s="1"/>
  <c r="AC136" i="2"/>
  <c r="AW136" i="2"/>
  <c r="K83" i="4" s="1"/>
  <c r="BG136" i="2"/>
  <c r="AE136" i="2"/>
  <c r="H83" i="4" s="1"/>
  <c r="BI136" i="2"/>
  <c r="M83" i="4" s="1"/>
  <c r="AY145" i="2"/>
  <c r="AA145" i="2"/>
  <c r="M145" i="2"/>
  <c r="E87" i="4" s="1"/>
  <c r="BK145" i="2"/>
  <c r="BA145" i="2"/>
  <c r="AU145" i="2"/>
  <c r="AG145" i="2"/>
  <c r="K145" i="2"/>
  <c r="AM145" i="2"/>
  <c r="W145" i="2"/>
  <c r="AS145" i="2"/>
  <c r="O145" i="2"/>
  <c r="AW145" i="2"/>
  <c r="K87" i="4" s="1"/>
  <c r="U145" i="2"/>
  <c r="AI145" i="2"/>
  <c r="BE145" i="2"/>
  <c r="Y145" i="2"/>
  <c r="G87" i="4" s="1"/>
  <c r="AO145" i="2"/>
  <c r="BC145" i="2"/>
  <c r="L87" i="4" s="1"/>
  <c r="S145" i="2"/>
  <c r="F87" i="4" s="1"/>
  <c r="BG145" i="2"/>
  <c r="AC145" i="2"/>
  <c r="AK145" i="2"/>
  <c r="I87" i="4" s="1"/>
  <c r="Q145" i="2"/>
  <c r="AQ145" i="2"/>
  <c r="J87" i="4" s="1"/>
  <c r="BI145" i="2"/>
  <c r="M87" i="4" s="1"/>
  <c r="AE145" i="2"/>
  <c r="H87" i="4" s="1"/>
  <c r="BK17" i="2"/>
  <c r="AM17" i="2"/>
  <c r="O17" i="2"/>
  <c r="BG17" i="2"/>
  <c r="AU17" i="2"/>
  <c r="AO17" i="2"/>
  <c r="AI17" i="2"/>
  <c r="W17" i="2"/>
  <c r="Q17" i="2"/>
  <c r="K17" i="2"/>
  <c r="BE17" i="2"/>
  <c r="AY17" i="2"/>
  <c r="AS17" i="2"/>
  <c r="AG17" i="2"/>
  <c r="AA17" i="2"/>
  <c r="U17" i="2"/>
  <c r="BC17" i="2"/>
  <c r="L22" i="4" s="1"/>
  <c r="Y17" i="2"/>
  <c r="G22" i="4" s="1"/>
  <c r="AW17" i="2"/>
  <c r="K22" i="4" s="1"/>
  <c r="AE17" i="2"/>
  <c r="H22" i="4" s="1"/>
  <c r="AK17" i="2"/>
  <c r="I22" i="4" s="1"/>
  <c r="S17" i="2"/>
  <c r="F22" i="4" s="1"/>
  <c r="AC17" i="2"/>
  <c r="BI17" i="2"/>
  <c r="M22" i="4" s="1"/>
  <c r="M17" i="2"/>
  <c r="E22" i="4" s="1"/>
  <c r="BA17" i="2"/>
  <c r="AQ17" i="2"/>
  <c r="J22" i="4" s="1"/>
  <c r="BK13" i="2"/>
  <c r="AM13" i="2"/>
  <c r="O13" i="2"/>
  <c r="BG13" i="2"/>
  <c r="AU13" i="2"/>
  <c r="AO13" i="2"/>
  <c r="BE13" i="2"/>
  <c r="AY13" i="2"/>
  <c r="AS13" i="2"/>
  <c r="AG13" i="2"/>
  <c r="AA13" i="2"/>
  <c r="U13" i="2"/>
  <c r="BC13" i="2"/>
  <c r="L14" i="4" s="1"/>
  <c r="AI13" i="2"/>
  <c r="K13" i="2"/>
  <c r="Y13" i="2"/>
  <c r="G14" i="4" s="1"/>
  <c r="Q13" i="2"/>
  <c r="W13" i="2"/>
  <c r="AW13" i="2"/>
  <c r="K14" i="4" s="1"/>
  <c r="AE13" i="2"/>
  <c r="H14" i="4" s="1"/>
  <c r="AK13" i="2"/>
  <c r="I14" i="4" s="1"/>
  <c r="S13" i="2"/>
  <c r="F14" i="4" s="1"/>
  <c r="BA13" i="2"/>
  <c r="AC13" i="2"/>
  <c r="AQ13" i="2"/>
  <c r="J14" i="4" s="1"/>
  <c r="M13" i="2"/>
  <c r="E14" i="4" s="1"/>
  <c r="BI13" i="2"/>
  <c r="M14" i="4" s="1"/>
  <c r="AS172" i="2"/>
  <c r="U172" i="2"/>
  <c r="K172" i="2"/>
  <c r="BK172" i="2"/>
  <c r="BE172" i="2"/>
  <c r="AY172" i="2"/>
  <c r="AM172" i="2"/>
  <c r="AG172" i="2"/>
  <c r="AA172" i="2"/>
  <c r="O172" i="2"/>
  <c r="BC172" i="2"/>
  <c r="AU172" i="2"/>
  <c r="AE172" i="2"/>
  <c r="W172" i="2"/>
  <c r="BA172" i="2"/>
  <c r="AC172" i="2"/>
  <c r="AO172" i="2"/>
  <c r="Q172" i="2"/>
  <c r="M172" i="2"/>
  <c r="AW172" i="2"/>
  <c r="S172" i="2"/>
  <c r="AQ172" i="2"/>
  <c r="AK172" i="2"/>
  <c r="BG172" i="2"/>
  <c r="AI172" i="2"/>
  <c r="BI172" i="2"/>
  <c r="Y172" i="2"/>
  <c r="AY76" i="2"/>
  <c r="AA76" i="2"/>
  <c r="BK76" i="2"/>
  <c r="BE76" i="2"/>
  <c r="AS76" i="2"/>
  <c r="AM76" i="2"/>
  <c r="AG76" i="2"/>
  <c r="U76" i="2"/>
  <c r="O76" i="2"/>
  <c r="AU76" i="2"/>
  <c r="W76" i="2"/>
  <c r="BG76" i="2"/>
  <c r="AI76" i="2"/>
  <c r="BA76" i="2"/>
  <c r="AC76" i="2"/>
  <c r="K76" i="2"/>
  <c r="BI76" i="2"/>
  <c r="M55" i="4" s="1"/>
  <c r="M76" i="2"/>
  <c r="E55" i="4" s="1"/>
  <c r="AK76" i="2"/>
  <c r="I55" i="4" s="1"/>
  <c r="Y76" i="2"/>
  <c r="G55" i="4" s="1"/>
  <c r="S76" i="2"/>
  <c r="F55" i="4" s="1"/>
  <c r="AW76" i="2"/>
  <c r="K55" i="4" s="1"/>
  <c r="AE76" i="2"/>
  <c r="H55" i="4" s="1"/>
  <c r="AQ76" i="2"/>
  <c r="J55" i="4" s="1"/>
  <c r="AO76" i="2"/>
  <c r="Q76" i="2"/>
  <c r="BC76" i="2"/>
  <c r="L55" i="4" s="1"/>
  <c r="AY183" i="2"/>
  <c r="AA183" i="2"/>
  <c r="AS183" i="2"/>
  <c r="U183" i="2"/>
  <c r="K183" i="2"/>
  <c r="M183" i="2"/>
  <c r="E113" i="4" s="1"/>
  <c r="AC183" i="2"/>
  <c r="BK183" i="2"/>
  <c r="AG183" i="2"/>
  <c r="BE183" i="2"/>
  <c r="AU183" i="2"/>
  <c r="AM183" i="2"/>
  <c r="W183" i="2"/>
  <c r="O183" i="2"/>
  <c r="BA183" i="2"/>
  <c r="S183" i="2"/>
  <c r="F113" i="4" s="1"/>
  <c r="AO183" i="2"/>
  <c r="AW183" i="2"/>
  <c r="K113" i="4" s="1"/>
  <c r="Q183" i="2"/>
  <c r="AI183" i="2"/>
  <c r="BC183" i="2"/>
  <c r="L113" i="4" s="1"/>
  <c r="Y183" i="2"/>
  <c r="G113" i="4" s="1"/>
  <c r="AE183" i="2"/>
  <c r="H113" i="4" s="1"/>
  <c r="AQ183" i="2"/>
  <c r="J113" i="4" s="1"/>
  <c r="BG183" i="2"/>
  <c r="BI183" i="2"/>
  <c r="M113" i="4" s="1"/>
  <c r="AK183" i="2"/>
  <c r="I113" i="4" s="1"/>
  <c r="BK177" i="2"/>
  <c r="AM177" i="2"/>
  <c r="O177" i="2"/>
  <c r="BG177" i="2"/>
  <c r="AI177" i="2"/>
  <c r="K177" i="2"/>
  <c r="BE177" i="2"/>
  <c r="AG177" i="2"/>
  <c r="AS177" i="2"/>
  <c r="U177" i="2"/>
  <c r="AY177" i="2"/>
  <c r="AA177" i="2"/>
  <c r="BI177" i="2"/>
  <c r="M105" i="4" s="1"/>
  <c r="AO177" i="2"/>
  <c r="BA177" i="2"/>
  <c r="AC177" i="2"/>
  <c r="M177" i="2"/>
  <c r="E105" i="4" s="1"/>
  <c r="W177" i="2"/>
  <c r="AQ177" i="2"/>
  <c r="J105" i="4" s="1"/>
  <c r="S177" i="2"/>
  <c r="F105" i="4" s="1"/>
  <c r="AK177" i="2"/>
  <c r="I105" i="4" s="1"/>
  <c r="Q177" i="2"/>
  <c r="AU177" i="2"/>
  <c r="Y177" i="2"/>
  <c r="G105" i="4" s="1"/>
  <c r="AE177" i="2"/>
  <c r="H105" i="4" s="1"/>
  <c r="BC177" i="2"/>
  <c r="L105" i="4" s="1"/>
  <c r="AW177" i="2"/>
  <c r="K105" i="4" s="1"/>
  <c r="AY32" i="2"/>
  <c r="AA32" i="2"/>
  <c r="AU32" i="2"/>
  <c r="W32" i="2"/>
  <c r="AS32" i="2"/>
  <c r="U32" i="2"/>
  <c r="M32" i="2"/>
  <c r="E36" i="4" s="1"/>
  <c r="AW32" i="2"/>
  <c r="K36" i="4" s="1"/>
  <c r="Y32" i="2"/>
  <c r="G36" i="4" s="1"/>
  <c r="BE32" i="2"/>
  <c r="AG32" i="2"/>
  <c r="K32" i="2"/>
  <c r="AM32" i="2"/>
  <c r="O32" i="2"/>
  <c r="BK32" i="2"/>
  <c r="AE32" i="2"/>
  <c r="H36" i="4" s="1"/>
  <c r="AC32" i="2"/>
  <c r="BC32" i="2"/>
  <c r="L36" i="4" s="1"/>
  <c r="AO32" i="2"/>
  <c r="BG32" i="2"/>
  <c r="BA32" i="2"/>
  <c r="Q32" i="2"/>
  <c r="AI32" i="2"/>
  <c r="AK32" i="2"/>
  <c r="I36" i="4" s="1"/>
  <c r="AQ32" i="2"/>
  <c r="J36" i="4" s="1"/>
  <c r="S32" i="2"/>
  <c r="F36" i="4" s="1"/>
  <c r="BI32" i="2"/>
  <c r="M36" i="4" s="1"/>
  <c r="AS40" i="2"/>
  <c r="U40" i="2"/>
  <c r="K40" i="2"/>
  <c r="BK40" i="2"/>
  <c r="BE40" i="2"/>
  <c r="AY40" i="2"/>
  <c r="AM40" i="2"/>
  <c r="AG40" i="2"/>
  <c r="AA40" i="2"/>
  <c r="O40" i="2"/>
  <c r="BA40" i="2"/>
  <c r="AC40" i="2"/>
  <c r="AO40" i="2"/>
  <c r="Q40" i="2"/>
  <c r="BC40" i="2"/>
  <c r="L42" i="4" s="1"/>
  <c r="AE40" i="2"/>
  <c r="H42" i="4" s="1"/>
  <c r="AU40" i="2"/>
  <c r="W40" i="2"/>
  <c r="M40" i="2"/>
  <c r="E42" i="4" s="1"/>
  <c r="BG40" i="2"/>
  <c r="S40" i="2"/>
  <c r="F42" i="4" s="1"/>
  <c r="Y40" i="2"/>
  <c r="G42" i="4" s="1"/>
  <c r="AW40" i="2"/>
  <c r="K42" i="4" s="1"/>
  <c r="AI40" i="2"/>
  <c r="AQ40" i="2"/>
  <c r="J42" i="4" s="1"/>
  <c r="BI40" i="2"/>
  <c r="M42" i="4" s="1"/>
  <c r="AK40" i="2"/>
  <c r="I42" i="4" s="1"/>
  <c r="BE12" i="2"/>
  <c r="AG12" i="2"/>
  <c r="I197" i="2"/>
  <c r="BK12" i="2"/>
  <c r="AY12" i="2"/>
  <c r="AS12" i="2"/>
  <c r="AM12" i="2"/>
  <c r="AA12" i="2"/>
  <c r="U12" i="2"/>
  <c r="O12" i="2"/>
  <c r="AW12" i="2"/>
  <c r="Y12" i="2"/>
  <c r="BA12" i="2"/>
  <c r="AC12" i="2"/>
  <c r="BG12" i="2"/>
  <c r="AQ12" i="2"/>
  <c r="AI12" i="2"/>
  <c r="S12" i="2"/>
  <c r="K12" i="2"/>
  <c r="AO12" i="2"/>
  <c r="Q12" i="2"/>
  <c r="AK12" i="2"/>
  <c r="W12" i="2"/>
  <c r="BI12" i="2"/>
  <c r="AU12" i="2"/>
  <c r="M12" i="2"/>
  <c r="BC12" i="2"/>
  <c r="AE12" i="2"/>
  <c r="AS14" i="2"/>
  <c r="U14" i="2"/>
  <c r="K14" i="2"/>
  <c r="BK14" i="2"/>
  <c r="BE14" i="2"/>
  <c r="AY14" i="2"/>
  <c r="AQ14" i="2"/>
  <c r="J16" i="4" s="1"/>
  <c r="AM14" i="2"/>
  <c r="AG14" i="2"/>
  <c r="AA14" i="2"/>
  <c r="S14" i="2"/>
  <c r="F16" i="4" s="1"/>
  <c r="O14" i="2"/>
  <c r="AU14" i="2"/>
  <c r="Q14" i="2"/>
  <c r="AC14" i="2"/>
  <c r="W14" i="2"/>
  <c r="BA14" i="2"/>
  <c r="AO14" i="2"/>
  <c r="M14" i="2"/>
  <c r="E16" i="4" s="1"/>
  <c r="AW14" i="2"/>
  <c r="K16" i="4" s="1"/>
  <c r="AI14" i="2"/>
  <c r="Y14" i="2"/>
  <c r="G16" i="4" s="1"/>
  <c r="BC14" i="2"/>
  <c r="L16" i="4" s="1"/>
  <c r="BG14" i="2"/>
  <c r="BI14" i="2"/>
  <c r="M16" i="4" s="1"/>
  <c r="AE14" i="2"/>
  <c r="H16" i="4" s="1"/>
  <c r="AK14" i="2"/>
  <c r="I16" i="4" s="1"/>
  <c r="AS113" i="2"/>
  <c r="U113" i="2"/>
  <c r="K113" i="2"/>
  <c r="BK113" i="2"/>
  <c r="BE113" i="2"/>
  <c r="AY113" i="2"/>
  <c r="AM113" i="2"/>
  <c r="AG113" i="2"/>
  <c r="AA113" i="2"/>
  <c r="O113" i="2"/>
  <c r="AO113" i="2"/>
  <c r="Q113" i="2"/>
  <c r="BI113" i="2"/>
  <c r="M74" i="4" s="1"/>
  <c r="W113" i="2"/>
  <c r="M113" i="2"/>
  <c r="E74" i="4" s="1"/>
  <c r="AW113" i="2"/>
  <c r="K74" i="4" s="1"/>
  <c r="AC113" i="2"/>
  <c r="BG113" i="2"/>
  <c r="Y113" i="2"/>
  <c r="G74" i="4" s="1"/>
  <c r="AK113" i="2"/>
  <c r="I74" i="4" s="1"/>
  <c r="S113" i="2"/>
  <c r="F74" i="4" s="1"/>
  <c r="AQ113" i="2"/>
  <c r="J74" i="4" s="1"/>
  <c r="BA113" i="2"/>
  <c r="AI113" i="2"/>
  <c r="AU113" i="2"/>
  <c r="AE113" i="2"/>
  <c r="H74" i="4" s="1"/>
  <c r="BC113" i="2"/>
  <c r="L74" i="4" s="1"/>
  <c r="AY173" i="2"/>
  <c r="AA173" i="2"/>
  <c r="M173" i="2"/>
  <c r="E101" i="4" s="1"/>
  <c r="AW173" i="2"/>
  <c r="K101" i="4" s="1"/>
  <c r="AS173" i="2"/>
  <c r="AI173" i="2"/>
  <c r="O173" i="2"/>
  <c r="BE173" i="2"/>
  <c r="Y173" i="2"/>
  <c r="G101" i="4" s="1"/>
  <c r="U173" i="2"/>
  <c r="BG173" i="2"/>
  <c r="AM173" i="2"/>
  <c r="AU173" i="2"/>
  <c r="BK173" i="2"/>
  <c r="AG173" i="2"/>
  <c r="W173" i="2"/>
  <c r="K173" i="2"/>
  <c r="AC173" i="2"/>
  <c r="AK173" i="2"/>
  <c r="I101" i="4" s="1"/>
  <c r="AE173" i="2"/>
  <c r="H101" i="4" s="1"/>
  <c r="BC173" i="2"/>
  <c r="L101" i="4" s="1"/>
  <c r="BA173" i="2"/>
  <c r="BI173" i="2"/>
  <c r="M101" i="4" s="1"/>
  <c r="AO173" i="2"/>
  <c r="Q173" i="2"/>
  <c r="S173" i="2"/>
  <c r="F101" i="4" s="1"/>
  <c r="AQ173" i="2"/>
  <c r="J101" i="4" s="1"/>
  <c r="BE176" i="2"/>
  <c r="AG176" i="2"/>
  <c r="BA176" i="2"/>
  <c r="AC176" i="2"/>
  <c r="K176" i="2"/>
  <c r="AS176" i="2"/>
  <c r="U176" i="2"/>
  <c r="AY176" i="2"/>
  <c r="AA176" i="2"/>
  <c r="AM176" i="2"/>
  <c r="O176" i="2"/>
  <c r="AE176" i="2"/>
  <c r="H103" i="4" s="1"/>
  <c r="BC176" i="2"/>
  <c r="L103" i="4" s="1"/>
  <c r="BK176" i="2"/>
  <c r="AU176" i="2"/>
  <c r="Q176" i="2"/>
  <c r="AK176" i="2"/>
  <c r="I103" i="4" s="1"/>
  <c r="BI176" i="2"/>
  <c r="M103" i="4" s="1"/>
  <c r="BG176" i="2"/>
  <c r="W176" i="2"/>
  <c r="AI176" i="2"/>
  <c r="AO176" i="2"/>
  <c r="M176" i="2"/>
  <c r="E103" i="4" s="1"/>
  <c r="AQ176" i="2"/>
  <c r="J103" i="4" s="1"/>
  <c r="Y176" i="2"/>
  <c r="G103" i="4" s="1"/>
  <c r="S176" i="2"/>
  <c r="F103" i="4" s="1"/>
  <c r="AW176" i="2"/>
  <c r="K103" i="4" s="1"/>
  <c r="BE3" i="2"/>
  <c r="AY62" i="2"/>
  <c r="AA62" i="2"/>
  <c r="BK62" i="2"/>
  <c r="BE62" i="2"/>
  <c r="AS62" i="2"/>
  <c r="AM62" i="2"/>
  <c r="AG62" i="2"/>
  <c r="U62" i="2"/>
  <c r="O62" i="2"/>
  <c r="M62" i="2"/>
  <c r="K62" i="2"/>
  <c r="W62" i="2"/>
  <c r="AU62" i="2"/>
  <c r="AE62" i="2"/>
  <c r="AK62" i="2"/>
  <c r="AC62" i="2"/>
  <c r="AW62" i="2"/>
  <c r="BI62" i="2"/>
  <c r="AO62" i="2"/>
  <c r="AI62" i="2"/>
  <c r="Y62" i="2"/>
  <c r="Q62" i="2"/>
  <c r="BG62" i="2"/>
  <c r="BC62" i="2"/>
  <c r="BA62" i="2"/>
  <c r="S62" i="2"/>
  <c r="AQ62" i="2"/>
  <c r="BK84" i="2"/>
  <c r="AM84" i="2"/>
  <c r="O84" i="2"/>
  <c r="BG84" i="2"/>
  <c r="AI84" i="2"/>
  <c r="K84" i="2"/>
  <c r="BE84" i="2"/>
  <c r="AG84" i="2"/>
  <c r="AS84" i="2"/>
  <c r="U84" i="2"/>
  <c r="AA84" i="2"/>
  <c r="AY84" i="2"/>
  <c r="S84" i="2"/>
  <c r="F59" i="4" s="1"/>
  <c r="BA84" i="2"/>
  <c r="BI84" i="2"/>
  <c r="M59" i="4" s="1"/>
  <c r="W84" i="2"/>
  <c r="AC84" i="2"/>
  <c r="Q84" i="2"/>
  <c r="AK84" i="2"/>
  <c r="I59" i="4" s="1"/>
  <c r="M84" i="2"/>
  <c r="E59" i="4" s="1"/>
  <c r="AU84" i="2"/>
  <c r="AO84" i="2"/>
  <c r="AQ84" i="2"/>
  <c r="J59" i="4" s="1"/>
  <c r="AW84" i="2"/>
  <c r="K59" i="4" s="1"/>
  <c r="AE84" i="2"/>
  <c r="H59" i="4" s="1"/>
  <c r="Y84" i="2"/>
  <c r="G59" i="4" s="1"/>
  <c r="BC84" i="2"/>
  <c r="L59" i="4" s="1"/>
  <c r="AY121" i="2"/>
  <c r="AA121" i="2"/>
  <c r="AU121" i="2"/>
  <c r="W121" i="2"/>
  <c r="BK121" i="2"/>
  <c r="AM121" i="2"/>
  <c r="O121" i="2"/>
  <c r="AS121" i="2"/>
  <c r="U121" i="2"/>
  <c r="M121" i="2"/>
  <c r="E76" i="4" s="1"/>
  <c r="BE121" i="2"/>
  <c r="AG121" i="2"/>
  <c r="K121" i="2"/>
  <c r="AI121" i="2"/>
  <c r="AO121" i="2"/>
  <c r="Y121" i="2"/>
  <c r="G76" i="4" s="1"/>
  <c r="AW121" i="2"/>
  <c r="K76" i="4" s="1"/>
  <c r="AC121" i="2"/>
  <c r="BG121" i="2"/>
  <c r="Q121" i="2"/>
  <c r="BA121" i="2"/>
  <c r="S121" i="2"/>
  <c r="F76" i="4" s="1"/>
  <c r="BC121" i="2"/>
  <c r="L76" i="4" s="1"/>
  <c r="AK121" i="2"/>
  <c r="I76" i="4" s="1"/>
  <c r="AE121" i="2"/>
  <c r="H76" i="4" s="1"/>
  <c r="BI121" i="2"/>
  <c r="M76" i="4" s="1"/>
  <c r="AQ121" i="2"/>
  <c r="J76" i="4" s="1"/>
  <c r="BE16" i="2"/>
  <c r="AG16" i="2"/>
  <c r="BG16" i="2"/>
  <c r="BA16" i="2"/>
  <c r="AO16" i="2"/>
  <c r="AI16" i="2"/>
  <c r="AC16" i="2"/>
  <c r="Q16" i="2"/>
  <c r="K16" i="2"/>
  <c r="BK16" i="2"/>
  <c r="AY16" i="2"/>
  <c r="AS16" i="2"/>
  <c r="AM16" i="2"/>
  <c r="AA16" i="2"/>
  <c r="U16" i="2"/>
  <c r="O16" i="2"/>
  <c r="AW16" i="2"/>
  <c r="K20" i="4" s="1"/>
  <c r="S16" i="2"/>
  <c r="F20" i="4" s="1"/>
  <c r="AQ16" i="2"/>
  <c r="J20" i="4" s="1"/>
  <c r="Y16" i="2"/>
  <c r="G20" i="4" s="1"/>
  <c r="BI16" i="2"/>
  <c r="M20" i="4" s="1"/>
  <c r="AK16" i="2"/>
  <c r="I20" i="4" s="1"/>
  <c r="W16" i="2"/>
  <c r="BC16" i="2"/>
  <c r="L20" i="4" s="1"/>
  <c r="M16" i="2"/>
  <c r="E20" i="4" s="1"/>
  <c r="AE16" i="2"/>
  <c r="H20" i="4" s="1"/>
  <c r="AU16" i="2"/>
  <c r="BE35" i="2"/>
  <c r="AG35" i="2"/>
  <c r="BK35" i="2"/>
  <c r="AY35" i="2"/>
  <c r="AS35" i="2"/>
  <c r="AM35" i="2"/>
  <c r="AA35" i="2"/>
  <c r="U35" i="2"/>
  <c r="O35" i="2"/>
  <c r="AW35" i="2"/>
  <c r="K38" i="4" s="1"/>
  <c r="AQ35" i="2"/>
  <c r="J38" i="4" s="1"/>
  <c r="Y35" i="2"/>
  <c r="G38" i="4" s="1"/>
  <c r="S35" i="2"/>
  <c r="F38" i="4" s="1"/>
  <c r="BG35" i="2"/>
  <c r="BA35" i="2"/>
  <c r="AO35" i="2"/>
  <c r="AI35" i="2"/>
  <c r="AC35" i="2"/>
  <c r="Q35" i="2"/>
  <c r="K35" i="2"/>
  <c r="BI35" i="2"/>
  <c r="M38" i="4" s="1"/>
  <c r="W35" i="2"/>
  <c r="BC35" i="2"/>
  <c r="L38" i="4" s="1"/>
  <c r="AU35" i="2"/>
  <c r="AK35" i="2"/>
  <c r="I38" i="4" s="1"/>
  <c r="AE35" i="2"/>
  <c r="H38" i="4" s="1"/>
  <c r="M35" i="2"/>
  <c r="E38" i="4" s="1"/>
  <c r="BE184" i="2"/>
  <c r="AU184" i="2"/>
  <c r="AG184" i="2"/>
  <c r="W184" i="2"/>
  <c r="M184" i="2"/>
  <c r="E115" i="4" s="1"/>
  <c r="AY184" i="2"/>
  <c r="AA184" i="2"/>
  <c r="AS184" i="2"/>
  <c r="U184" i="2"/>
  <c r="BK184" i="2"/>
  <c r="O184" i="2"/>
  <c r="AW184" i="2"/>
  <c r="K115" i="4" s="1"/>
  <c r="AM184" i="2"/>
  <c r="Y184" i="2"/>
  <c r="G115" i="4" s="1"/>
  <c r="AC184" i="2"/>
  <c r="BA184" i="2"/>
  <c r="K184" i="2"/>
  <c r="AO184" i="2"/>
  <c r="AI184" i="2"/>
  <c r="AE184" i="2"/>
  <c r="H115" i="4" s="1"/>
  <c r="BC184" i="2"/>
  <c r="L115" i="4" s="1"/>
  <c r="BG184" i="2"/>
  <c r="Q184" i="2"/>
  <c r="S184" i="2"/>
  <c r="F115" i="4" s="1"/>
  <c r="BI184" i="2"/>
  <c r="M115" i="4" s="1"/>
  <c r="AQ184" i="2"/>
  <c r="J115" i="4" s="1"/>
  <c r="AK184" i="2"/>
  <c r="I115" i="4" s="1"/>
  <c r="N24" i="1"/>
  <c r="K25" i="1"/>
  <c r="BK29" i="2"/>
  <c r="AM29" i="2"/>
  <c r="O29" i="2"/>
  <c r="BE29" i="2"/>
  <c r="AY29" i="2"/>
  <c r="AS29" i="2"/>
  <c r="AK29" i="2"/>
  <c r="I34" i="4" s="1"/>
  <c r="AG29" i="2"/>
  <c r="AA29" i="2"/>
  <c r="U29" i="2"/>
  <c r="M29" i="2"/>
  <c r="E34" i="4" s="1"/>
  <c r="BG29" i="2"/>
  <c r="AI29" i="2"/>
  <c r="K29" i="2"/>
  <c r="AU29" i="2"/>
  <c r="AC29" i="2"/>
  <c r="Q29" i="2"/>
  <c r="AO29" i="2"/>
  <c r="BA29" i="2"/>
  <c r="BI29" i="2"/>
  <c r="M34" i="4" s="1"/>
  <c r="W29" i="2"/>
  <c r="Y29" i="2"/>
  <c r="G34" i="4" s="1"/>
  <c r="AE29" i="2"/>
  <c r="H34" i="4" s="1"/>
  <c r="AQ29" i="2"/>
  <c r="J34" i="4" s="1"/>
  <c r="BC29" i="2"/>
  <c r="L34" i="4" s="1"/>
  <c r="AW29" i="2"/>
  <c r="K34" i="4" s="1"/>
  <c r="S29" i="2"/>
  <c r="F34" i="4" s="1"/>
  <c r="BE64" i="2"/>
  <c r="AG64" i="2"/>
  <c r="BA64" i="2"/>
  <c r="BK64" i="2"/>
  <c r="AS64" i="2"/>
  <c r="AC64" i="2"/>
  <c r="O64" i="2"/>
  <c r="AY64" i="2"/>
  <c r="U64" i="2"/>
  <c r="BC64" i="2"/>
  <c r="L49" i="4" s="1"/>
  <c r="AE64" i="2"/>
  <c r="H49" i="4" s="1"/>
  <c r="AA64" i="2"/>
  <c r="K64" i="2"/>
  <c r="AM64" i="2"/>
  <c r="Y64" i="2"/>
  <c r="G49" i="4" s="1"/>
  <c r="Q64" i="2"/>
  <c r="AO64" i="2"/>
  <c r="W64" i="2"/>
  <c r="AU64" i="2"/>
  <c r="AQ64" i="2"/>
  <c r="J49" i="4" s="1"/>
  <c r="AI64" i="2"/>
  <c r="M64" i="2"/>
  <c r="E49" i="4" s="1"/>
  <c r="AK64" i="2"/>
  <c r="I49" i="4" s="1"/>
  <c r="BG64" i="2"/>
  <c r="BI64" i="2"/>
  <c r="M49" i="4" s="1"/>
  <c r="AW64" i="2"/>
  <c r="K49" i="4" s="1"/>
  <c r="S64" i="2"/>
  <c r="F49" i="4" s="1"/>
  <c r="E17" i="5" l="1"/>
  <c r="M64" i="4"/>
  <c r="M19" i="5"/>
  <c r="K64" i="4"/>
  <c r="K19" i="5"/>
  <c r="K18" i="5"/>
  <c r="L17" i="5"/>
  <c r="E64" i="4"/>
  <c r="E19" i="5"/>
  <c r="M124" i="4"/>
  <c r="M17" i="5"/>
  <c r="L64" i="4"/>
  <c r="L19" i="5"/>
  <c r="G17" i="5"/>
  <c r="F64" i="4"/>
  <c r="F19" i="5"/>
  <c r="F17" i="5"/>
  <c r="G64" i="4"/>
  <c r="G19" i="5"/>
  <c r="J64" i="4"/>
  <c r="J19" i="5"/>
  <c r="J17" i="5"/>
  <c r="I64" i="4"/>
  <c r="I19" i="5"/>
  <c r="H64" i="4"/>
  <c r="H19" i="5"/>
  <c r="I17" i="5"/>
  <c r="H17" i="5"/>
  <c r="D25" i="3"/>
  <c r="P18" i="5"/>
  <c r="F31" i="4"/>
  <c r="F14" i="5" s="1"/>
  <c r="G31" i="4"/>
  <c r="G14" i="5" s="1"/>
  <c r="L11" i="5"/>
  <c r="F11" i="4"/>
  <c r="F11" i="5" s="1"/>
  <c r="E11" i="4"/>
  <c r="E11" i="5" s="1"/>
  <c r="P25" i="5"/>
  <c r="I14" i="5"/>
  <c r="J11" i="5"/>
  <c r="J14" i="5"/>
  <c r="K11" i="5"/>
  <c r="I11" i="5"/>
  <c r="G11" i="5"/>
  <c r="H11" i="5"/>
  <c r="M11" i="5"/>
  <c r="AS23" i="3"/>
  <c r="AC23" i="3"/>
  <c r="I23" i="3"/>
  <c r="AO23" i="3"/>
  <c r="O23" i="3"/>
  <c r="BE23" i="3"/>
  <c r="Q23" i="3"/>
  <c r="AY23" i="3"/>
  <c r="R16" i="3"/>
  <c r="Q16" i="3" s="1"/>
  <c r="AV14" i="3"/>
  <c r="AU14" i="3" s="1"/>
  <c r="V18" i="3"/>
  <c r="U18" i="3" s="1"/>
  <c r="BB16" i="3"/>
  <c r="BA16" i="3" s="1"/>
  <c r="AJ16" i="3"/>
  <c r="AI16" i="3" s="1"/>
  <c r="AM23" i="3"/>
  <c r="AV18" i="3"/>
  <c r="AU18" i="3" s="1"/>
  <c r="AG4" i="2"/>
  <c r="O3" i="7"/>
  <c r="H7" i="5"/>
  <c r="H7" i="4"/>
  <c r="AB4" i="3"/>
  <c r="K23" i="3"/>
  <c r="W23" i="3"/>
  <c r="AA23" i="3"/>
  <c r="AI23" i="3"/>
  <c r="BA23" i="3"/>
  <c r="AU23" i="3"/>
  <c r="AG23" i="3"/>
  <c r="U23" i="3"/>
  <c r="G21" i="5"/>
  <c r="T18" i="3"/>
  <c r="S18" i="3" s="1"/>
  <c r="G81" i="4"/>
  <c r="J18" i="3"/>
  <c r="I18" i="3" s="1"/>
  <c r="F16" i="3"/>
  <c r="E16" i="3" s="1"/>
  <c r="AD21" i="3"/>
  <c r="AC21" i="3" s="1"/>
  <c r="J24" i="5"/>
  <c r="AL21" i="3"/>
  <c r="AK21" i="3" s="1"/>
  <c r="J99" i="4"/>
  <c r="L21" i="3"/>
  <c r="K21" i="3" s="1"/>
  <c r="AV21" i="3"/>
  <c r="AU21" i="3" s="1"/>
  <c r="L24" i="5"/>
  <c r="AX21" i="3"/>
  <c r="AW21" i="3" s="1"/>
  <c r="L99" i="4"/>
  <c r="AH21" i="3"/>
  <c r="AG21" i="3" s="1"/>
  <c r="F21" i="3"/>
  <c r="E21" i="3" s="1"/>
  <c r="K15" i="5"/>
  <c r="AR14" i="3"/>
  <c r="AQ14" i="3" s="1"/>
  <c r="K32" i="4"/>
  <c r="G15" i="5"/>
  <c r="T14" i="3"/>
  <c r="S14" i="3" s="1"/>
  <c r="G32" i="4"/>
  <c r="L14" i="3"/>
  <c r="K14" i="3" s="1"/>
  <c r="AD14" i="3"/>
  <c r="AC14" i="3" s="1"/>
  <c r="J14" i="3"/>
  <c r="I14" i="3" s="1"/>
  <c r="AH14" i="3"/>
  <c r="AG14" i="3" s="1"/>
  <c r="BF14" i="3"/>
  <c r="BE14" i="3" s="1"/>
  <c r="L26" i="5"/>
  <c r="AX23" i="3"/>
  <c r="AW23" i="3" s="1"/>
  <c r="L122" i="4"/>
  <c r="G26" i="5"/>
  <c r="T23" i="3"/>
  <c r="S23" i="3" s="1"/>
  <c r="G122" i="4"/>
  <c r="M21" i="5"/>
  <c r="BD18" i="3"/>
  <c r="BC18" i="3" s="1"/>
  <c r="M81" i="4"/>
  <c r="E21" i="5"/>
  <c r="H18" i="3"/>
  <c r="G18" i="3" s="1"/>
  <c r="E81" i="4"/>
  <c r="F18" i="3"/>
  <c r="E18" i="3" s="1"/>
  <c r="AP18" i="3"/>
  <c r="AO18" i="3" s="1"/>
  <c r="X18" i="3"/>
  <c r="W18" i="3" s="1"/>
  <c r="AZ18" i="3"/>
  <c r="AY18" i="3" s="1"/>
  <c r="E23" i="3"/>
  <c r="N16" i="3"/>
  <c r="M16" i="3" s="1"/>
  <c r="F47" i="4"/>
  <c r="X16" i="3"/>
  <c r="W16" i="3" s="1"/>
  <c r="P16" i="3"/>
  <c r="O16" i="3" s="1"/>
  <c r="AT16" i="3"/>
  <c r="AS16" i="3" s="1"/>
  <c r="M24" i="5"/>
  <c r="BD21" i="3"/>
  <c r="BC21" i="3" s="1"/>
  <c r="M99" i="4"/>
  <c r="I24" i="5"/>
  <c r="AF21" i="3"/>
  <c r="AE21" i="3" s="1"/>
  <c r="I99" i="4"/>
  <c r="E24" i="5"/>
  <c r="H21" i="3"/>
  <c r="G21" i="3" s="1"/>
  <c r="E99" i="4"/>
  <c r="X21" i="3"/>
  <c r="W21" i="3" s="1"/>
  <c r="AP21" i="3"/>
  <c r="AO21" i="3" s="1"/>
  <c r="AB21" i="3"/>
  <c r="AA21" i="3" s="1"/>
  <c r="BF21" i="3"/>
  <c r="BE21" i="3" s="1"/>
  <c r="BB14" i="3"/>
  <c r="BA14" i="3" s="1"/>
  <c r="H15" i="5"/>
  <c r="Z14" i="3"/>
  <c r="Y14" i="3" s="1"/>
  <c r="H32" i="4"/>
  <c r="L15" i="5"/>
  <c r="AX14" i="3"/>
  <c r="AW14" i="3" s="1"/>
  <c r="L32" i="4"/>
  <c r="AF16" i="3"/>
  <c r="AE16" i="3" s="1"/>
  <c r="I47" i="4"/>
  <c r="BF16" i="3"/>
  <c r="BE16" i="3" s="1"/>
  <c r="AV16" i="3"/>
  <c r="AU16" i="3" s="1"/>
  <c r="T16" i="3"/>
  <c r="S16" i="3" s="1"/>
  <c r="G47" i="4"/>
  <c r="BD16" i="3"/>
  <c r="BC16" i="3" s="1"/>
  <c r="M47" i="4"/>
  <c r="Z16" i="3"/>
  <c r="Y16" i="3" s="1"/>
  <c r="H47" i="4"/>
  <c r="H16" i="3"/>
  <c r="G16" i="3" s="1"/>
  <c r="E47" i="4"/>
  <c r="AH16" i="3"/>
  <c r="AG16" i="3" s="1"/>
  <c r="F24" i="5"/>
  <c r="N21" i="3"/>
  <c r="M21" i="3" s="1"/>
  <c r="F99" i="4"/>
  <c r="AJ21" i="3"/>
  <c r="AI21" i="3" s="1"/>
  <c r="R21" i="3"/>
  <c r="Q21" i="3" s="1"/>
  <c r="J21" i="3"/>
  <c r="I21" i="3" s="1"/>
  <c r="AT21" i="3"/>
  <c r="AS21" i="3" s="1"/>
  <c r="P21" i="3"/>
  <c r="O21" i="3" s="1"/>
  <c r="F15" i="5"/>
  <c r="N14" i="3"/>
  <c r="M14" i="3" s="1"/>
  <c r="F32" i="4"/>
  <c r="AP14" i="3"/>
  <c r="AO14" i="3" s="1"/>
  <c r="E15" i="5"/>
  <c r="H14" i="3"/>
  <c r="G14" i="3" s="1"/>
  <c r="E32" i="4"/>
  <c r="F14" i="3"/>
  <c r="E14" i="3" s="1"/>
  <c r="P14" i="3"/>
  <c r="O14" i="3" s="1"/>
  <c r="AN14" i="3"/>
  <c r="AM14" i="3" s="1"/>
  <c r="H26" i="5"/>
  <c r="Z23" i="3"/>
  <c r="Y23" i="3" s="1"/>
  <c r="H122" i="4"/>
  <c r="E26" i="5"/>
  <c r="H23" i="3"/>
  <c r="G23" i="3" s="1"/>
  <c r="E122" i="4"/>
  <c r="R18" i="3"/>
  <c r="Q18" i="3" s="1"/>
  <c r="F21" i="5"/>
  <c r="N18" i="3"/>
  <c r="M18" i="3" s="1"/>
  <c r="F81" i="4"/>
  <c r="AJ18" i="3"/>
  <c r="AI18" i="3" s="1"/>
  <c r="H21" i="5"/>
  <c r="Z18" i="3"/>
  <c r="Y18" i="3" s="1"/>
  <c r="H81" i="4"/>
  <c r="BB18" i="3"/>
  <c r="BA18" i="3" s="1"/>
  <c r="AB18" i="3"/>
  <c r="AA18" i="3" s="1"/>
  <c r="D123" i="4"/>
  <c r="AZ16" i="3"/>
  <c r="AY16" i="3" s="1"/>
  <c r="J15" i="5"/>
  <c r="AL14" i="3"/>
  <c r="AK14" i="3" s="1"/>
  <c r="J32" i="4"/>
  <c r="I15" i="5"/>
  <c r="AF14" i="3"/>
  <c r="AE14" i="3" s="1"/>
  <c r="I32" i="4"/>
  <c r="AJ14" i="3"/>
  <c r="AI14" i="3" s="1"/>
  <c r="AZ14" i="3"/>
  <c r="AY14" i="3" s="1"/>
  <c r="I26" i="5"/>
  <c r="AF23" i="3"/>
  <c r="AE23" i="3" s="1"/>
  <c r="I122" i="4"/>
  <c r="J26" i="5"/>
  <c r="AL23" i="3"/>
  <c r="AK23" i="3" s="1"/>
  <c r="J122" i="4"/>
  <c r="K26" i="5"/>
  <c r="AR23" i="3"/>
  <c r="AQ23" i="3" s="1"/>
  <c r="K122" i="4"/>
  <c r="L21" i="5"/>
  <c r="AX18" i="3"/>
  <c r="AW18" i="3" s="1"/>
  <c r="L81" i="4"/>
  <c r="K21" i="5"/>
  <c r="AR18" i="3"/>
  <c r="AQ18" i="3" s="1"/>
  <c r="K81" i="4"/>
  <c r="AT18" i="3"/>
  <c r="AS18" i="3" s="1"/>
  <c r="BF18" i="3"/>
  <c r="BE18" i="3" s="1"/>
  <c r="D28" i="5"/>
  <c r="L16" i="3"/>
  <c r="K16" i="3" s="1"/>
  <c r="AB16" i="3"/>
  <c r="AA16" i="3" s="1"/>
  <c r="AL16" i="3"/>
  <c r="AK16" i="3" s="1"/>
  <c r="J47" i="4"/>
  <c r="AX16" i="3"/>
  <c r="AW16" i="3" s="1"/>
  <c r="L47" i="4"/>
  <c r="AD16" i="3"/>
  <c r="AC16" i="3" s="1"/>
  <c r="AR16" i="3"/>
  <c r="AQ16" i="3" s="1"/>
  <c r="K47" i="4"/>
  <c r="AP16" i="3"/>
  <c r="AO16" i="3" s="1"/>
  <c r="J16" i="3"/>
  <c r="I16" i="3" s="1"/>
  <c r="AN16" i="3"/>
  <c r="AM16" i="3" s="1"/>
  <c r="V16" i="3"/>
  <c r="U16" i="3" s="1"/>
  <c r="R11" i="3"/>
  <c r="Q11" i="3" s="1"/>
  <c r="F11" i="3"/>
  <c r="E11" i="3" s="1"/>
  <c r="AT11" i="3"/>
  <c r="AS11" i="3" s="1"/>
  <c r="G24" i="5"/>
  <c r="T21" i="3"/>
  <c r="S21" i="3" s="1"/>
  <c r="G99" i="4"/>
  <c r="BB21" i="3"/>
  <c r="BA21" i="3" s="1"/>
  <c r="K24" i="5"/>
  <c r="AR21" i="3"/>
  <c r="AQ21" i="3" s="1"/>
  <c r="K99" i="4"/>
  <c r="H24" i="5"/>
  <c r="Z21" i="3"/>
  <c r="Y21" i="3" s="1"/>
  <c r="H99" i="4"/>
  <c r="V21" i="3"/>
  <c r="U21" i="3" s="1"/>
  <c r="AZ21" i="3"/>
  <c r="AY21" i="3" s="1"/>
  <c r="AN21" i="3"/>
  <c r="AM21" i="3" s="1"/>
  <c r="M15" i="5"/>
  <c r="BD14" i="3"/>
  <c r="BC14" i="3" s="1"/>
  <c r="M32" i="4"/>
  <c r="R14" i="3"/>
  <c r="Q14" i="3" s="1"/>
  <c r="X14" i="3"/>
  <c r="W14" i="3" s="1"/>
  <c r="V14" i="3"/>
  <c r="U14" i="3" s="1"/>
  <c r="AT14" i="3"/>
  <c r="AS14" i="3" s="1"/>
  <c r="AB14" i="3"/>
  <c r="AA14" i="3" s="1"/>
  <c r="M26" i="5"/>
  <c r="BD23" i="3"/>
  <c r="BC23" i="3" s="1"/>
  <c r="M122" i="4"/>
  <c r="F26" i="5"/>
  <c r="N23" i="3"/>
  <c r="M23" i="3" s="1"/>
  <c r="F122" i="4"/>
  <c r="J21" i="5"/>
  <c r="AL18" i="3"/>
  <c r="AK18" i="3" s="1"/>
  <c r="J81" i="4"/>
  <c r="I21" i="5"/>
  <c r="AF18" i="3"/>
  <c r="AE18" i="3" s="1"/>
  <c r="I81" i="4"/>
  <c r="AD18" i="3"/>
  <c r="AC18" i="3" s="1"/>
  <c r="L18" i="3"/>
  <c r="K18" i="3" s="1"/>
  <c r="P18" i="3"/>
  <c r="O18" i="3" s="1"/>
  <c r="AN18" i="3"/>
  <c r="AM18" i="3" s="1"/>
  <c r="AH18" i="3"/>
  <c r="AG18" i="3" s="1"/>
  <c r="BB11" i="3"/>
  <c r="BA11" i="3" s="1"/>
  <c r="P11" i="3"/>
  <c r="O11" i="3" s="1"/>
  <c r="AB11" i="3"/>
  <c r="AA11" i="3" s="1"/>
  <c r="E12" i="5"/>
  <c r="H11" i="3"/>
  <c r="G11" i="3" s="1"/>
  <c r="E12" i="4"/>
  <c r="V11" i="3"/>
  <c r="U11" i="3" s="1"/>
  <c r="BF11" i="3"/>
  <c r="BE11" i="3" s="1"/>
  <c r="AP11" i="3"/>
  <c r="AO11" i="3" s="1"/>
  <c r="L11" i="3"/>
  <c r="K11" i="3" s="1"/>
  <c r="AD11" i="3"/>
  <c r="AC11" i="3" s="1"/>
  <c r="X11" i="3"/>
  <c r="W11" i="3" s="1"/>
  <c r="AH11" i="3"/>
  <c r="AG11" i="3" s="1"/>
  <c r="L12" i="5"/>
  <c r="AX11" i="3"/>
  <c r="AW11" i="3" s="1"/>
  <c r="L12" i="4"/>
  <c r="G12" i="5"/>
  <c r="T11" i="3"/>
  <c r="S11" i="3" s="1"/>
  <c r="G12" i="4"/>
  <c r="I12" i="5"/>
  <c r="AF11" i="3"/>
  <c r="AE11" i="3" s="1"/>
  <c r="I12" i="4"/>
  <c r="F12" i="5"/>
  <c r="N11" i="3"/>
  <c r="M11" i="3" s="1"/>
  <c r="F12" i="4"/>
  <c r="K12" i="5"/>
  <c r="AR11" i="3"/>
  <c r="AQ11" i="3" s="1"/>
  <c r="K12" i="4"/>
  <c r="AZ11" i="3"/>
  <c r="AY11" i="3" s="1"/>
  <c r="H12" i="5"/>
  <c r="Z11" i="3"/>
  <c r="Y11" i="3" s="1"/>
  <c r="H12" i="4"/>
  <c r="M12" i="5"/>
  <c r="BD11" i="3"/>
  <c r="BC11" i="3" s="1"/>
  <c r="M12" i="4"/>
  <c r="AJ11" i="3"/>
  <c r="AI11" i="3" s="1"/>
  <c r="J12" i="5"/>
  <c r="AL11" i="3"/>
  <c r="AK11" i="3" s="1"/>
  <c r="J12" i="4"/>
  <c r="AV11" i="3"/>
  <c r="AU11" i="3" s="1"/>
  <c r="J11" i="3"/>
  <c r="I11" i="3" s="1"/>
  <c r="AN11" i="3"/>
  <c r="AM11" i="3" s="1"/>
  <c r="AT3" i="3"/>
  <c r="BK3" i="2"/>
  <c r="K197" i="2"/>
  <c r="Y197" i="2"/>
  <c r="V201" i="2" s="1"/>
  <c r="AG197" i="2"/>
  <c r="AB202" i="2" s="1"/>
  <c r="M197" i="2"/>
  <c r="J201" i="2" s="1"/>
  <c r="AK197" i="2"/>
  <c r="AH201" i="2" s="1"/>
  <c r="S197" i="2"/>
  <c r="P201" i="2" s="1"/>
  <c r="AW197" i="2"/>
  <c r="AT201" i="2" s="1"/>
  <c r="AA197" i="2"/>
  <c r="V202" i="2" s="1"/>
  <c r="BK197" i="2"/>
  <c r="BF202" i="2" s="1"/>
  <c r="BE197" i="2"/>
  <c r="AZ202" i="2" s="1"/>
  <c r="W197" i="2"/>
  <c r="U197" i="2"/>
  <c r="P202" i="2" s="1"/>
  <c r="M25" i="1"/>
  <c r="L25" i="1"/>
  <c r="AU197" i="2"/>
  <c r="Q197" i="2"/>
  <c r="AI197" i="2"/>
  <c r="AC197" i="2"/>
  <c r="AM197" i="2"/>
  <c r="AH202" i="2" s="1"/>
  <c r="BC197" i="2"/>
  <c r="AZ201" i="2" s="1"/>
  <c r="BG197" i="2"/>
  <c r="AY197" i="2"/>
  <c r="AT202" i="2" s="1"/>
  <c r="AE197" i="2"/>
  <c r="AB201" i="2" s="1"/>
  <c r="BI197" i="2"/>
  <c r="BF201" i="2" s="1"/>
  <c r="AO197" i="2"/>
  <c r="AQ197" i="2"/>
  <c r="AN201" i="2" s="1"/>
  <c r="BA197" i="2"/>
  <c r="O197" i="2"/>
  <c r="J202" i="2" s="1"/>
  <c r="AS197" i="2"/>
  <c r="AN202" i="2" s="1"/>
  <c r="F126" i="4" l="1"/>
  <c r="G126" i="4"/>
  <c r="I126" i="4"/>
  <c r="J126" i="4"/>
  <c r="H126" i="4"/>
  <c r="K17" i="5"/>
  <c r="G31" i="5" s="1"/>
  <c r="L124" i="4"/>
  <c r="AZ199" i="2" s="1"/>
  <c r="M29" i="5"/>
  <c r="BA27" i="3" s="1"/>
  <c r="J124" i="4"/>
  <c r="AN199" i="2" s="1"/>
  <c r="K124" i="4"/>
  <c r="AT199" i="2" s="1"/>
  <c r="H124" i="4"/>
  <c r="AB199" i="2" s="1"/>
  <c r="E126" i="4"/>
  <c r="E127" i="4" s="1"/>
  <c r="I124" i="4"/>
  <c r="AH199" i="2" s="1"/>
  <c r="F124" i="4"/>
  <c r="P199" i="2" s="1"/>
  <c r="G124" i="4"/>
  <c r="V199" i="2" s="1"/>
  <c r="E124" i="4"/>
  <c r="K29" i="5"/>
  <c r="AO27" i="3" s="1"/>
  <c r="I29" i="5"/>
  <c r="AC27" i="3" s="1"/>
  <c r="J29" i="5"/>
  <c r="AI27" i="3" s="1"/>
  <c r="L29" i="5"/>
  <c r="AU27" i="3" s="1"/>
  <c r="P14" i="5"/>
  <c r="P11" i="5"/>
  <c r="P20" i="5"/>
  <c r="P23" i="5"/>
  <c r="P16" i="5"/>
  <c r="AT25" i="3"/>
  <c r="AO30" i="3" s="1"/>
  <c r="AG5" i="2"/>
  <c r="O4" i="7"/>
  <c r="H8" i="5"/>
  <c r="H8" i="4"/>
  <c r="AB5" i="3"/>
  <c r="AX25" i="3"/>
  <c r="AU29" i="3" s="1"/>
  <c r="P25" i="3"/>
  <c r="K30" i="3" s="1"/>
  <c r="J25" i="3"/>
  <c r="E30" i="3" s="1"/>
  <c r="BF199" i="2"/>
  <c r="F25" i="3"/>
  <c r="AP25" i="3"/>
  <c r="AJ25" i="3"/>
  <c r="H25" i="3"/>
  <c r="E29" i="3" s="1"/>
  <c r="AV25" i="3"/>
  <c r="AN25" i="3"/>
  <c r="AI30" i="3" s="1"/>
  <c r="AH25" i="3"/>
  <c r="AC30" i="3" s="1"/>
  <c r="V25" i="3"/>
  <c r="Q30" i="3" s="1"/>
  <c r="BB25" i="3"/>
  <c r="L25" i="3"/>
  <c r="R25" i="3"/>
  <c r="AF25" i="3"/>
  <c r="AC29" i="3" s="1"/>
  <c r="AZ25" i="3"/>
  <c r="AU30" i="3" s="1"/>
  <c r="BD25" i="3"/>
  <c r="BA29" i="3" s="1"/>
  <c r="AB25" i="3"/>
  <c r="W30" i="3" s="1"/>
  <c r="AR25" i="3"/>
  <c r="AO29" i="3" s="1"/>
  <c r="X25" i="3"/>
  <c r="AL25" i="3"/>
  <c r="AI29" i="3" s="1"/>
  <c r="Z25" i="3"/>
  <c r="W29" i="3" s="1"/>
  <c r="BF25" i="3"/>
  <c r="BA30" i="3" s="1"/>
  <c r="AD25" i="3"/>
  <c r="T25" i="3"/>
  <c r="Q29" i="3" s="1"/>
  <c r="N25" i="3"/>
  <c r="K29" i="3" s="1"/>
  <c r="AZ3" i="3"/>
  <c r="K26" i="1"/>
  <c r="D35" i="1" s="1"/>
  <c r="N25" i="1"/>
  <c r="F127" i="4" l="1"/>
  <c r="G127" i="4" s="1"/>
  <c r="E29" i="5"/>
  <c r="E27" i="3" s="1"/>
  <c r="G29" i="5"/>
  <c r="Q27" i="3" s="1"/>
  <c r="H29" i="5"/>
  <c r="W27" i="3" s="1"/>
  <c r="F31" i="5"/>
  <c r="E31" i="5"/>
  <c r="E32" i="5" s="1"/>
  <c r="F29" i="5"/>
  <c r="K27" i="3" s="1"/>
  <c r="E125" i="4"/>
  <c r="J199" i="2"/>
  <c r="AM4" i="2"/>
  <c r="S3" i="7"/>
  <c r="I7" i="5"/>
  <c r="I7" i="4"/>
  <c r="AH4" i="3"/>
  <c r="BF3" i="3"/>
  <c r="L26" i="1"/>
  <c r="F35" i="1" s="1"/>
  <c r="M26" i="1"/>
  <c r="J200" i="2" l="1"/>
  <c r="J203" i="2" s="1"/>
  <c r="H127" i="4"/>
  <c r="E30" i="5"/>
  <c r="F30" i="5" s="1"/>
  <c r="F32" i="5"/>
  <c r="G32" i="5" s="1"/>
  <c r="H32" i="5" s="1"/>
  <c r="I32" i="5" s="1"/>
  <c r="J32" i="5" s="1"/>
  <c r="F125" i="4"/>
  <c r="E128" i="4"/>
  <c r="AM5" i="2"/>
  <c r="S4" i="7"/>
  <c r="I8" i="5"/>
  <c r="I8" i="4"/>
  <c r="AH5" i="3"/>
  <c r="K27" i="1"/>
  <c r="N26" i="1"/>
  <c r="G125" i="4" l="1"/>
  <c r="V200" i="2" s="1"/>
  <c r="V203" i="2" s="1"/>
  <c r="F128" i="4"/>
  <c r="I127" i="4"/>
  <c r="E28" i="3"/>
  <c r="E31" i="3" s="1"/>
  <c r="E33" i="5"/>
  <c r="F33" i="5"/>
  <c r="P200" i="2"/>
  <c r="P203" i="2" s="1"/>
  <c r="G30" i="5"/>
  <c r="G33" i="5" s="1"/>
  <c r="K28" i="3"/>
  <c r="K31" i="3" s="1"/>
  <c r="AS4" i="2"/>
  <c r="C59" i="7"/>
  <c r="J7" i="5"/>
  <c r="J7" i="4"/>
  <c r="AN4" i="3"/>
  <c r="L27" i="1"/>
  <c r="M27" i="1"/>
  <c r="G128" i="4" l="1"/>
  <c r="H125" i="4"/>
  <c r="J127" i="4"/>
  <c r="H30" i="5"/>
  <c r="H33" i="5" s="1"/>
  <c r="Q28" i="3"/>
  <c r="Q31" i="3" s="1"/>
  <c r="AS5" i="2"/>
  <c r="C60" i="7"/>
  <c r="J8" i="5"/>
  <c r="J8" i="4"/>
  <c r="AN5" i="3"/>
  <c r="N27" i="1"/>
  <c r="K28" i="1"/>
  <c r="H128" i="4" l="1"/>
  <c r="I125" i="4"/>
  <c r="J125" i="4" s="1"/>
  <c r="AB200" i="2"/>
  <c r="AB203" i="2" s="1"/>
  <c r="I30" i="5"/>
  <c r="I33" i="5" s="1"/>
  <c r="W28" i="3"/>
  <c r="W31" i="3" s="1"/>
  <c r="AY4" i="2"/>
  <c r="G59" i="7"/>
  <c r="K7" i="5"/>
  <c r="K7" i="4"/>
  <c r="AT4" i="3"/>
  <c r="M28" i="1"/>
  <c r="L28" i="1"/>
  <c r="AH200" i="2" l="1"/>
  <c r="AH203" i="2" s="1"/>
  <c r="J128" i="4"/>
  <c r="I128" i="4"/>
  <c r="J30" i="5"/>
  <c r="J33" i="5" s="1"/>
  <c r="AC28" i="3"/>
  <c r="AC31" i="3" s="1"/>
  <c r="K125" i="4"/>
  <c r="AN200" i="2"/>
  <c r="AN203" i="2" s="1"/>
  <c r="AY5" i="2"/>
  <c r="G60" i="7"/>
  <c r="K8" i="5"/>
  <c r="K8" i="4"/>
  <c r="AT5" i="3"/>
  <c r="N28" i="1"/>
  <c r="K29" i="1"/>
  <c r="K30" i="5" l="1"/>
  <c r="AI28" i="3"/>
  <c r="AI31" i="3" s="1"/>
  <c r="L125" i="4"/>
  <c r="AT200" i="2"/>
  <c r="AT203" i="2" s="1"/>
  <c r="BE4" i="2"/>
  <c r="K59" i="7"/>
  <c r="L7" i="5"/>
  <c r="L7" i="4"/>
  <c r="AZ4" i="3"/>
  <c r="M29" i="1"/>
  <c r="L29" i="1"/>
  <c r="L30" i="5" l="1"/>
  <c r="AO28" i="3"/>
  <c r="AO31" i="3" s="1"/>
  <c r="M125" i="4"/>
  <c r="AZ200" i="2"/>
  <c r="AZ203" i="2" s="1"/>
  <c r="BE5" i="2"/>
  <c r="K60" i="7"/>
  <c r="L8" i="5"/>
  <c r="L8" i="4"/>
  <c r="AZ5" i="3"/>
  <c r="K30" i="1"/>
  <c r="L30" i="1" s="1"/>
  <c r="N29" i="1"/>
  <c r="BF200" i="2" l="1"/>
  <c r="BF203" i="2" s="1"/>
  <c r="M30" i="5"/>
  <c r="BA28" i="3" s="1"/>
  <c r="BA31" i="3" s="1"/>
  <c r="AU28" i="3"/>
  <c r="AU31" i="3" s="1"/>
  <c r="BK4" i="2"/>
  <c r="M7" i="5"/>
  <c r="M7" i="4"/>
  <c r="BF4" i="3"/>
  <c r="M30" i="1"/>
  <c r="BK5" i="2" l="1"/>
  <c r="M8" i="5"/>
  <c r="M8" i="4"/>
  <c r="BF5" i="3"/>
  <c r="N30" i="1"/>
</calcChain>
</file>

<file path=xl/sharedStrings.xml><?xml version="1.0" encoding="utf-8"?>
<sst xmlns="http://schemas.openxmlformats.org/spreadsheetml/2006/main" count="799" uniqueCount="160">
  <si>
    <t>PEKERJAAN</t>
  </si>
  <si>
    <t>PAKUWON TOWER LANTAI 22</t>
  </si>
  <si>
    <t>SURABAYA</t>
  </si>
  <si>
    <t>LAPORAN MINGGUAN</t>
  </si>
  <si>
    <t>(WEEKLY REPORT)</t>
  </si>
  <si>
    <t>Minggu</t>
  </si>
  <si>
    <t>Start</t>
  </si>
  <si>
    <t>End</t>
  </si>
  <si>
    <t>PERIODE :</t>
  </si>
  <si>
    <t>MINGGU KE</t>
  </si>
  <si>
    <t>hingga</t>
  </si>
  <si>
    <t>PROGRES PEKERJAAN</t>
  </si>
  <si>
    <t>Pakuwon Tower Lantai 22, Jl. Embong Malang No. 32-36, Kedungdoro, Kec. Tegalsari</t>
  </si>
  <si>
    <t>Week    :</t>
  </si>
  <si>
    <t>Surabaya</t>
  </si>
  <si>
    <t>Mulai    :</t>
  </si>
  <si>
    <t>Hingga :</t>
  </si>
  <si>
    <t>NO</t>
  </si>
  <si>
    <t>ITEM PEKERJAAN</t>
  </si>
  <si>
    <t>KODE GBR</t>
  </si>
  <si>
    <t>VOLUME</t>
  </si>
  <si>
    <t>SATUAN</t>
  </si>
  <si>
    <t>HARGA SATUAN</t>
  </si>
  <si>
    <t>TOTAL HARGA</t>
  </si>
  <si>
    <t>BOBOT</t>
  </si>
  <si>
    <t>KEMAJUAN PEKERJAAN MINGGUAN</t>
  </si>
  <si>
    <t>MINGGU LALU</t>
  </si>
  <si>
    <t>MINGGU INI</t>
  </si>
  <si>
    <t>S/D MINGGU INI</t>
  </si>
  <si>
    <t>PRESTASI %</t>
  </si>
  <si>
    <t>BOBOT %</t>
  </si>
  <si>
    <t>I</t>
  </si>
  <si>
    <t>PEKERJAAN PERSIAPAN</t>
  </si>
  <si>
    <t>Marking dan pengukuran ulang</t>
  </si>
  <si>
    <t>m2</t>
  </si>
  <si>
    <t>Mobilisasi dan demobilisasi (meliputi material &amp; tenaga kerja)</t>
  </si>
  <si>
    <t>ls</t>
  </si>
  <si>
    <t>Biaya Air dan Listrik selama pekerjaan</t>
  </si>
  <si>
    <t>bulan</t>
  </si>
  <si>
    <t>Biaya pengamanan barang di lokasi</t>
  </si>
  <si>
    <t>Biaya Kebersihan proyek</t>
  </si>
  <si>
    <t>Pengangkutan/Pembuangan puing bekas bongkaran ; satuan mobil truck engkel</t>
  </si>
  <si>
    <t>rit</t>
  </si>
  <si>
    <t>Peralatan dan Material Bantu (Scafolding, terpal Plastik, exhaust/blower dll )</t>
  </si>
  <si>
    <t>Hard copy As Built drawing dan approval material</t>
  </si>
  <si>
    <t>Ls</t>
  </si>
  <si>
    <t>Deposit Gedung</t>
  </si>
  <si>
    <t>Sub Total Persiapan</t>
  </si>
  <si>
    <t>II.A</t>
  </si>
  <si>
    <t>PEKERJAAN FIT OUT INTERIOR DAN ARSITEKTUR</t>
  </si>
  <si>
    <t>Pekerjaan Ruang Staff &amp; Resepsionis</t>
  </si>
  <si>
    <t>Screeding &amp; levelling lantai</t>
  </si>
  <si>
    <t>CP1</t>
  </si>
  <si>
    <t>Pengadaan dan pasang penutup lantai Carpet Flowing Plank</t>
  </si>
  <si>
    <t>Pek Finishing Dinding dan Partisi</t>
  </si>
  <si>
    <t>PT1</t>
  </si>
  <si>
    <t>Material    : Dulux</t>
  </si>
  <si>
    <t>Pengadaan dan pasang  plint lantai</t>
  </si>
  <si>
    <t>TB1</t>
  </si>
  <si>
    <t>m'</t>
  </si>
  <si>
    <t>Material    : HPL  tinggi 10 cm x tebal 1 cm</t>
  </si>
  <si>
    <t>Pek Signed ASDP Uk. 135 x 100 cm</t>
  </si>
  <si>
    <t>unit</t>
  </si>
  <si>
    <t>Backdrop Resepsionis</t>
  </si>
  <si>
    <t>4680 X 2820 mm (COS)</t>
  </si>
  <si>
    <t>Dry Pantry Workcafé</t>
  </si>
  <si>
    <t>2500 X 600 X 2820 mm (COS)</t>
  </si>
  <si>
    <t>- Top table + Backsplash solid surface (ST1)</t>
  </si>
  <si>
    <t>- Dinding lapis keramik (CRT1)</t>
  </si>
  <si>
    <t>- Adjuster plywood 9 mm fin. HPL (LM7)</t>
  </si>
  <si>
    <t>- Body cabinet plywood 20 mm fin. HPL (LM7) + PVC edging</t>
  </si>
  <si>
    <t>- Pintu cabinet plywood 20 mm fin. HPL (LM7) + PVC edging</t>
  </si>
  <si>
    <t>- Pintu cabinet + drawer bawah plywood 20 mm fin. HPL ex. Taco TH889FC French Tan Oak (LM4) + PVC edging</t>
  </si>
  <si>
    <t>- Skirting cabinet bawah plywood fin. HPL (LM4)</t>
  </si>
  <si>
    <t>- Inside melaminto</t>
  </si>
  <si>
    <t>- Signage on furniture (SGN5)</t>
  </si>
  <si>
    <t>- 6 Power outlet</t>
  </si>
  <si>
    <t>- Sesuai gambar detail</t>
  </si>
  <si>
    <t>Sub Total Pekerjaan Ruang Staff &amp; Resepsionis</t>
  </si>
  <si>
    <t>II.B</t>
  </si>
  <si>
    <t>Pekerjaan Ruang VIP</t>
  </si>
  <si>
    <t>-' Material    : ex kencana arid - Interface</t>
  </si>
  <si>
    <t>Pengadaan &amp; pasang Partisi 2 muka</t>
  </si>
  <si>
    <t>P1</t>
  </si>
  <si>
    <t>- Material Penutup   : Gypsum 12 mm ex Jayaboard/setara</t>
  </si>
  <si>
    <t>Rangka Metal Stud</t>
  </si>
  <si>
    <t>Stopping angle, control joint</t>
  </si>
  <si>
    <t>Jarak modul minimal 600x600 mm</t>
  </si>
  <si>
    <t>- Material    : Dulux Brilliant White</t>
  </si>
  <si>
    <t>- Material    : HPL . Ex Taco 10 x 1</t>
  </si>
  <si>
    <t>Backdrop TV</t>
  </si>
  <si>
    <t>2500 X 400 X 2820 mm (COS)</t>
  </si>
  <si>
    <t>Pengadaan &amp; pasang Pintu Kaca</t>
  </si>
  <si>
    <t>PJ7B</t>
  </si>
  <si>
    <t>Unit</t>
  </si>
  <si>
    <t>spesifikasi Hardware :</t>
  </si>
  <si>
    <t>Daun pintu dan jendela kaca tempered 12 mm ex. Asahimas uk. 210x100 cm + Sandblast motif lokal, tingkat keburaman 80% (ditempel pada kaca bagian dalam)</t>
  </si>
  <si>
    <t>Pengadaan &amp; pasang Jendela Kaca Rangka Aluminium</t>
  </si>
  <si>
    <t>Kusen Aluminium 4" finish powder coating warna hitam</t>
  </si>
  <si>
    <t>Sandblast motif lokal, tingkat keburaman 80% (ditempel pada kaca bagian dalam)</t>
  </si>
  <si>
    <t>Sub Total Pekerjaan Ruang VIP</t>
  </si>
  <si>
    <t>Pekerjaan Ruang Rapat Umum</t>
  </si>
  <si>
    <t>m</t>
  </si>
  <si>
    <t>Backdrop Ruang Rapat</t>
  </si>
  <si>
    <t>4300 X 250 X 2820 mm</t>
  </si>
  <si>
    <t>- Plywood 12 mm</t>
  </si>
  <si>
    <t>- Rangka metal stud + Insulasi Rockwool Density 80 Slab to Slab</t>
  </si>
  <si>
    <t>- 1 Frame TV; include 2 TV Power, 2 HDMI, 2 Data</t>
  </si>
  <si>
    <t>- Naad 3 mm</t>
  </si>
  <si>
    <t>Sub Total Pekerjaan Ruang rapat</t>
  </si>
  <si>
    <t>Pekerjaan Ruang Executive Director</t>
  </si>
  <si>
    <t>WP1</t>
  </si>
  <si>
    <t>Material : Ex. Starwall, Bravo, Macth</t>
  </si>
  <si>
    <t>Sub Total Pekerjaan Ruang Executive Director</t>
  </si>
  <si>
    <t>Total Pekerjaan Interior</t>
  </si>
  <si>
    <t>III</t>
  </si>
  <si>
    <t>PEKERJAAN MEKANIKAL ELEKTRIKAL</t>
  </si>
  <si>
    <t>III.A</t>
  </si>
  <si>
    <t>Pekerjaan Elektrikal</t>
  </si>
  <si>
    <t>Penambahan MCB switch 10A / 1 phase</t>
  </si>
  <si>
    <t>Kabel power tipe NYY uk. …..</t>
  </si>
  <si>
    <t>Pekerjaan Instalasi dan Armatur</t>
  </si>
  <si>
    <t>Downlight LED Min 1300lm, 6.000K, 14W ex. Phillips</t>
  </si>
  <si>
    <t>DL 6</t>
  </si>
  <si>
    <t>titik</t>
  </si>
  <si>
    <t>Downlight LED Min 1300lm, 6.000K, 14W +Nicad Battery 2 Jam Back-Up</t>
  </si>
  <si>
    <t>Saklar Single</t>
  </si>
  <si>
    <t>Saklar Double</t>
  </si>
  <si>
    <t>Stop Kontak Dinding 100W double ex. Broco</t>
  </si>
  <si>
    <t>Stop Kontak TV 100W  ex. Broco</t>
  </si>
  <si>
    <t>Stop Kontak Meja 100W double  ex. Broco</t>
  </si>
  <si>
    <t>Titik instalasi Penerangan dengan kabel 4 Besar NYM 3x2,5mm2 in Conduit 20mm</t>
  </si>
  <si>
    <t>Titik instalasi stop kontak dengan kabel 4 Besar NYM 3x2,5mm2 in Conduit 20mm</t>
  </si>
  <si>
    <t>Pekerjaan Exhaust Fan</t>
  </si>
  <si>
    <t>Pengadaan dan pemasangan exhaust fan</t>
  </si>
  <si>
    <t>Total Pekerjaan Mekanikal Elektrikal</t>
  </si>
  <si>
    <t>TOTAL</t>
  </si>
  <si>
    <t>Rencana Minggu ini</t>
  </si>
  <si>
    <t>=</t>
  </si>
  <si>
    <t>Rencana Kumulatif</t>
  </si>
  <si>
    <t>Realisasi Minggu ini</t>
  </si>
  <si>
    <t>Realisasi Kumulatif</t>
  </si>
  <si>
    <t>Deviasi</t>
  </si>
  <si>
    <t>II.C</t>
  </si>
  <si>
    <t>II.D</t>
  </si>
  <si>
    <t>III.B</t>
  </si>
  <si>
    <t>RENCANA</t>
  </si>
  <si>
    <t>RENCANA KOMULATIF</t>
  </si>
  <si>
    <t>REALISASI</t>
  </si>
  <si>
    <t>DEVIASI</t>
  </si>
  <si>
    <t>II</t>
  </si>
  <si>
    <t>p</t>
  </si>
  <si>
    <t>r</t>
  </si>
  <si>
    <t>TIME SCHEDULE</t>
  </si>
  <si>
    <t xml:space="preserve">LAPORAN VISUAL </t>
  </si>
  <si>
    <t>MINGGU :</t>
  </si>
  <si>
    <t>LOKASI</t>
  </si>
  <si>
    <t>TAHUN</t>
  </si>
  <si>
    <t>REALISASI KOMULATIF</t>
  </si>
  <si>
    <t>PEMBUATAN INTERIOR KANTOR REGIONAL III 
PT ASDP INDONESIA FERRY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</si>
</sst>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64" formatCode="_(* #,##0.00_);_(* \(#,##0.00\);_(* &quot;-&quot;??_);_(@_)"/>
    <numFmt numFmtId="165" formatCode="[$-421]dd\ mmmm\ yyyy;@"/>
    <numFmt numFmtId="166" formatCode="dddd"/>
    <numFmt numFmtId="167" formatCode="\ yyyy"/>
    <numFmt numFmtId="168" formatCode="0\ &quot;Day&quot;"/>
    <numFmt numFmtId="169" formatCode="yyyy\-mm\-dd;@"/>
    <numFmt numFmtId="170" formatCode="dd/mm/yy;@"/>
    <numFmt numFmtId="171" formatCode="0\ &quot;=(4+6)&quot;"/>
    <numFmt numFmtId="172" formatCode="0\ &quot;=(5+7)&quot;"/>
    <numFmt numFmtId="173" formatCode="_-* #,##0.00_-;\-* #,##0.00_-;_-* &quot;-&quot;_-;_-@_-"/>
    <numFmt numFmtId="174" formatCode="&quot;Week&quot;\ 0"/>
    <numFmt numFmtId="175" formatCode="dd\ mmm\ yy"/>
    <numFmt numFmtId="176" formatCode="&quot;: &quot;yyyy"/>
  </numFmts>
  <fonts count="49" x14ac:knownFonts="1">
    <font>
      <sz val="10"/>
      <color rgb="FF000000"/>
      <name val="Times New Roman"/>
      <family val="1"/>
    </font>
    <font>
      <sz val="11"/>
      <color theme="1"/>
      <name val="Calibri"/>
      <family val="2"/>
      <scheme val="minor"/>
    </font>
    <font>
      <sz val="11"/>
      <color theme="1"/>
      <name val="Calibri"/>
      <family val="2"/>
      <scheme val="minor"/>
    </font>
    <font>
      <sz val="10"/>
      <name val="Arial"/>
      <family val="2"/>
    </font>
    <font>
      <b/>
      <sz val="10"/>
      <name val="Arial"/>
      <family val="2"/>
    </font>
    <font>
      <sz val="11"/>
      <name val="Calibri"/>
      <family val="2"/>
    </font>
    <font>
      <b/>
      <sz val="14"/>
      <color rgb="FF000000"/>
      <name val="Calibri"/>
      <family val="2"/>
    </font>
    <font>
      <b/>
      <sz val="22"/>
      <color rgb="FF000000"/>
      <name val="Calibri"/>
      <family val="2"/>
    </font>
    <font>
      <b/>
      <sz val="16"/>
      <color rgb="FF000000"/>
      <name val="Calibri"/>
      <family val="2"/>
    </font>
    <font>
      <b/>
      <sz val="28"/>
      <color rgb="FF000000"/>
      <name val="Arial Black"/>
      <family val="2"/>
    </font>
    <font>
      <b/>
      <sz val="18"/>
      <color rgb="FF000000"/>
      <name val="Calibri"/>
      <family val="2"/>
    </font>
    <font>
      <b/>
      <sz val="12"/>
      <name val="Arial"/>
      <family val="2"/>
    </font>
    <font>
      <b/>
      <sz val="14"/>
      <name val="Arial"/>
      <family val="2"/>
    </font>
    <font>
      <sz val="30"/>
      <name val="Arial Black"/>
      <family val="2"/>
    </font>
    <font>
      <sz val="13"/>
      <name val="Arial"/>
      <family val="2"/>
    </font>
    <font>
      <sz val="12"/>
      <name val="Arial"/>
      <family val="2"/>
    </font>
    <font>
      <sz val="8"/>
      <name val="Arial"/>
      <family val="2"/>
    </font>
    <font>
      <sz val="10"/>
      <color rgb="FF000000"/>
      <name val="Times New Roman"/>
      <family val="1"/>
    </font>
    <font>
      <b/>
      <sz val="12"/>
      <name val="Calibri"/>
      <family val="2"/>
      <scheme val="minor"/>
    </font>
    <font>
      <sz val="10"/>
      <color rgb="FF000000"/>
      <name val="Calibri"/>
      <family val="2"/>
      <scheme val="minor"/>
    </font>
    <font>
      <b/>
      <sz val="10"/>
      <name val="Calibri"/>
      <family val="2"/>
      <scheme val="minor"/>
    </font>
    <font>
      <sz val="11"/>
      <color rgb="FF000000"/>
      <name val="Calibri"/>
      <family val="2"/>
    </font>
    <font>
      <sz val="10"/>
      <name val="Calibri"/>
      <family val="2"/>
    </font>
    <font>
      <sz val="11"/>
      <color theme="1"/>
      <name val="Calibri"/>
      <family val="2"/>
      <charset val="1"/>
      <scheme val="minor"/>
    </font>
    <font>
      <sz val="10"/>
      <color theme="1"/>
      <name val="Calibri"/>
      <family val="2"/>
    </font>
    <font>
      <b/>
      <sz val="10"/>
      <color rgb="FF000000"/>
      <name val="Calibri"/>
      <family val="2"/>
    </font>
    <font>
      <b/>
      <sz val="10"/>
      <name val="Calibri"/>
      <family val="2"/>
    </font>
    <font>
      <sz val="10"/>
      <name val="Times New Roman"/>
      <family val="1"/>
    </font>
    <font>
      <sz val="10"/>
      <color theme="1"/>
      <name val="Calibri"/>
      <family val="2"/>
      <scheme val="minor"/>
    </font>
    <font>
      <sz val="10"/>
      <name val="Calibri"/>
      <family val="2"/>
      <scheme val="minor"/>
    </font>
    <font>
      <b/>
      <sz val="10"/>
      <color rgb="FF000000"/>
      <name val="Calibri"/>
      <family val="2"/>
      <scheme val="minor"/>
    </font>
    <font>
      <b/>
      <sz val="20"/>
      <color rgb="FF000000"/>
      <name val="Calibri"/>
      <family val="2"/>
    </font>
    <font>
      <sz val="10"/>
      <color theme="1"/>
      <name val="Arial"/>
      <family val="2"/>
    </font>
    <font>
      <sz val="9"/>
      <color theme="1"/>
      <name val="Arial"/>
      <family val="2"/>
    </font>
    <font>
      <b/>
      <sz val="9"/>
      <name val="Arial"/>
      <family val="2"/>
    </font>
    <font>
      <b/>
      <sz val="9"/>
      <color theme="1"/>
      <name val="Arial"/>
      <family val="2"/>
    </font>
    <font>
      <sz val="10"/>
      <color theme="0"/>
      <name val="Calibri"/>
      <family val="2"/>
      <scheme val="minor"/>
    </font>
    <font>
      <sz val="9"/>
      <name val="Calibri"/>
      <family val="2"/>
    </font>
    <font>
      <sz val="9"/>
      <color theme="1"/>
      <name val="Calibri"/>
      <family val="2"/>
      <scheme val="minor"/>
    </font>
    <font>
      <sz val="9"/>
      <color rgb="FF000000"/>
      <name val="Calibri"/>
      <family val="2"/>
      <scheme val="minor"/>
    </font>
    <font>
      <sz val="9"/>
      <name val="Arial"/>
      <family val="2"/>
    </font>
    <font>
      <b/>
      <sz val="9"/>
      <color rgb="FF000000"/>
      <name val="Calibri"/>
      <family val="2"/>
      <scheme val="minor"/>
    </font>
    <font>
      <b/>
      <sz val="12"/>
      <color theme="1"/>
      <name val="Calibri"/>
      <family val="2"/>
      <scheme val="minor"/>
    </font>
    <font>
      <b/>
      <sz val="14"/>
      <color theme="1"/>
      <name val="Arial"/>
      <family val="2"/>
    </font>
    <font>
      <b/>
      <sz val="11"/>
      <color theme="1"/>
      <name val="Arial"/>
      <family val="2"/>
    </font>
    <font>
      <sz val="11"/>
      <color theme="1"/>
      <name val="Arial"/>
      <family val="2"/>
    </font>
    <font>
      <sz val="11"/>
      <name val="Arial"/>
      <family val="2"/>
    </font>
    <font>
      <b/>
      <sz val="11"/>
      <name val="Calibri"/>
      <family val="2"/>
      <scheme val="minor"/>
    </font>
    <font>
      <b/>
      <sz val="14"/>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D8D8D8"/>
      </patternFill>
    </fill>
    <fill>
      <patternFill patternType="solid">
        <fgColor theme="0" tint="-0.249977111117893"/>
        <bgColor indexed="64"/>
      </patternFill>
    </fill>
    <fill>
      <patternFill patternType="solid">
        <fgColor theme="0" tint="-4.9989318521683403E-2"/>
        <bgColor indexed="64"/>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right/>
      <top style="hair">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rgb="FF000000"/>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rgb="FF000000"/>
      </bottom>
      <diagonal/>
    </border>
    <border>
      <left style="thin">
        <color auto="1"/>
      </left>
      <right style="thin">
        <color auto="1"/>
      </right>
      <top style="thin">
        <color auto="1"/>
      </top>
      <bottom style="medium">
        <color auto="1"/>
      </bottom>
      <diagonal/>
    </border>
    <border>
      <left style="thin">
        <color rgb="FF000000"/>
      </left>
      <right style="thin">
        <color rgb="FF000000"/>
      </right>
      <top style="thin">
        <color rgb="FF000000"/>
      </top>
      <bottom style="medium">
        <color indexed="64"/>
      </bottom>
      <diagonal/>
    </border>
    <border>
      <left style="thin">
        <color rgb="FF000000"/>
      </left>
      <right style="thin">
        <color auto="1"/>
      </right>
      <top style="thin">
        <color rgb="FF000000"/>
      </top>
      <bottom style="medium">
        <color indexed="64"/>
      </bottom>
      <diagonal/>
    </border>
    <border>
      <left style="thin">
        <color rgb="FF000000"/>
      </left>
      <right style="thin">
        <color rgb="FF000000"/>
      </right>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medium">
        <color auto="1"/>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right/>
      <top style="hair">
        <color rgb="FF000000"/>
      </top>
      <bottom/>
      <diagonal/>
    </border>
    <border>
      <left/>
      <right style="thin">
        <color rgb="FF000000"/>
      </right>
      <top style="hair">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rgb="FF000000"/>
      </left>
      <right style="thin">
        <color rgb="FF000000"/>
      </right>
      <top style="hair">
        <color rgb="FF000000"/>
      </top>
      <bottom style="medium">
        <color rgb="FF000000"/>
      </bottom>
      <diagonal/>
    </border>
    <border>
      <left style="thin">
        <color rgb="FF000000"/>
      </left>
      <right/>
      <top style="thin">
        <color rgb="FF000000"/>
      </top>
      <bottom style="hair">
        <color rgb="FF000000"/>
      </bottom>
      <diagonal/>
    </border>
    <border>
      <left style="thin">
        <color rgb="FF000000"/>
      </left>
      <right/>
      <top style="hair">
        <color rgb="FF000000"/>
      </top>
      <bottom style="medium">
        <color rgb="FF000000"/>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style="medium">
        <color rgb="FF000000"/>
      </bottom>
      <diagonal/>
    </border>
    <border>
      <left/>
      <right/>
      <top style="medium">
        <color rgb="FF000000"/>
      </top>
      <bottom/>
      <diagonal/>
    </border>
    <border>
      <left style="thin">
        <color indexed="64"/>
      </left>
      <right/>
      <top style="medium">
        <color rgb="FF000000"/>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auto="1"/>
      </left>
      <right/>
      <top style="hair">
        <color auto="1"/>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17">
    <xf numFmtId="0" fontId="0" fillId="0" borderId="0"/>
    <xf numFmtId="43" fontId="2" fillId="0" borderId="0" applyFont="0" applyFill="0" applyBorder="0" applyAlignment="0" applyProtection="0"/>
    <xf numFmtId="41" fontId="17" fillId="0" borderId="0" applyFont="0" applyFill="0" applyBorder="0" applyAlignment="0" applyProtection="0"/>
    <xf numFmtId="0" fontId="3" fillId="0" borderId="0"/>
    <xf numFmtId="0" fontId="5" fillId="0" borderId="0">
      <alignment vertical="center"/>
    </xf>
    <xf numFmtId="9" fontId="21" fillId="0" borderId="0" applyFont="0" applyFill="0" applyBorder="0" applyAlignment="0" applyProtection="0"/>
    <xf numFmtId="0" fontId="23" fillId="0" borderId="0"/>
    <xf numFmtId="0" fontId="3" fillId="0" borderId="0"/>
    <xf numFmtId="0" fontId="3" fillId="0" borderId="0"/>
    <xf numFmtId="43" fontId="23" fillId="0" borderId="0" applyFont="0" applyFill="0" applyBorder="0" applyAlignment="0" applyProtection="0"/>
    <xf numFmtId="0" fontId="27" fillId="0" borderId="0"/>
    <xf numFmtId="43" fontId="23" fillId="0" borderId="0" applyFont="0" applyFill="0" applyBorder="0" applyAlignment="0" applyProtection="0"/>
    <xf numFmtId="43" fontId="23"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0" fontId="23" fillId="0" borderId="0"/>
  </cellStyleXfs>
  <cellXfs count="243">
    <xf numFmtId="0" fontId="0" fillId="0" borderId="0" xfId="0"/>
    <xf numFmtId="0" fontId="3" fillId="0" borderId="0" xfId="3" applyAlignment="1">
      <alignment vertical="center"/>
    </xf>
    <xf numFmtId="0" fontId="3" fillId="0" borderId="0" xfId="3" applyAlignment="1">
      <alignment horizontal="center" vertical="center"/>
    </xf>
    <xf numFmtId="0" fontId="3" fillId="0" borderId="1" xfId="3" applyBorder="1" applyAlignment="1">
      <alignment vertical="center"/>
    </xf>
    <xf numFmtId="0" fontId="3" fillId="0" borderId="2" xfId="3" applyBorder="1" applyAlignment="1">
      <alignment vertical="center"/>
    </xf>
    <xf numFmtId="0" fontId="3" fillId="0" borderId="2" xfId="3" applyBorder="1" applyAlignment="1">
      <alignment horizontal="center" vertical="center"/>
    </xf>
    <xf numFmtId="0" fontId="3" fillId="0" borderId="3" xfId="3" applyBorder="1" applyAlignment="1">
      <alignment vertical="center"/>
    </xf>
    <xf numFmtId="0" fontId="3" fillId="0" borderId="4" xfId="3" applyBorder="1" applyAlignment="1">
      <alignment vertical="center"/>
    </xf>
    <xf numFmtId="0" fontId="3" fillId="0" borderId="5" xfId="3" applyBorder="1" applyAlignment="1">
      <alignment vertical="center"/>
    </xf>
    <xf numFmtId="0" fontId="4" fillId="0" borderId="0" xfId="3" applyFont="1" applyAlignment="1">
      <alignment horizontal="center" vertical="center"/>
    </xf>
    <xf numFmtId="0" fontId="6" fillId="0" borderId="0" xfId="4" applyFont="1" applyAlignment="1">
      <alignment horizontal="center" vertical="center"/>
    </xf>
    <xf numFmtId="0" fontId="8" fillId="0" borderId="0" xfId="4" applyFont="1" applyAlignment="1">
      <alignment horizontal="center" vertical="center"/>
    </xf>
    <xf numFmtId="0" fontId="9" fillId="0" borderId="0" xfId="4" applyFont="1" applyAlignment="1">
      <alignment horizontal="center" vertical="center"/>
    </xf>
    <xf numFmtId="0" fontId="10" fillId="0" borderId="0" xfId="4" applyFont="1" applyAlignment="1">
      <alignment horizontal="center" vertical="center"/>
    </xf>
    <xf numFmtId="0" fontId="4" fillId="0" borderId="6" xfId="3" applyFont="1" applyBorder="1" applyAlignment="1">
      <alignment horizontal="center" vertical="center"/>
    </xf>
    <xf numFmtId="0" fontId="3" fillId="0" borderId="7" xfId="3" applyBorder="1" applyAlignment="1">
      <alignment horizontal="center" vertical="center"/>
    </xf>
    <xf numFmtId="165" fontId="3" fillId="0" borderId="8" xfId="3" applyNumberFormat="1" applyBorder="1" applyAlignment="1">
      <alignment horizontal="center" vertical="center"/>
    </xf>
    <xf numFmtId="165" fontId="3" fillId="0" borderId="7" xfId="3" applyNumberFormat="1" applyBorder="1" applyAlignment="1">
      <alignment horizontal="center" vertical="center"/>
    </xf>
    <xf numFmtId="166" fontId="3" fillId="0" borderId="7" xfId="3" applyNumberFormat="1" applyBorder="1" applyAlignment="1">
      <alignment horizontal="center" vertical="center"/>
    </xf>
    <xf numFmtId="0" fontId="3" fillId="0" borderId="9" xfId="3" applyBorder="1" applyAlignment="1">
      <alignment horizontal="center" vertical="center"/>
    </xf>
    <xf numFmtId="165" fontId="3" fillId="0" borderId="10" xfId="3" applyNumberFormat="1" applyBorder="1" applyAlignment="1">
      <alignment horizontal="center" vertical="center"/>
    </xf>
    <xf numFmtId="165" fontId="3" fillId="0" borderId="9" xfId="3" applyNumberFormat="1" applyBorder="1" applyAlignment="1">
      <alignment horizontal="center" vertical="center"/>
    </xf>
    <xf numFmtId="166" fontId="3" fillId="0" borderId="9" xfId="3" applyNumberFormat="1" applyBorder="1" applyAlignment="1">
      <alignment horizontal="center" vertical="center"/>
    </xf>
    <xf numFmtId="0" fontId="11" fillId="0" borderId="0" xfId="3" applyFont="1" applyAlignment="1">
      <alignment horizontal="center" vertical="center"/>
    </xf>
    <xf numFmtId="0" fontId="3" fillId="0" borderId="11" xfId="3" applyBorder="1" applyAlignment="1">
      <alignment horizontal="center" vertical="center"/>
    </xf>
    <xf numFmtId="165" fontId="3" fillId="0" borderId="12" xfId="3" applyNumberFormat="1" applyBorder="1" applyAlignment="1">
      <alignment horizontal="center" vertical="center"/>
    </xf>
    <xf numFmtId="165" fontId="3" fillId="0" borderId="11" xfId="3" applyNumberFormat="1" applyBorder="1" applyAlignment="1">
      <alignment horizontal="center" vertical="center"/>
    </xf>
    <xf numFmtId="166" fontId="3" fillId="0" borderId="11" xfId="3" applyNumberFormat="1" applyBorder="1" applyAlignment="1">
      <alignment horizontal="center" vertical="center"/>
    </xf>
    <xf numFmtId="0" fontId="12" fillId="0" borderId="0" xfId="3" applyFont="1" applyAlignment="1">
      <alignment horizontal="center" vertical="center"/>
    </xf>
    <xf numFmtId="0" fontId="13" fillId="0" borderId="0" xfId="3" applyFont="1" applyAlignment="1">
      <alignment horizontal="center" vertical="center"/>
    </xf>
    <xf numFmtId="165" fontId="12" fillId="0" borderId="0" xfId="3" applyNumberFormat="1" applyFont="1" applyAlignment="1">
      <alignment horizontal="right" vertical="center"/>
    </xf>
    <xf numFmtId="0" fontId="14" fillId="0" borderId="0" xfId="3" applyFont="1" applyAlignment="1">
      <alignment horizontal="center" vertical="center"/>
    </xf>
    <xf numFmtId="165" fontId="12" fillId="0" borderId="0" xfId="3" applyNumberFormat="1" applyFont="1" applyAlignment="1">
      <alignment horizontal="left" vertical="center"/>
    </xf>
    <xf numFmtId="14" fontId="3" fillId="0" borderId="0" xfId="3" applyNumberFormat="1" applyAlignment="1">
      <alignment vertical="center"/>
    </xf>
    <xf numFmtId="0" fontId="15" fillId="0" borderId="0" xfId="3" applyFont="1" applyAlignment="1">
      <alignment horizontal="center" vertical="center"/>
    </xf>
    <xf numFmtId="167" fontId="4" fillId="0" borderId="0" xfId="3" applyNumberFormat="1" applyFont="1" applyAlignment="1">
      <alignment horizontal="center" vertical="center"/>
    </xf>
    <xf numFmtId="0" fontId="3" fillId="0" borderId="13" xfId="3" applyBorder="1" applyAlignment="1">
      <alignment vertical="center"/>
    </xf>
    <xf numFmtId="0" fontId="3" fillId="0" borderId="14" xfId="3" applyBorder="1" applyAlignment="1">
      <alignment vertical="center"/>
    </xf>
    <xf numFmtId="0" fontId="16" fillId="0" borderId="14" xfId="3" applyFont="1" applyBorder="1" applyAlignment="1">
      <alignment horizontal="center" vertical="center"/>
    </xf>
    <xf numFmtId="0" fontId="3" fillId="0" borderId="15" xfId="3" applyBorder="1" applyAlignment="1">
      <alignment vertical="center"/>
    </xf>
    <xf numFmtId="168" fontId="3" fillId="0" borderId="0" xfId="3" applyNumberFormat="1" applyAlignment="1">
      <alignment vertical="center"/>
    </xf>
    <xf numFmtId="0" fontId="18" fillId="0" borderId="0" xfId="0" applyFont="1" applyAlignment="1">
      <alignment vertical="center"/>
    </xf>
    <xf numFmtId="0" fontId="19"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vertical="center" wrapText="1"/>
    </xf>
    <xf numFmtId="0" fontId="19" fillId="0" borderId="0" xfId="0" applyFont="1" applyAlignment="1">
      <alignment horizontal="left" vertical="center"/>
    </xf>
    <xf numFmtId="0" fontId="20" fillId="0" borderId="0" xfId="0" applyFont="1" applyAlignment="1">
      <alignment vertical="center"/>
    </xf>
    <xf numFmtId="10" fontId="22" fillId="0" borderId="0" xfId="5" applyNumberFormat="1" applyFont="1" applyAlignment="1">
      <alignment horizontal="center" vertical="center"/>
    </xf>
    <xf numFmtId="4" fontId="24" fillId="0" borderId="0" xfId="6" applyNumberFormat="1" applyFont="1" applyAlignment="1">
      <alignment horizontal="left" vertical="center"/>
    </xf>
    <xf numFmtId="0" fontId="24" fillId="0" borderId="0" xfId="6" applyFont="1" applyAlignment="1">
      <alignment horizontal="left" vertical="center"/>
    </xf>
    <xf numFmtId="0" fontId="24" fillId="0" borderId="0" xfId="6" applyFont="1" applyAlignment="1">
      <alignment vertical="center"/>
    </xf>
    <xf numFmtId="169" fontId="22" fillId="0" borderId="0" xfId="5" applyNumberFormat="1" applyFont="1" applyAlignment="1">
      <alignment horizontal="center" vertical="center"/>
    </xf>
    <xf numFmtId="0" fontId="22" fillId="0" borderId="0" xfId="6" applyFont="1" applyAlignment="1">
      <alignment horizontal="left" vertical="center"/>
    </xf>
    <xf numFmtId="170" fontId="22" fillId="0" borderId="0" xfId="6" applyNumberFormat="1" applyFont="1" applyAlignment="1">
      <alignment horizontal="left" vertical="center"/>
    </xf>
    <xf numFmtId="0" fontId="22" fillId="0" borderId="0" xfId="6" applyFont="1" applyAlignment="1">
      <alignment horizontal="right" vertical="center"/>
    </xf>
    <xf numFmtId="0" fontId="20" fillId="0" borderId="14" xfId="0" applyFont="1" applyBorder="1" applyAlignment="1">
      <alignment vertical="center"/>
    </xf>
    <xf numFmtId="0" fontId="19" fillId="0" borderId="14" xfId="0" applyFont="1" applyBorder="1" applyAlignment="1">
      <alignment vertical="center"/>
    </xf>
    <xf numFmtId="0" fontId="26" fillId="2" borderId="18" xfId="9" applyNumberFormat="1" applyFont="1" applyFill="1" applyBorder="1" applyAlignment="1">
      <alignment horizontal="center" vertical="top" wrapText="1"/>
    </xf>
    <xf numFmtId="43" fontId="26" fillId="2" borderId="18" xfId="9" applyFont="1" applyFill="1" applyBorder="1" applyAlignment="1">
      <alignment horizontal="center" vertical="top"/>
    </xf>
    <xf numFmtId="0" fontId="22" fillId="2" borderId="23" xfId="10" applyFont="1" applyFill="1" applyBorder="1" applyAlignment="1">
      <alignment horizontal="center" vertical="center"/>
    </xf>
    <xf numFmtId="0" fontId="20" fillId="3" borderId="24" xfId="0" applyFont="1" applyFill="1" applyBorder="1" applyAlignment="1">
      <alignment horizontal="center" vertical="center" wrapText="1"/>
    </xf>
    <xf numFmtId="164" fontId="20" fillId="3" borderId="24" xfId="0" applyNumberFormat="1" applyFont="1" applyFill="1" applyBorder="1" applyAlignment="1">
      <alignment horizontal="center" vertical="center" wrapText="1"/>
    </xf>
    <xf numFmtId="0" fontId="20" fillId="3" borderId="25" xfId="0" applyFont="1" applyFill="1" applyBorder="1" applyAlignment="1">
      <alignment horizontal="center" vertical="center" wrapText="1"/>
    </xf>
    <xf numFmtId="171" fontId="22" fillId="2" borderId="23" xfId="10" applyNumberFormat="1" applyFont="1" applyFill="1" applyBorder="1" applyAlignment="1">
      <alignment horizontal="center" vertical="center"/>
    </xf>
    <xf numFmtId="172" fontId="22" fillId="2" borderId="23" xfId="10" applyNumberFormat="1" applyFont="1" applyFill="1" applyBorder="1" applyAlignment="1">
      <alignment horizontal="center" vertical="center"/>
    </xf>
    <xf numFmtId="0" fontId="19" fillId="0" borderId="26" xfId="0" applyFont="1" applyBorder="1" applyAlignment="1">
      <alignment horizontal="left" vertical="center" wrapText="1"/>
    </xf>
    <xf numFmtId="0" fontId="19" fillId="0" borderId="26" xfId="0" applyFont="1" applyBorder="1" applyAlignment="1">
      <alignment vertical="center" wrapText="1"/>
    </xf>
    <xf numFmtId="164" fontId="19" fillId="0" borderId="26" xfId="0" applyNumberFormat="1" applyFont="1" applyBorder="1" applyAlignment="1">
      <alignment horizontal="right" vertical="center" wrapText="1"/>
    </xf>
    <xf numFmtId="0" fontId="19" fillId="0" borderId="26" xfId="0" applyFont="1" applyBorder="1" applyAlignment="1">
      <alignment horizontal="center" vertical="center" wrapText="1"/>
    </xf>
    <xf numFmtId="173" fontId="19" fillId="0" borderId="26" xfId="2" applyNumberFormat="1" applyFont="1" applyFill="1" applyBorder="1" applyAlignment="1">
      <alignment horizontal="left" vertical="center" wrapText="1"/>
    </xf>
    <xf numFmtId="173" fontId="19" fillId="0" borderId="27" xfId="2" applyNumberFormat="1" applyFont="1" applyFill="1" applyBorder="1" applyAlignment="1">
      <alignment horizontal="left" vertical="center" wrapText="1"/>
    </xf>
    <xf numFmtId="0" fontId="28" fillId="0" borderId="28" xfId="0" applyFont="1" applyBorder="1" applyAlignment="1">
      <alignment vertical="center"/>
    </xf>
    <xf numFmtId="0" fontId="20" fillId="0" borderId="29" xfId="0" applyFont="1" applyBorder="1" applyAlignment="1">
      <alignment horizontal="center" vertical="center" wrapText="1"/>
    </xf>
    <xf numFmtId="0" fontId="20" fillId="0" borderId="29" xfId="0" applyFont="1" applyBorder="1" applyAlignment="1">
      <alignment vertical="center" wrapText="1"/>
    </xf>
    <xf numFmtId="0" fontId="19" fillId="0" borderId="29" xfId="0" applyFont="1" applyBorder="1" applyAlignment="1">
      <alignment horizontal="left" vertical="center" wrapText="1"/>
    </xf>
    <xf numFmtId="164" fontId="19" fillId="0" borderId="29" xfId="0" applyNumberFormat="1" applyFont="1" applyBorder="1" applyAlignment="1">
      <alignment horizontal="right" vertical="center" wrapText="1"/>
    </xf>
    <xf numFmtId="0" fontId="19" fillId="0" borderId="29" xfId="0" applyFont="1" applyBorder="1" applyAlignment="1">
      <alignment horizontal="center" vertical="center" wrapText="1"/>
    </xf>
    <xf numFmtId="173" fontId="19" fillId="0" borderId="29" xfId="2" applyNumberFormat="1" applyFont="1" applyFill="1" applyBorder="1" applyAlignment="1">
      <alignment horizontal="left" vertical="center" wrapText="1"/>
    </xf>
    <xf numFmtId="10" fontId="22" fillId="0" borderId="29" xfId="11" applyNumberFormat="1" applyFont="1" applyFill="1" applyBorder="1" applyAlignment="1">
      <alignment vertical="center"/>
    </xf>
    <xf numFmtId="4" fontId="22" fillId="0" borderId="29" xfId="11" applyNumberFormat="1" applyFont="1" applyFill="1" applyBorder="1" applyAlignment="1">
      <alignment vertical="center"/>
    </xf>
    <xf numFmtId="10" fontId="22" fillId="0" borderId="29" xfId="12" applyNumberFormat="1" applyFont="1" applyFill="1" applyBorder="1" applyAlignment="1">
      <alignment vertical="center"/>
    </xf>
    <xf numFmtId="0" fontId="29" fillId="0" borderId="29" xfId="0" applyFont="1" applyBorder="1" applyAlignment="1">
      <alignment vertical="center" wrapText="1"/>
    </xf>
    <xf numFmtId="164" fontId="19" fillId="0" borderId="29" xfId="0" applyNumberFormat="1" applyFont="1" applyBorder="1" applyAlignment="1">
      <alignment horizontal="right" vertical="center" shrinkToFit="1"/>
    </xf>
    <xf numFmtId="0" fontId="29" fillId="0" borderId="29" xfId="0" applyFont="1" applyBorder="1" applyAlignment="1">
      <alignment horizontal="center" vertical="center" wrapText="1"/>
    </xf>
    <xf numFmtId="173" fontId="19" fillId="0" borderId="29" xfId="2" applyNumberFormat="1" applyFont="1" applyFill="1" applyBorder="1" applyAlignment="1">
      <alignment horizontal="right" vertical="center" shrinkToFit="1"/>
    </xf>
    <xf numFmtId="0" fontId="19" fillId="0" borderId="29" xfId="0" applyFont="1" applyBorder="1" applyAlignment="1">
      <alignment vertical="center" wrapText="1"/>
    </xf>
    <xf numFmtId="0" fontId="19" fillId="0" borderId="29" xfId="0" applyFont="1" applyBorder="1" applyAlignment="1">
      <alignment horizontal="left" vertical="center"/>
    </xf>
    <xf numFmtId="0" fontId="19" fillId="0" borderId="30" xfId="0" applyFont="1" applyBorder="1" applyAlignment="1">
      <alignment horizontal="left" vertical="center" wrapText="1"/>
    </xf>
    <xf numFmtId="164" fontId="19" fillId="0" borderId="31" xfId="0" applyNumberFormat="1" applyFont="1" applyBorder="1" applyAlignment="1">
      <alignment horizontal="right" vertical="center" wrapText="1"/>
    </xf>
    <xf numFmtId="0" fontId="19" fillId="0" borderId="31" xfId="0" applyFont="1" applyBorder="1" applyAlignment="1">
      <alignment horizontal="center" vertical="center" wrapText="1"/>
    </xf>
    <xf numFmtId="0" fontId="20" fillId="0" borderId="32" xfId="0" applyFont="1" applyBorder="1" applyAlignment="1">
      <alignment horizontal="right" vertical="center"/>
    </xf>
    <xf numFmtId="173" fontId="30" fillId="0" borderId="29" xfId="2" applyNumberFormat="1" applyFont="1" applyFill="1" applyBorder="1" applyAlignment="1">
      <alignment horizontal="right" vertical="center" shrinkToFit="1"/>
    </xf>
    <xf numFmtId="1" fontId="19" fillId="0" borderId="29" xfId="0" applyNumberFormat="1" applyFont="1" applyBorder="1" applyAlignment="1">
      <alignment horizontal="right" vertical="center" shrinkToFit="1"/>
    </xf>
    <xf numFmtId="0" fontId="20" fillId="0" borderId="29" xfId="0" applyFont="1" applyBorder="1" applyAlignment="1">
      <alignment horizontal="right" vertical="center" wrapText="1"/>
    </xf>
    <xf numFmtId="0" fontId="20" fillId="0" borderId="29" xfId="0" applyFont="1" applyBorder="1" applyAlignment="1">
      <alignment horizontal="left" vertical="center" wrapText="1"/>
    </xf>
    <xf numFmtId="0" fontId="29" fillId="0" borderId="29" xfId="0" applyFont="1" applyBorder="1" applyAlignment="1">
      <alignment horizontal="left" vertical="center" wrapText="1"/>
    </xf>
    <xf numFmtId="0" fontId="28" fillId="0" borderId="29" xfId="0" applyFont="1" applyBorder="1" applyAlignment="1">
      <alignment horizontal="left" vertical="center" wrapText="1"/>
    </xf>
    <xf numFmtId="0" fontId="19" fillId="0" borderId="33" xfId="0" applyFont="1" applyBorder="1" applyAlignment="1">
      <alignment horizontal="left" vertical="center" wrapText="1"/>
    </xf>
    <xf numFmtId="0" fontId="19" fillId="0" borderId="34" xfId="0" applyFont="1" applyBorder="1" applyAlignment="1">
      <alignment horizontal="left" vertical="center" wrapText="1"/>
    </xf>
    <xf numFmtId="164" fontId="19" fillId="0" borderId="35" xfId="0" applyNumberFormat="1" applyFont="1" applyBorder="1" applyAlignment="1">
      <alignment horizontal="right" vertical="center" wrapText="1"/>
    </xf>
    <xf numFmtId="0" fontId="19" fillId="0" borderId="35" xfId="0" applyFont="1" applyBorder="1" applyAlignment="1">
      <alignment horizontal="center" vertical="center" wrapText="1"/>
    </xf>
    <xf numFmtId="0" fontId="20" fillId="0" borderId="36" xfId="0" applyFont="1" applyBorder="1" applyAlignment="1">
      <alignment horizontal="right" vertical="center"/>
    </xf>
    <xf numFmtId="173" fontId="30" fillId="0" borderId="33" xfId="2" applyNumberFormat="1" applyFont="1" applyFill="1" applyBorder="1" applyAlignment="1">
      <alignment horizontal="right" vertical="center" shrinkToFit="1"/>
    </xf>
    <xf numFmtId="0" fontId="19" fillId="0" borderId="33" xfId="0" applyFont="1" applyBorder="1" applyAlignment="1">
      <alignment horizontal="left" vertical="center"/>
    </xf>
    <xf numFmtId="0" fontId="19" fillId="0" borderId="37" xfId="0" applyFont="1" applyBorder="1" applyAlignment="1">
      <alignment horizontal="left" vertical="center"/>
    </xf>
    <xf numFmtId="0" fontId="19" fillId="0" borderId="38" xfId="0" applyFont="1" applyBorder="1" applyAlignment="1">
      <alignment horizontal="left" vertical="center"/>
    </xf>
    <xf numFmtId="164" fontId="19" fillId="0" borderId="38" xfId="0" applyNumberFormat="1" applyFont="1" applyBorder="1" applyAlignment="1">
      <alignment horizontal="right" vertical="center"/>
    </xf>
    <xf numFmtId="0" fontId="19" fillId="0" borderId="38" xfId="0" applyFont="1" applyBorder="1" applyAlignment="1">
      <alignment horizontal="center" vertical="center"/>
    </xf>
    <xf numFmtId="0" fontId="30" fillId="0" borderId="39" xfId="0" applyFont="1" applyBorder="1" applyAlignment="1">
      <alignment horizontal="right" vertical="center"/>
    </xf>
    <xf numFmtId="173" fontId="30" fillId="0" borderId="40" xfId="2" applyNumberFormat="1" applyFont="1" applyBorder="1" applyAlignment="1">
      <alignment horizontal="left" vertical="center"/>
    </xf>
    <xf numFmtId="164" fontId="19" fillId="0" borderId="0" xfId="0" applyNumberFormat="1" applyFont="1" applyAlignment="1">
      <alignment horizontal="right" vertical="center"/>
    </xf>
    <xf numFmtId="0" fontId="19" fillId="0" borderId="0" xfId="0" applyFont="1" applyAlignment="1">
      <alignment horizontal="center" vertical="center"/>
    </xf>
    <xf numFmtId="164" fontId="19" fillId="0" borderId="0" xfId="0" applyNumberFormat="1" applyFont="1" applyAlignment="1">
      <alignment horizontal="left" vertical="center"/>
    </xf>
    <xf numFmtId="0" fontId="31" fillId="0" borderId="0" xfId="4" applyFont="1" applyAlignment="1">
      <alignment horizontal="center" vertical="center"/>
    </xf>
    <xf numFmtId="0" fontId="3" fillId="0" borderId="0" xfId="13" applyNumberFormat="1" applyFont="1" applyFill="1" applyBorder="1" applyAlignment="1">
      <alignment horizontal="right" vertical="center"/>
    </xf>
    <xf numFmtId="0" fontId="0" fillId="0" borderId="0" xfId="0" applyAlignment="1">
      <alignment horizontal="center" vertical="center"/>
    </xf>
    <xf numFmtId="4" fontId="32" fillId="0" borderId="0" xfId="14" applyNumberFormat="1" applyFont="1" applyAlignment="1">
      <alignment horizontal="left" vertical="center"/>
    </xf>
    <xf numFmtId="0" fontId="4" fillId="0" borderId="0" xfId="13" applyNumberFormat="1" applyFont="1" applyFill="1" applyBorder="1" applyAlignment="1">
      <alignment horizontal="right" vertical="center"/>
    </xf>
    <xf numFmtId="0" fontId="3" fillId="0" borderId="0" xfId="0" applyFont="1" applyAlignment="1">
      <alignment horizontal="right" vertical="center"/>
    </xf>
    <xf numFmtId="0" fontId="29" fillId="0" borderId="29" xfId="0" applyFont="1" applyBorder="1" applyAlignment="1">
      <alignment vertical="center"/>
    </xf>
    <xf numFmtId="0" fontId="20" fillId="0" borderId="29" xfId="0" applyFont="1" applyBorder="1" applyAlignment="1">
      <alignment vertical="center"/>
    </xf>
    <xf numFmtId="0" fontId="20" fillId="0" borderId="29" xfId="0" applyFont="1" applyBorder="1" applyAlignment="1">
      <alignment horizontal="left" vertical="center"/>
    </xf>
    <xf numFmtId="0" fontId="29" fillId="0" borderId="29" xfId="0" applyFont="1" applyBorder="1" applyAlignment="1">
      <alignment horizontal="left" vertical="center"/>
    </xf>
    <xf numFmtId="0" fontId="28" fillId="0" borderId="29" xfId="0" applyFont="1" applyBorder="1" applyAlignment="1">
      <alignment horizontal="left" vertical="center"/>
    </xf>
    <xf numFmtId="0" fontId="19" fillId="0" borderId="29" xfId="0" applyFont="1" applyBorder="1" applyAlignment="1">
      <alignment horizontal="right" vertical="center" wrapText="1"/>
    </xf>
    <xf numFmtId="174" fontId="22" fillId="2" borderId="6" xfId="7" applyNumberFormat="1" applyFont="1" applyFill="1" applyBorder="1" applyAlignment="1">
      <alignment horizontal="center" vertical="center"/>
    </xf>
    <xf numFmtId="175" fontId="22" fillId="2" borderId="18" xfId="6" applyNumberFormat="1" applyFont="1" applyFill="1" applyBorder="1" applyAlignment="1">
      <alignment horizontal="center" vertical="center"/>
    </xf>
    <xf numFmtId="0" fontId="1" fillId="0" borderId="41" xfId="6" applyFont="1" applyBorder="1" applyAlignment="1">
      <alignment horizontal="center" vertical="center"/>
    </xf>
    <xf numFmtId="0" fontId="33" fillId="0" borderId="42" xfId="0" applyFont="1" applyBorder="1" applyAlignment="1">
      <alignment horizontal="right" vertical="center"/>
    </xf>
    <xf numFmtId="0" fontId="1" fillId="4" borderId="43" xfId="6" applyFont="1" applyFill="1" applyBorder="1" applyAlignment="1">
      <alignment horizontal="center" vertical="center"/>
    </xf>
    <xf numFmtId="0" fontId="35" fillId="4" borderId="44" xfId="0" applyFont="1" applyFill="1" applyBorder="1" applyAlignment="1">
      <alignment horizontal="right" vertical="center"/>
    </xf>
    <xf numFmtId="0" fontId="1" fillId="0" borderId="43" xfId="6" applyFont="1" applyBorder="1" applyAlignment="1">
      <alignment horizontal="center" vertical="center"/>
    </xf>
    <xf numFmtId="0" fontId="33" fillId="0" borderId="44" xfId="0" applyFont="1" applyBorder="1" applyAlignment="1">
      <alignment horizontal="right" vertical="center"/>
    </xf>
    <xf numFmtId="0" fontId="1" fillId="0" borderId="45" xfId="6" applyFont="1" applyBorder="1" applyAlignment="1">
      <alignment horizontal="center" vertical="center"/>
    </xf>
    <xf numFmtId="0" fontId="33" fillId="0" borderId="46" xfId="0" applyFont="1" applyBorder="1" applyAlignment="1">
      <alignment horizontal="right" vertical="center"/>
    </xf>
    <xf numFmtId="0" fontId="19" fillId="0" borderId="47" xfId="0" applyFont="1" applyBorder="1" applyAlignment="1">
      <alignment horizontal="left" vertical="center" wrapText="1"/>
    </xf>
    <xf numFmtId="173" fontId="19" fillId="0" borderId="48" xfId="2" applyNumberFormat="1" applyFont="1" applyFill="1" applyBorder="1" applyAlignment="1">
      <alignment horizontal="left" vertical="center" wrapText="1"/>
    </xf>
    <xf numFmtId="173" fontId="19" fillId="0" borderId="30" xfId="2" applyNumberFormat="1" applyFont="1" applyFill="1" applyBorder="1" applyAlignment="1">
      <alignment horizontal="right" vertical="center" shrinkToFit="1"/>
    </xf>
    <xf numFmtId="173" fontId="19" fillId="0" borderId="30" xfId="2" applyNumberFormat="1" applyFont="1" applyFill="1" applyBorder="1" applyAlignment="1">
      <alignment horizontal="left" vertical="center" wrapText="1"/>
    </xf>
    <xf numFmtId="173" fontId="30" fillId="0" borderId="30" xfId="2" applyNumberFormat="1" applyFont="1" applyFill="1" applyBorder="1" applyAlignment="1">
      <alignment horizontal="right" vertical="center" shrinkToFit="1"/>
    </xf>
    <xf numFmtId="173" fontId="30" fillId="0" borderId="49" xfId="2" applyNumberFormat="1" applyFont="1" applyFill="1" applyBorder="1" applyAlignment="1">
      <alignment horizontal="right" vertical="center" shrinkToFit="1"/>
    </xf>
    <xf numFmtId="0" fontId="36" fillId="0" borderId="0" xfId="0" applyFont="1" applyAlignment="1">
      <alignment vertical="center"/>
    </xf>
    <xf numFmtId="174" fontId="37" fillId="2" borderId="6" xfId="7" applyNumberFormat="1" applyFont="1" applyFill="1" applyBorder="1" applyAlignment="1">
      <alignment horizontal="center" vertical="center"/>
    </xf>
    <xf numFmtId="175" fontId="37" fillId="2" borderId="18" xfId="6" applyNumberFormat="1" applyFont="1" applyFill="1" applyBorder="1" applyAlignment="1">
      <alignment horizontal="center" vertical="center"/>
    </xf>
    <xf numFmtId="0" fontId="38" fillId="0" borderId="50" xfId="0" applyFont="1" applyBorder="1" applyAlignment="1">
      <alignment vertical="center"/>
    </xf>
    <xf numFmtId="0" fontId="39" fillId="0" borderId="9" xfId="0" applyFont="1" applyBorder="1" applyAlignment="1">
      <alignment horizontal="left" vertical="center"/>
    </xf>
    <xf numFmtId="43" fontId="40" fillId="0" borderId="9" xfId="1" applyFont="1" applyFill="1" applyBorder="1" applyAlignment="1">
      <alignment vertical="center"/>
    </xf>
    <xf numFmtId="173" fontId="39" fillId="0" borderId="9" xfId="2" applyNumberFormat="1" applyFont="1" applyFill="1" applyBorder="1" applyAlignment="1">
      <alignment horizontal="left" vertical="center" wrapText="1"/>
    </xf>
    <xf numFmtId="4" fontId="37" fillId="0" borderId="51" xfId="11" applyNumberFormat="1" applyFont="1" applyFill="1" applyBorder="1" applyAlignment="1">
      <alignment vertical="center"/>
    </xf>
    <xf numFmtId="0" fontId="42" fillId="0" borderId="0" xfId="6" applyFont="1" applyAlignment="1">
      <alignment horizontal="left" vertical="center"/>
    </xf>
    <xf numFmtId="173" fontId="33" fillId="0" borderId="52" xfId="2" applyNumberFormat="1" applyFont="1" applyBorder="1" applyAlignment="1">
      <alignment horizontal="right" vertical="center"/>
    </xf>
    <xf numFmtId="173" fontId="35" fillId="4" borderId="0" xfId="2" applyNumberFormat="1" applyFont="1" applyFill="1" applyBorder="1" applyAlignment="1">
      <alignment horizontal="right" vertical="center"/>
    </xf>
    <xf numFmtId="173" fontId="33" fillId="0" borderId="0" xfId="2" applyNumberFormat="1" applyFont="1" applyBorder="1" applyAlignment="1">
      <alignment horizontal="right" vertical="center"/>
    </xf>
    <xf numFmtId="173" fontId="33" fillId="0" borderId="14" xfId="2" applyNumberFormat="1" applyFont="1" applyBorder="1" applyAlignment="1">
      <alignment horizontal="right" vertical="center"/>
    </xf>
    <xf numFmtId="43" fontId="19" fillId="0" borderId="0" xfId="0" applyNumberFormat="1" applyFont="1" applyAlignment="1">
      <alignment horizontal="left" vertical="center"/>
    </xf>
    <xf numFmtId="0" fontId="19" fillId="0" borderId="42" xfId="0" applyFont="1" applyBorder="1" applyAlignment="1">
      <alignment horizontal="left" vertical="center"/>
    </xf>
    <xf numFmtId="0" fontId="19" fillId="0" borderId="44" xfId="0" applyFont="1" applyBorder="1" applyAlignment="1">
      <alignment horizontal="left" vertical="center"/>
    </xf>
    <xf numFmtId="0" fontId="19" fillId="0" borderId="46" xfId="0" applyFont="1" applyBorder="1" applyAlignment="1">
      <alignment horizontal="left" vertical="center"/>
    </xf>
    <xf numFmtId="173" fontId="30" fillId="0" borderId="37" xfId="2" applyNumberFormat="1" applyFont="1" applyBorder="1" applyAlignment="1">
      <alignment horizontal="left" vertical="center"/>
    </xf>
    <xf numFmtId="173" fontId="30" fillId="0" borderId="38" xfId="2" applyNumberFormat="1" applyFont="1" applyBorder="1" applyAlignment="1">
      <alignment horizontal="left" vertical="center"/>
    </xf>
    <xf numFmtId="0" fontId="23" fillId="0" borderId="0" xfId="16"/>
    <xf numFmtId="0" fontId="45" fillId="0" borderId="57" xfId="16" applyFont="1" applyBorder="1" applyAlignment="1">
      <alignment horizontal="left" vertical="center"/>
    </xf>
    <xf numFmtId="0" fontId="44" fillId="0" borderId="58" xfId="16" applyFont="1" applyBorder="1" applyAlignment="1">
      <alignment horizontal="center" vertical="center"/>
    </xf>
    <xf numFmtId="0" fontId="45" fillId="0" borderId="59" xfId="16" applyFont="1" applyBorder="1" applyAlignment="1">
      <alignment vertical="center"/>
    </xf>
    <xf numFmtId="0" fontId="46" fillId="0" borderId="0" xfId="14" applyFont="1" applyAlignment="1">
      <alignment vertical="center"/>
    </xf>
    <xf numFmtId="0" fontId="45" fillId="0" borderId="61" xfId="16" applyFont="1" applyBorder="1" applyAlignment="1">
      <alignment vertical="center"/>
    </xf>
    <xf numFmtId="176" fontId="45" fillId="0" borderId="62" xfId="16" applyNumberFormat="1" applyFont="1" applyBorder="1" applyAlignment="1">
      <alignment horizontal="left" vertical="center"/>
    </xf>
    <xf numFmtId="0" fontId="45" fillId="0" borderId="43" xfId="16" applyFont="1" applyBorder="1" applyAlignment="1">
      <alignment vertical="center"/>
    </xf>
    <xf numFmtId="0" fontId="45" fillId="0" borderId="0" xfId="16" applyFont="1" applyAlignment="1">
      <alignment vertical="center"/>
    </xf>
    <xf numFmtId="0" fontId="45" fillId="0" borderId="44" xfId="16" applyFont="1" applyBorder="1" applyAlignment="1">
      <alignment vertical="center"/>
    </xf>
    <xf numFmtId="0" fontId="45" fillId="0" borderId="45" xfId="16" applyFont="1" applyBorder="1" applyAlignment="1">
      <alignment vertical="center"/>
    </xf>
    <xf numFmtId="0" fontId="45" fillId="0" borderId="14" xfId="16" applyFont="1" applyBorder="1" applyAlignment="1">
      <alignment vertical="center"/>
    </xf>
    <xf numFmtId="0" fontId="45" fillId="0" borderId="46" xfId="16" applyFont="1" applyBorder="1" applyAlignment="1">
      <alignment vertical="center"/>
    </xf>
    <xf numFmtId="173" fontId="34" fillId="0" borderId="53" xfId="2" applyNumberFormat="1" applyFont="1" applyFill="1" applyBorder="1" applyAlignment="1">
      <alignment vertical="center"/>
    </xf>
    <xf numFmtId="173" fontId="33" fillId="0" borderId="52" xfId="2" applyNumberFormat="1" applyFont="1" applyBorder="1" applyAlignment="1">
      <alignment vertical="center"/>
    </xf>
    <xf numFmtId="173" fontId="34" fillId="4" borderId="43" xfId="2" applyNumberFormat="1" applyFont="1" applyFill="1" applyBorder="1"/>
    <xf numFmtId="173" fontId="35" fillId="4" borderId="0" xfId="2" applyNumberFormat="1" applyFont="1" applyFill="1" applyBorder="1" applyAlignment="1">
      <alignment vertical="center"/>
    </xf>
    <xf numFmtId="173" fontId="35" fillId="4" borderId="44" xfId="2" applyNumberFormat="1" applyFont="1" applyFill="1" applyBorder="1" applyAlignment="1">
      <alignment vertical="center"/>
    </xf>
    <xf numFmtId="173" fontId="34" fillId="0" borderId="43" xfId="2" applyNumberFormat="1" applyFont="1" applyFill="1" applyBorder="1"/>
    <xf numFmtId="173" fontId="33" fillId="0" borderId="0" xfId="2" applyNumberFormat="1" applyFont="1" applyBorder="1" applyAlignment="1">
      <alignment vertical="center"/>
    </xf>
    <xf numFmtId="173" fontId="33" fillId="0" borderId="44" xfId="2" applyNumberFormat="1" applyFont="1" applyBorder="1" applyAlignment="1">
      <alignment vertical="center"/>
    </xf>
    <xf numFmtId="173" fontId="34" fillId="0" borderId="45" xfId="2" applyNumberFormat="1" applyFont="1" applyFill="1" applyBorder="1"/>
    <xf numFmtId="173" fontId="33" fillId="0" borderId="14" xfId="2" applyNumberFormat="1" applyFont="1" applyBorder="1" applyAlignment="1">
      <alignment vertical="center"/>
    </xf>
    <xf numFmtId="173" fontId="33" fillId="0" borderId="46" xfId="2" applyNumberFormat="1" applyFont="1" applyBorder="1" applyAlignment="1">
      <alignment vertical="center"/>
    </xf>
    <xf numFmtId="0" fontId="47" fillId="0" borderId="0" xfId="0" applyFont="1" applyAlignment="1">
      <alignment vertical="center"/>
    </xf>
    <xf numFmtId="0" fontId="48" fillId="0" borderId="0" xfId="6" applyFont="1" applyAlignment="1">
      <alignment horizontal="left" vertical="center"/>
    </xf>
    <xf numFmtId="173" fontId="41" fillId="0" borderId="37" xfId="2" applyNumberFormat="1" applyFont="1" applyBorder="1" applyAlignment="1">
      <alignment horizontal="left" vertical="center"/>
    </xf>
    <xf numFmtId="173" fontId="41" fillId="0" borderId="38" xfId="2" applyNumberFormat="1" applyFont="1" applyBorder="1" applyAlignment="1">
      <alignment horizontal="left" vertical="center"/>
    </xf>
    <xf numFmtId="0" fontId="23" fillId="0" borderId="45" xfId="16" applyBorder="1"/>
    <xf numFmtId="0" fontId="23" fillId="0" borderId="14" xfId="16" applyBorder="1"/>
    <xf numFmtId="0" fontId="23" fillId="0" borderId="46" xfId="16" applyBorder="1"/>
    <xf numFmtId="4" fontId="22" fillId="0" borderId="28" xfId="11" applyNumberFormat="1" applyFont="1" applyFill="1" applyBorder="1" applyAlignment="1">
      <alignment vertical="center"/>
    </xf>
    <xf numFmtId="43" fontId="3" fillId="0" borderId="29" xfId="1" applyFont="1" applyFill="1" applyBorder="1" applyAlignment="1">
      <alignment vertical="center"/>
    </xf>
    <xf numFmtId="43" fontId="3" fillId="0" borderId="47" xfId="1" applyFont="1" applyFill="1" applyBorder="1" applyAlignment="1">
      <alignment vertical="center"/>
    </xf>
    <xf numFmtId="173" fontId="19" fillId="0" borderId="0" xfId="0" applyNumberFormat="1" applyFont="1" applyAlignment="1">
      <alignment horizontal="left" vertical="center" wrapText="1"/>
    </xf>
    <xf numFmtId="41" fontId="34" fillId="0" borderId="53" xfId="2" applyFont="1" applyFill="1" applyBorder="1" applyAlignment="1">
      <alignment horizontal="right" vertical="center"/>
    </xf>
    <xf numFmtId="41" fontId="34" fillId="4" borderId="43" xfId="2" applyFont="1" applyFill="1" applyBorder="1" applyAlignment="1">
      <alignment horizontal="right"/>
    </xf>
    <xf numFmtId="173" fontId="35" fillId="4" borderId="44" xfId="2" applyNumberFormat="1" applyFont="1" applyFill="1" applyBorder="1" applyAlignment="1">
      <alignment horizontal="right" vertical="center"/>
    </xf>
    <xf numFmtId="41" fontId="34" fillId="0" borderId="43" xfId="2" applyFont="1" applyFill="1" applyBorder="1" applyAlignment="1">
      <alignment horizontal="right"/>
    </xf>
    <xf numFmtId="173" fontId="33" fillId="0" borderId="44" xfId="2" applyNumberFormat="1" applyFont="1" applyBorder="1" applyAlignment="1">
      <alignment horizontal="right" vertical="center"/>
    </xf>
    <xf numFmtId="41" fontId="34" fillId="0" borderId="45" xfId="2" applyFont="1" applyFill="1" applyBorder="1" applyAlignment="1">
      <alignment horizontal="right"/>
    </xf>
    <xf numFmtId="173" fontId="33" fillId="0" borderId="46" xfId="2" applyNumberFormat="1" applyFont="1" applyBorder="1" applyAlignment="1">
      <alignment horizontal="right" vertical="center"/>
    </xf>
    <xf numFmtId="0" fontId="30" fillId="0" borderId="0" xfId="0" applyFont="1" applyAlignment="1">
      <alignment horizontal="left" vertical="center"/>
    </xf>
    <xf numFmtId="2" fontId="19" fillId="0" borderId="0" xfId="0" applyNumberFormat="1" applyFont="1" applyAlignment="1">
      <alignment horizontal="left" vertical="center"/>
    </xf>
    <xf numFmtId="0" fontId="45" fillId="0" borderId="0" xfId="16" applyFont="1" applyAlignment="1">
      <alignment horizontal="left" vertical="center"/>
    </xf>
    <xf numFmtId="0" fontId="44" fillId="0" borderId="0" xfId="16" applyFont="1" applyAlignment="1">
      <alignment horizontal="center" vertical="center"/>
    </xf>
    <xf numFmtId="176" fontId="45" fillId="0" borderId="0" xfId="16" applyNumberFormat="1" applyFont="1" applyAlignment="1">
      <alignment horizontal="left" vertical="center"/>
    </xf>
    <xf numFmtId="173" fontId="19" fillId="0" borderId="0" xfId="0" applyNumberFormat="1" applyFont="1" applyAlignment="1">
      <alignment horizontal="left" vertical="center"/>
    </xf>
    <xf numFmtId="10" fontId="22" fillId="0" borderId="0" xfId="5" applyNumberFormat="1" applyFont="1" applyFill="1" applyAlignment="1">
      <alignment horizontal="center" vertical="center"/>
    </xf>
    <xf numFmtId="169" fontId="22" fillId="0" borderId="0" xfId="5" applyNumberFormat="1" applyFont="1" applyFill="1" applyAlignment="1">
      <alignment horizontal="center" vertical="center"/>
    </xf>
    <xf numFmtId="165" fontId="45" fillId="0" borderId="61" xfId="16" applyNumberFormat="1" applyFont="1" applyBorder="1" applyAlignment="1">
      <alignment horizontal="left" vertical="center"/>
    </xf>
    <xf numFmtId="165" fontId="45" fillId="0" borderId="63" xfId="16" applyNumberFormat="1" applyFont="1" applyBorder="1" applyAlignment="1">
      <alignment horizontal="left" vertical="center"/>
    </xf>
    <xf numFmtId="165" fontId="45" fillId="0" borderId="59" xfId="16" applyNumberFormat="1" applyFont="1" applyBorder="1" applyAlignment="1">
      <alignment horizontal="left" vertical="center"/>
    </xf>
    <xf numFmtId="165" fontId="45" fillId="0" borderId="60" xfId="16" applyNumberFormat="1" applyFont="1" applyBorder="1" applyAlignment="1">
      <alignment horizontal="left" vertical="center"/>
    </xf>
    <xf numFmtId="0" fontId="44" fillId="0" borderId="57" xfId="16" applyFont="1" applyBorder="1" applyAlignment="1">
      <alignment horizontal="left" vertical="top" wrapText="1"/>
    </xf>
    <xf numFmtId="0" fontId="44" fillId="0" borderId="58" xfId="16" applyFont="1" applyBorder="1" applyAlignment="1">
      <alignment horizontal="left" vertical="top" wrapText="1"/>
    </xf>
    <xf numFmtId="0" fontId="43" fillId="5" borderId="54" xfId="16" applyFont="1" applyFill="1" applyBorder="1" applyAlignment="1">
      <alignment horizontal="center" vertical="center"/>
    </xf>
    <xf numFmtId="0" fontId="43" fillId="5" borderId="55" xfId="16" applyFont="1" applyFill="1" applyBorder="1" applyAlignment="1">
      <alignment horizontal="center" vertical="center"/>
    </xf>
    <xf numFmtId="0" fontId="43" fillId="5" borderId="56" xfId="16" applyFont="1" applyFill="1" applyBorder="1" applyAlignment="1">
      <alignment horizontal="center" vertical="center"/>
    </xf>
    <xf numFmtId="0" fontId="44" fillId="0" borderId="43" xfId="16" applyFont="1" applyBorder="1" applyAlignment="1">
      <alignment horizontal="left" vertical="top" wrapText="1"/>
    </xf>
    <xf numFmtId="0" fontId="44" fillId="0" borderId="0" xfId="16" applyFont="1" applyAlignment="1">
      <alignment horizontal="left" vertical="top" wrapText="1"/>
    </xf>
    <xf numFmtId="165" fontId="45" fillId="0" borderId="0" xfId="16" applyNumberFormat="1" applyFont="1" applyAlignment="1">
      <alignment horizontal="left" vertical="center"/>
    </xf>
    <xf numFmtId="0" fontId="43" fillId="5" borderId="41" xfId="16" applyFont="1" applyFill="1" applyBorder="1" applyAlignment="1">
      <alignment horizontal="center" vertical="center"/>
    </xf>
    <xf numFmtId="0" fontId="43" fillId="5" borderId="2" xfId="16" applyFont="1" applyFill="1" applyBorder="1" applyAlignment="1">
      <alignment horizontal="center" vertical="center"/>
    </xf>
    <xf numFmtId="0" fontId="7" fillId="0" borderId="4" xfId="4" applyFont="1" applyBorder="1" applyAlignment="1">
      <alignment horizontal="center" vertical="center" wrapText="1"/>
    </xf>
    <xf numFmtId="0" fontId="7" fillId="0" borderId="0" xfId="4" applyFont="1" applyAlignment="1">
      <alignment horizontal="center" vertical="center" wrapText="1"/>
    </xf>
    <xf numFmtId="0" fontId="7" fillId="0" borderId="5" xfId="4" applyFont="1" applyBorder="1" applyAlignment="1">
      <alignment horizontal="center" vertical="center" wrapText="1"/>
    </xf>
    <xf numFmtId="15" fontId="26" fillId="2" borderId="18" xfId="8" quotePrefix="1" applyNumberFormat="1" applyFont="1" applyFill="1" applyBorder="1" applyAlignment="1">
      <alignment horizontal="center" vertical="center"/>
    </xf>
    <xf numFmtId="17" fontId="26" fillId="2" borderId="18" xfId="8" applyNumberFormat="1" applyFont="1" applyFill="1" applyBorder="1" applyAlignment="1">
      <alignment horizontal="center" vertical="center"/>
    </xf>
    <xf numFmtId="17" fontId="26" fillId="2" borderId="18" xfId="8" quotePrefix="1" applyNumberFormat="1" applyFont="1" applyFill="1" applyBorder="1" applyAlignment="1">
      <alignment horizontal="center" vertical="center"/>
    </xf>
    <xf numFmtId="0" fontId="26" fillId="2" borderId="18" xfId="8" applyFont="1" applyFill="1" applyBorder="1" applyAlignment="1">
      <alignment horizontal="center" vertical="center"/>
    </xf>
    <xf numFmtId="0" fontId="26" fillId="2" borderId="6" xfId="7" applyFont="1" applyFill="1" applyBorder="1" applyAlignment="1">
      <alignment horizontal="center" vertical="center"/>
    </xf>
    <xf numFmtId="0" fontId="25" fillId="2" borderId="6" xfId="6" applyFont="1" applyFill="1" applyBorder="1" applyAlignment="1">
      <alignment horizontal="center" vertical="center"/>
    </xf>
    <xf numFmtId="0" fontId="25" fillId="2" borderId="18" xfId="6" applyFont="1" applyFill="1" applyBorder="1" applyAlignment="1">
      <alignment horizontal="center" vertical="center"/>
    </xf>
    <xf numFmtId="0" fontId="26" fillId="2" borderId="6" xfId="3" applyFont="1" applyFill="1" applyBorder="1" applyAlignment="1">
      <alignment horizontal="center" vertical="center"/>
    </xf>
    <xf numFmtId="0" fontId="26" fillId="2" borderId="18" xfId="3" applyFont="1" applyFill="1" applyBorder="1" applyAlignment="1">
      <alignment horizontal="center" vertical="center"/>
    </xf>
    <xf numFmtId="0" fontId="26" fillId="2" borderId="18" xfId="7" applyFont="1" applyFill="1" applyBorder="1" applyAlignment="1">
      <alignment horizontal="center" vertical="center"/>
    </xf>
    <xf numFmtId="0" fontId="20" fillId="3" borderId="17" xfId="0" applyFont="1" applyFill="1" applyBorder="1" applyAlignment="1">
      <alignment horizontal="center" vertical="center" wrapText="1"/>
    </xf>
    <xf numFmtId="0" fontId="20" fillId="3" borderId="20" xfId="0" applyFont="1" applyFill="1" applyBorder="1" applyAlignment="1">
      <alignment horizontal="center" vertical="center" wrapText="1"/>
    </xf>
    <xf numFmtId="0" fontId="20" fillId="3" borderId="22" xfId="0" applyFont="1" applyFill="1" applyBorder="1" applyAlignment="1">
      <alignment horizontal="center" vertical="center" wrapText="1"/>
    </xf>
    <xf numFmtId="0" fontId="20" fillId="3" borderId="16" xfId="0" applyFont="1" applyFill="1" applyBorder="1" applyAlignment="1">
      <alignment horizontal="center" vertical="center" wrapText="1"/>
    </xf>
    <xf numFmtId="0" fontId="20" fillId="3" borderId="19" xfId="0" applyFont="1" applyFill="1" applyBorder="1" applyAlignment="1">
      <alignment horizontal="center" vertical="center" wrapText="1"/>
    </xf>
    <xf numFmtId="0" fontId="20" fillId="3" borderId="21" xfId="0" applyFont="1" applyFill="1" applyBorder="1" applyAlignment="1">
      <alignment horizontal="center" vertical="center" wrapText="1"/>
    </xf>
  </cellXfs>
  <cellStyles count="17">
    <cellStyle name="Comma" xfId="1" builtinId="3"/>
    <cellStyle name="Comma [0]" xfId="2" builtinId="6"/>
    <cellStyle name="Comma 2 2 3" xfId="9" xr:uid="{6E0B6CED-006A-4526-86E2-3FE78FC249D7}"/>
    <cellStyle name="Comma 3" xfId="13" xr:uid="{DF268F57-3736-49CE-9079-495355005D8C}"/>
    <cellStyle name="Comma 4 2" xfId="11" xr:uid="{52E2DBB0-640C-43E5-9750-820B790D9C0A}"/>
    <cellStyle name="Comma 4 2 2" xfId="12" xr:uid="{1FB43D73-5A19-4EF1-913D-A0000DF7614A}"/>
    <cellStyle name="Comma 8" xfId="15" xr:uid="{37DC9A4F-9A4A-4603-B841-6BF5F5A286AB}"/>
    <cellStyle name="Normal" xfId="0" builtinId="0"/>
    <cellStyle name="Normal 11" xfId="3" xr:uid="{A728B603-E577-4255-A44B-821D9F59E306}"/>
    <cellStyle name="Normal 2 10 1" xfId="14" xr:uid="{3DA8D66F-BE62-4EE0-96EB-96E0AB517B6B}"/>
    <cellStyle name="Normal 2 2" xfId="6" xr:uid="{386001E9-4622-4049-8FD9-4B9CC5CAE36D}"/>
    <cellStyle name="Normal 2 2 2 2" xfId="16" xr:uid="{D9FAF8F8-A677-48CD-8EA0-B7A1D1C07B58}"/>
    <cellStyle name="Normal 3 3" xfId="4" xr:uid="{BA3925B9-DEEE-4FE0-970A-D074F497D8C2}"/>
    <cellStyle name="Normal_RAB Pecatu -  17,9m" xfId="8" xr:uid="{2DF2F8B4-0F5E-4145-A8FF-7BC737B64D91}"/>
    <cellStyle name="Normal_RAB-Penawaran-mei 02" xfId="10" xr:uid="{2CB2F800-CFAE-4050-BC16-98AAF8BDBDB6}"/>
    <cellStyle name="Normal_RC-CIKARANG FO" xfId="7" xr:uid="{A5CA686A-B46A-4595-A57D-E6477C65FD47}"/>
    <cellStyle name="Percent 2" xfId="5" xr:uid="{02D4A7FB-3486-4C63-BF09-766C79C0B3B0}"/>
  </cellStyles>
  <dxfs count="168">
    <dxf>
      <fill>
        <patternFill patternType="mediumGray">
          <fgColor rgb="FF92D050"/>
        </patternFill>
      </fill>
    </dxf>
    <dxf>
      <fill>
        <patternFill patternType="mediumGray">
          <fgColor theme="4" tint="0.59996337778862885"/>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ont>
        <color theme="0"/>
      </font>
    </dxf>
    <dxf>
      <font>
        <color theme="0"/>
      </font>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ont>
        <color theme="0"/>
      </font>
    </dxf>
    <dxf>
      <font>
        <color theme="0"/>
      </font>
    </dxf>
    <dxf>
      <fill>
        <patternFill patternType="mediumGray">
          <fgColor rgb="FF92D050"/>
        </patternFill>
      </fill>
    </dxf>
    <dxf>
      <fill>
        <patternFill patternType="mediumGray">
          <fgColor theme="4" tint="0.59996337778862885"/>
        </patternFill>
      </fill>
    </dxf>
    <dxf>
      <fill>
        <patternFill patternType="mediumGray">
          <fgColor theme="4" tint="0.59996337778862885"/>
        </patternFill>
      </fill>
    </dxf>
    <dxf>
      <fill>
        <patternFill patternType="mediumGray">
          <fgColor rgb="FF92D050"/>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ont>
        <color theme="0"/>
      </font>
    </dxf>
    <dxf>
      <font>
        <color theme="0"/>
      </font>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theme="4" tint="0.59996337778862885"/>
        </patternFill>
      </fill>
    </dxf>
    <dxf>
      <fill>
        <patternFill patternType="mediumGray">
          <fgColor rgb="FF92D050"/>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ont>
        <color theme="0"/>
      </font>
    </dxf>
    <dxf>
      <font>
        <color theme="0"/>
      </font>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theme="4" tint="0.59996337778862885"/>
        </patternFill>
      </fill>
    </dxf>
    <dxf>
      <fill>
        <patternFill patternType="mediumGray">
          <fgColor rgb="FF92D050"/>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theme="4" tint="0.59996337778862885"/>
        </patternFill>
      </fill>
    </dxf>
    <dxf>
      <fill>
        <patternFill patternType="mediumGray">
          <fgColor rgb="FF92D050"/>
        </patternFill>
      </fill>
    </dxf>
    <dxf>
      <fill>
        <patternFill patternType="mediumGray">
          <fgColor rgb="FF92D050"/>
        </patternFill>
      </fill>
    </dxf>
    <dxf>
      <fill>
        <patternFill patternType="mediumGray">
          <fgColor theme="4" tint="0.59996337778862885"/>
        </patternFill>
      </fill>
    </dxf>
    <dxf>
      <font>
        <color theme="0"/>
      </font>
    </dxf>
    <dxf>
      <font>
        <color theme="0"/>
      </font>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ont>
        <color theme="0"/>
      </font>
    </dxf>
    <dxf>
      <font>
        <color theme="0"/>
      </font>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ill>
        <patternFill patternType="mediumGray">
          <fgColor theme="4" tint="0.59996337778862885"/>
        </patternFill>
      </fill>
    </dxf>
    <dxf>
      <fill>
        <patternFill patternType="mediumGray">
          <fgColor rgb="FF92D050"/>
        </patternFill>
      </fill>
    </dxf>
    <dxf>
      <font>
        <color theme="0"/>
      </font>
    </dxf>
    <dxf>
      <font>
        <color theme="0"/>
      </font>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ont>
        <color theme="0"/>
      </font>
    </dxf>
    <dxf>
      <font>
        <color theme="0"/>
      </font>
    </dxf>
    <dxf>
      <fill>
        <patternFill patternType="mediumGray">
          <fgColor rgb="FF92D050"/>
        </patternFill>
      </fill>
    </dxf>
    <dxf>
      <fill>
        <patternFill patternType="mediumGray">
          <fgColor theme="4" tint="0.59996337778862885"/>
        </patternFill>
      </fill>
    </dxf>
    <dxf>
      <fill>
        <patternFill patternType="mediumGray">
          <fgColor theme="4" tint="0.59996337778862885"/>
        </patternFill>
      </fill>
    </dxf>
    <dxf>
      <fill>
        <patternFill patternType="mediumGray">
          <fgColor rgb="FF92D050"/>
        </patternFill>
      </fill>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ill>
        <patternFill patternType="mediumGray">
          <fgColor theme="4" tint="0.59996337778862885"/>
        </patternFill>
      </fill>
    </dxf>
    <dxf>
      <font>
        <color theme="0"/>
      </font>
    </dxf>
    <dxf>
      <font>
        <color theme="0"/>
      </font>
    </dxf>
    <dxf>
      <fill>
        <patternFill patternType="mediumGray">
          <fgColor rgb="FF92D050"/>
        </patternFill>
      </fill>
    </dxf>
    <dxf>
      <fill>
        <patternFill patternType="mediumGray">
          <fgColor theme="4" tint="0.59996337778862885"/>
        </patternFill>
      </fill>
    </dxf>
    <dxf>
      <fill>
        <patternFill patternType="mediumGray">
          <fgColor rgb="FF92D050"/>
        </patternFill>
      </fill>
    </dxf>
    <dxf>
      <font>
        <color theme="0"/>
      </font>
    </dxf>
    <dxf>
      <font>
        <color theme="0"/>
      </font>
    </dxf>
    <dxf>
      <fill>
        <patternFill patternType="mediumGray">
          <fgColor theme="4" tint="0.59996337778862885"/>
        </patternFill>
      </fill>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84" Type="http://schemas.openxmlformats.org/officeDocument/2006/relationships/externalLink" Target="externalLinks/externalLink78.xml"/><Relationship Id="rId89" Type="http://schemas.openxmlformats.org/officeDocument/2006/relationships/externalLink" Target="externalLinks/externalLink83.xml"/><Relationship Id="rId16" Type="http://schemas.openxmlformats.org/officeDocument/2006/relationships/externalLink" Target="externalLinks/externalLink10.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externalLink" Target="externalLinks/externalLink73.xml"/><Relationship Id="rId5" Type="http://schemas.openxmlformats.org/officeDocument/2006/relationships/worksheet" Target="worksheets/sheet5.xml"/><Relationship Id="rId90" Type="http://schemas.openxmlformats.org/officeDocument/2006/relationships/externalLink" Target="externalLinks/externalLink84.xml"/><Relationship Id="rId95" Type="http://schemas.openxmlformats.org/officeDocument/2006/relationships/styles" Target="styles.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80" Type="http://schemas.openxmlformats.org/officeDocument/2006/relationships/externalLink" Target="externalLinks/externalLink74.xml"/><Relationship Id="rId85" Type="http://schemas.openxmlformats.org/officeDocument/2006/relationships/externalLink" Target="externalLinks/externalLink79.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 Id="rId91" Type="http://schemas.openxmlformats.org/officeDocument/2006/relationships/externalLink" Target="externalLinks/externalLink85.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9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calcChain" Target="calcChain.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0128307277310283"/>
          <c:y val="1.7391405815401387E-2"/>
          <c:w val="0.85294708703023747"/>
          <c:h val="0.96593497335892065"/>
        </c:manualLayout>
      </c:layout>
      <c:lineChart>
        <c:grouping val="standard"/>
        <c:varyColors val="0"/>
        <c:ser>
          <c:idx val="0"/>
          <c:order val="0"/>
          <c:tx>
            <c:v>Plan</c:v>
          </c:tx>
          <c:marker>
            <c:symbol val="circle"/>
            <c:size val="6"/>
            <c:spPr>
              <a:solidFill>
                <a:srgbClr val="002060"/>
              </a:solidFill>
              <a:ln w="0" cap="sq">
                <a:solidFill>
                  <a:srgbClr val="002060"/>
                </a:solidFill>
              </a:ln>
            </c:spPr>
          </c:marker>
          <c:val>
            <c:numRef>
              <c:f>'T_Scedule Rkp'!$D$30:$M$30</c:f>
              <c:numCache>
                <c:formatCode>_-* #,##0.00_-;\-* #,##0.00_-;_-* "-"_-;_-@_-</c:formatCode>
                <c:ptCount val="10"/>
                <c:pt idx="0">
                  <c:v>0</c:v>
                </c:pt>
                <c:pt idx="1">
                  <c:v>0.31565656565656569</c:v>
                </c:pt>
                <c:pt idx="2">
                  <c:v>3.7561953872053873</c:v>
                </c:pt>
                <c:pt idx="3">
                  <c:v>9.2070707070707076</c:v>
                </c:pt>
                <c:pt idx="4">
                  <c:v>14.195915824915826</c:v>
                </c:pt>
                <c:pt idx="5">
                  <c:v>19.387469696969699</c:v>
                </c:pt>
                <c:pt idx="6">
                  <c:v>30.786327508417511</c:v>
                </c:pt>
                <c:pt idx="7">
                  <c:v>52.179420993265992</c:v>
                </c:pt>
                <c:pt idx="8">
                  <c:v>87.580487542087553</c:v>
                </c:pt>
                <c:pt idx="9">
                  <c:v>100.00000000000001</c:v>
                </c:pt>
              </c:numCache>
            </c:numRef>
          </c:val>
          <c:smooth val="0"/>
          <c:extLst>
            <c:ext xmlns:c16="http://schemas.microsoft.com/office/drawing/2014/chart" uri="{C3380CC4-5D6E-409C-BE32-E72D297353CC}">
              <c16:uniqueId val="{00000000-9D23-4276-A6D2-ED3C656972C1}"/>
            </c:ext>
          </c:extLst>
        </c:ser>
        <c:ser>
          <c:idx val="1"/>
          <c:order val="1"/>
          <c:tx>
            <c:v>Real</c:v>
          </c:tx>
          <c:marker>
            <c:symbol val="circle"/>
            <c:size val="7"/>
            <c:spPr>
              <a:solidFill>
                <a:srgbClr val="FFC000"/>
              </a:solidFill>
              <a:ln>
                <a:solidFill>
                  <a:schemeClr val="accent6">
                    <a:lumMod val="75000"/>
                  </a:schemeClr>
                </a:solidFill>
              </a:ln>
            </c:spPr>
          </c:marker>
          <c:val>
            <c:numRef>
              <c:f>'T_Scedule Rkp'!$D$32:$M$32</c:f>
              <c:numCache>
                <c:formatCode>_-* #,##0.00_-;\-* #,##0.00_-;_-* "-"_-;_-@_-</c:formatCode>
                <c:ptCount val="10"/>
                <c:pt idx="0">
                  <c:v>0</c:v>
                </c:pt>
                <c:pt idx="1">
                  <c:v>0</c:v>
                </c:pt>
                <c:pt idx="2">
                  <c:v>0</c:v>
                </c:pt>
                <c:pt idx="3">
                  <c:v>4.0551346801346799</c:v>
                </c:pt>
                <c:pt idx="4">
                  <c:v>20.01936026936027</c:v>
                </c:pt>
                <c:pt idx="5">
                  <c:v>32.174734006734006</c:v>
                </c:pt>
                <c:pt idx="6">
                  <c:v>49.301771043771041</c:v>
                </c:pt>
              </c:numCache>
            </c:numRef>
          </c:val>
          <c:smooth val="0"/>
          <c:extLst>
            <c:ext xmlns:c16="http://schemas.microsoft.com/office/drawing/2014/chart" uri="{C3380CC4-5D6E-409C-BE32-E72D297353CC}">
              <c16:uniqueId val="{00000001-9D23-4276-A6D2-ED3C656972C1}"/>
            </c:ext>
          </c:extLst>
        </c:ser>
        <c:dLbls>
          <c:showLegendKey val="0"/>
          <c:showVal val="0"/>
          <c:showCatName val="0"/>
          <c:showSerName val="0"/>
          <c:showPercent val="0"/>
          <c:showBubbleSize val="0"/>
        </c:dLbls>
        <c:marker val="1"/>
        <c:smooth val="0"/>
        <c:axId val="804606272"/>
        <c:axId val="1"/>
      </c:lineChart>
      <c:catAx>
        <c:axId val="804606272"/>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max val="100"/>
          <c:min val="0"/>
        </c:scaling>
        <c:delete val="0"/>
        <c:axPos val="r"/>
        <c:numFmt formatCode="General" sourceLinked="0"/>
        <c:majorTickMark val="out"/>
        <c:minorTickMark val="none"/>
        <c:tickLblPos val="nextTo"/>
        <c:spPr>
          <a:ln w="41275">
            <a:gradFill>
              <a:gsLst>
                <a:gs pos="0">
                  <a:srgbClr val="FF0000">
                    <a:lumMod val="95000"/>
                  </a:srgbClr>
                </a:gs>
                <a:gs pos="50000">
                  <a:schemeClr val="accent1">
                    <a:tint val="44500"/>
                    <a:satMod val="160000"/>
                  </a:schemeClr>
                </a:gs>
                <a:gs pos="100000">
                  <a:schemeClr val="accent1">
                    <a:tint val="23500"/>
                    <a:satMod val="160000"/>
                  </a:schemeClr>
                </a:gs>
              </a:gsLst>
              <a:lin ang="5400000" scaled="0"/>
            </a:gradFill>
          </a:ln>
        </c:spPr>
        <c:txPr>
          <a:bodyPr rot="0" vert="horz"/>
          <a:lstStyle/>
          <a:p>
            <a:pPr>
              <a:defRPr sz="1000" b="1" i="0" u="none" strike="noStrike" baseline="0">
                <a:solidFill>
                  <a:srgbClr val="000000"/>
                </a:solidFill>
                <a:latin typeface="Calibri"/>
                <a:ea typeface="Calibri"/>
                <a:cs typeface="Calibri"/>
              </a:defRPr>
            </a:pPr>
            <a:endParaRPr lang="id-ID"/>
          </a:p>
        </c:txPr>
        <c:crossAx val="804606272"/>
        <c:crosses val="max"/>
        <c:crossBetween val="between"/>
        <c:majorUnit val="10"/>
        <c:minorUnit val="5"/>
      </c:valAx>
      <c:spPr>
        <a:noFill/>
        <a:ln w="25400">
          <a:noFill/>
        </a:ln>
      </c:spPr>
    </c:plotArea>
    <c:legend>
      <c:legendPos val="b"/>
      <c:layout>
        <c:manualLayout>
          <c:xMode val="edge"/>
          <c:yMode val="edge"/>
          <c:x val="0.39056338704708354"/>
          <c:y val="0.92637609970756707"/>
          <c:w val="0.17975053638294042"/>
          <c:h val="5.5798626340036364E-2"/>
        </c:manualLayout>
      </c:layout>
      <c:overlay val="0"/>
      <c:txPr>
        <a:bodyPr/>
        <a:lstStyle/>
        <a:p>
          <a:pPr>
            <a:defRPr sz="800"/>
          </a:pPr>
          <a:endParaRPr lang="id-ID"/>
        </a:p>
      </c:txPr>
    </c:legend>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id-ID"/>
    </a:p>
  </c:txPr>
  <c:printSettings>
    <c:headerFooter/>
    <c:pageMargins b="0.75" l="0.7" r="0.7" t="0.75" header="0.3" footer="0.3"/>
    <c:pageSetup paperSize="9"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5.5304170761860678E-2"/>
          <c:y val="1.8444574650525979E-2"/>
          <c:w val="0.85294708087603544"/>
          <c:h val="0.94338218764443627"/>
        </c:manualLayout>
      </c:layout>
      <c:lineChart>
        <c:grouping val="standard"/>
        <c:varyColors val="0"/>
        <c:ser>
          <c:idx val="0"/>
          <c:order val="0"/>
          <c:tx>
            <c:v>Plan</c:v>
          </c:tx>
          <c:marker>
            <c:symbol val="circle"/>
            <c:size val="6"/>
            <c:spPr>
              <a:solidFill>
                <a:srgbClr val="002060"/>
              </a:solidFill>
              <a:ln w="0" cap="sq">
                <a:solidFill>
                  <a:srgbClr val="002060"/>
                </a:solidFill>
              </a:ln>
            </c:spPr>
          </c:marker>
          <c:val>
            <c:numRef>
              <c:f>'T_Scedule Rinc'!$D$125:$M$125</c:f>
              <c:numCache>
                <c:formatCode>_-* #,##0.00_-;\-* #,##0.00_-;_-* "-"_-;_-@_-</c:formatCode>
                <c:ptCount val="10"/>
                <c:pt idx="0" formatCode="_(* #,##0_);_(* \(#,##0\);_(* &quot;-&quot;_);_(@_)">
                  <c:v>0</c:v>
                </c:pt>
                <c:pt idx="1">
                  <c:v>0.31565656565656569</c:v>
                </c:pt>
                <c:pt idx="2">
                  <c:v>3.7561953872053873</c:v>
                </c:pt>
                <c:pt idx="3">
                  <c:v>9.2070707070707076</c:v>
                </c:pt>
                <c:pt idx="4">
                  <c:v>14.195915824915826</c:v>
                </c:pt>
                <c:pt idx="5">
                  <c:v>19.387469696969699</c:v>
                </c:pt>
                <c:pt idx="6">
                  <c:v>30.786327508417511</c:v>
                </c:pt>
                <c:pt idx="7">
                  <c:v>52.179420993265992</c:v>
                </c:pt>
                <c:pt idx="8">
                  <c:v>87.580487542087553</c:v>
                </c:pt>
                <c:pt idx="9">
                  <c:v>100.00000000000001</c:v>
                </c:pt>
              </c:numCache>
            </c:numRef>
          </c:val>
          <c:smooth val="0"/>
          <c:extLst>
            <c:ext xmlns:c16="http://schemas.microsoft.com/office/drawing/2014/chart" uri="{C3380CC4-5D6E-409C-BE32-E72D297353CC}">
              <c16:uniqueId val="{00000000-18A2-4AAB-992D-C890D4A3890B}"/>
            </c:ext>
          </c:extLst>
        </c:ser>
        <c:ser>
          <c:idx val="1"/>
          <c:order val="1"/>
          <c:tx>
            <c:v>Real</c:v>
          </c:tx>
          <c:marker>
            <c:symbol val="circle"/>
            <c:size val="7"/>
            <c:spPr>
              <a:solidFill>
                <a:srgbClr val="FFC000"/>
              </a:solidFill>
              <a:ln>
                <a:solidFill>
                  <a:schemeClr val="accent6">
                    <a:lumMod val="75000"/>
                  </a:schemeClr>
                </a:solidFill>
              </a:ln>
            </c:spPr>
          </c:marker>
          <c:val>
            <c:numRef>
              <c:f>'T_Scedule Rinc'!$D$127:$M$127</c:f>
              <c:numCache>
                <c:formatCode>_-* #,##0.00_-;\-* #,##0.00_-;_-* "-"_-;_-@_-</c:formatCode>
                <c:ptCount val="10"/>
                <c:pt idx="0" formatCode="_(* #,##0_);_(* \(#,##0\);_(* &quot;-&quot;_);_(@_)">
                  <c:v>0</c:v>
                </c:pt>
                <c:pt idx="1">
                  <c:v>0</c:v>
                </c:pt>
                <c:pt idx="2">
                  <c:v>0</c:v>
                </c:pt>
                <c:pt idx="3">
                  <c:v>4.0551346801346799</c:v>
                </c:pt>
                <c:pt idx="4">
                  <c:v>20.01936026936027</c:v>
                </c:pt>
                <c:pt idx="5">
                  <c:v>32.174734006734006</c:v>
                </c:pt>
                <c:pt idx="6">
                  <c:v>49.301771043771048</c:v>
                </c:pt>
              </c:numCache>
            </c:numRef>
          </c:val>
          <c:smooth val="0"/>
          <c:extLst>
            <c:ext xmlns:c16="http://schemas.microsoft.com/office/drawing/2014/chart" uri="{C3380CC4-5D6E-409C-BE32-E72D297353CC}">
              <c16:uniqueId val="{00000001-18A2-4AAB-992D-C890D4A3890B}"/>
            </c:ext>
          </c:extLst>
        </c:ser>
        <c:dLbls>
          <c:showLegendKey val="0"/>
          <c:showVal val="0"/>
          <c:showCatName val="0"/>
          <c:showSerName val="0"/>
          <c:showPercent val="0"/>
          <c:showBubbleSize val="0"/>
        </c:dLbls>
        <c:marker val="1"/>
        <c:smooth val="0"/>
        <c:axId val="804606272"/>
        <c:axId val="1"/>
      </c:lineChart>
      <c:catAx>
        <c:axId val="804606272"/>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max val="100"/>
          <c:min val="0"/>
        </c:scaling>
        <c:delete val="0"/>
        <c:axPos val="r"/>
        <c:numFmt formatCode="General" sourceLinked="0"/>
        <c:majorTickMark val="out"/>
        <c:minorTickMark val="none"/>
        <c:tickLblPos val="nextTo"/>
        <c:spPr>
          <a:ln w="41275">
            <a:gradFill>
              <a:gsLst>
                <a:gs pos="0">
                  <a:srgbClr val="FF0000">
                    <a:lumMod val="95000"/>
                  </a:srgbClr>
                </a:gs>
                <a:gs pos="50000">
                  <a:schemeClr val="accent1">
                    <a:tint val="44500"/>
                    <a:satMod val="160000"/>
                  </a:schemeClr>
                </a:gs>
                <a:gs pos="100000">
                  <a:schemeClr val="accent1">
                    <a:tint val="23500"/>
                    <a:satMod val="160000"/>
                  </a:schemeClr>
                </a:gs>
              </a:gsLst>
              <a:lin ang="5400000" scaled="0"/>
            </a:gradFill>
          </a:ln>
        </c:spPr>
        <c:txPr>
          <a:bodyPr rot="0" vert="horz"/>
          <a:lstStyle/>
          <a:p>
            <a:pPr>
              <a:defRPr sz="1000" b="1" i="0" u="none" strike="noStrike" baseline="0">
                <a:solidFill>
                  <a:srgbClr val="000000"/>
                </a:solidFill>
                <a:latin typeface="Calibri"/>
                <a:ea typeface="Calibri"/>
                <a:cs typeface="Calibri"/>
              </a:defRPr>
            </a:pPr>
            <a:endParaRPr lang="id-ID"/>
          </a:p>
        </c:txPr>
        <c:crossAx val="804606272"/>
        <c:crosses val="max"/>
        <c:crossBetween val="between"/>
        <c:majorUnit val="10"/>
        <c:minorUnit val="5"/>
      </c:valAx>
      <c:spPr>
        <a:noFill/>
        <a:ln w="25400">
          <a:noFill/>
        </a:ln>
      </c:spPr>
    </c:plotArea>
    <c:legend>
      <c:legendPos val="r"/>
      <c:layout>
        <c:manualLayout>
          <c:xMode val="edge"/>
          <c:yMode val="edge"/>
          <c:x val="0.51340515180292412"/>
          <c:y val="0.9442074953965669"/>
          <c:w val="0.34357591664678278"/>
          <c:h val="5.2521693701499762E-2"/>
        </c:manualLayout>
      </c:layout>
      <c:overlay val="0"/>
      <c:txPr>
        <a:bodyPr/>
        <a:lstStyle/>
        <a:p>
          <a:pPr>
            <a:defRPr sz="800"/>
          </a:pPr>
          <a:endParaRPr lang="id-ID"/>
        </a:p>
      </c:txPr>
    </c:legend>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id-ID"/>
    </a:p>
  </c:txPr>
  <c:printSettings>
    <c:headerFooter/>
    <c:pageMargins b="0.75" l="0.7" r="0.7" t="0.75" header="0.3" footer="0.3"/>
    <c:pageSetup paperSize="9" orientation="portrait"/>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6" Type="http://schemas.openxmlformats.org/officeDocument/2006/relationships/image" Target="../media/image28.jpeg"/><Relationship Id="rId21" Type="http://schemas.openxmlformats.org/officeDocument/2006/relationships/image" Target="../media/image23.jpeg"/><Relationship Id="rId42" Type="http://schemas.openxmlformats.org/officeDocument/2006/relationships/image" Target="../media/image44.jpg"/><Relationship Id="rId47" Type="http://schemas.openxmlformats.org/officeDocument/2006/relationships/image" Target="../media/image49.jpeg"/><Relationship Id="rId63" Type="http://schemas.openxmlformats.org/officeDocument/2006/relationships/image" Target="../media/image65.jpeg"/><Relationship Id="rId68" Type="http://schemas.openxmlformats.org/officeDocument/2006/relationships/image" Target="../media/image70.jpeg"/><Relationship Id="rId84" Type="http://schemas.openxmlformats.org/officeDocument/2006/relationships/image" Target="../media/image86.jpeg"/><Relationship Id="rId16" Type="http://schemas.openxmlformats.org/officeDocument/2006/relationships/image" Target="../media/image18.jpeg"/><Relationship Id="rId11" Type="http://schemas.openxmlformats.org/officeDocument/2006/relationships/image" Target="../media/image13.jpeg"/><Relationship Id="rId32" Type="http://schemas.openxmlformats.org/officeDocument/2006/relationships/image" Target="../media/image34.jpeg"/><Relationship Id="rId37" Type="http://schemas.openxmlformats.org/officeDocument/2006/relationships/image" Target="../media/image39.jpg"/><Relationship Id="rId53" Type="http://schemas.openxmlformats.org/officeDocument/2006/relationships/image" Target="../media/image55.jpeg"/><Relationship Id="rId58" Type="http://schemas.openxmlformats.org/officeDocument/2006/relationships/image" Target="../media/image60.jpeg"/><Relationship Id="rId74" Type="http://schemas.openxmlformats.org/officeDocument/2006/relationships/image" Target="../media/image76.jpeg"/><Relationship Id="rId79" Type="http://schemas.openxmlformats.org/officeDocument/2006/relationships/image" Target="../media/image81.jpeg"/><Relationship Id="rId5" Type="http://schemas.openxmlformats.org/officeDocument/2006/relationships/image" Target="../media/image7.jpeg"/><Relationship Id="rId19" Type="http://schemas.openxmlformats.org/officeDocument/2006/relationships/image" Target="../media/image21.jpeg"/><Relationship Id="rId14" Type="http://schemas.openxmlformats.org/officeDocument/2006/relationships/image" Target="../media/image16.jpeg"/><Relationship Id="rId22" Type="http://schemas.openxmlformats.org/officeDocument/2006/relationships/image" Target="../media/image24.jpeg"/><Relationship Id="rId27" Type="http://schemas.openxmlformats.org/officeDocument/2006/relationships/image" Target="../media/image29.jpeg"/><Relationship Id="rId30" Type="http://schemas.openxmlformats.org/officeDocument/2006/relationships/image" Target="../media/image32.jpeg"/><Relationship Id="rId35" Type="http://schemas.openxmlformats.org/officeDocument/2006/relationships/image" Target="../media/image37.jpeg"/><Relationship Id="rId43" Type="http://schemas.openxmlformats.org/officeDocument/2006/relationships/image" Target="../media/image45.jpg"/><Relationship Id="rId48" Type="http://schemas.openxmlformats.org/officeDocument/2006/relationships/image" Target="../media/image50.jpeg"/><Relationship Id="rId56" Type="http://schemas.openxmlformats.org/officeDocument/2006/relationships/image" Target="../media/image58.jpeg"/><Relationship Id="rId64" Type="http://schemas.openxmlformats.org/officeDocument/2006/relationships/image" Target="../media/image66.jpeg"/><Relationship Id="rId69" Type="http://schemas.openxmlformats.org/officeDocument/2006/relationships/image" Target="../media/image71.jpeg"/><Relationship Id="rId77" Type="http://schemas.openxmlformats.org/officeDocument/2006/relationships/image" Target="../media/image79.jpeg"/><Relationship Id="rId8" Type="http://schemas.openxmlformats.org/officeDocument/2006/relationships/image" Target="../media/image10.jpeg"/><Relationship Id="rId51" Type="http://schemas.openxmlformats.org/officeDocument/2006/relationships/image" Target="../media/image53.jpeg"/><Relationship Id="rId72" Type="http://schemas.openxmlformats.org/officeDocument/2006/relationships/image" Target="../media/image74.jpeg"/><Relationship Id="rId80" Type="http://schemas.openxmlformats.org/officeDocument/2006/relationships/image" Target="../media/image82.jpeg"/><Relationship Id="rId85" Type="http://schemas.openxmlformats.org/officeDocument/2006/relationships/image" Target="../media/image87.jpeg"/><Relationship Id="rId3" Type="http://schemas.openxmlformats.org/officeDocument/2006/relationships/image" Target="../media/image5.jpeg"/><Relationship Id="rId12" Type="http://schemas.openxmlformats.org/officeDocument/2006/relationships/image" Target="../media/image14.jpeg"/><Relationship Id="rId17" Type="http://schemas.openxmlformats.org/officeDocument/2006/relationships/image" Target="../media/image19.jpeg"/><Relationship Id="rId25" Type="http://schemas.openxmlformats.org/officeDocument/2006/relationships/image" Target="../media/image27.jpeg"/><Relationship Id="rId33" Type="http://schemas.openxmlformats.org/officeDocument/2006/relationships/image" Target="../media/image35.jpeg"/><Relationship Id="rId38" Type="http://schemas.openxmlformats.org/officeDocument/2006/relationships/image" Target="../media/image40.jpeg"/><Relationship Id="rId46" Type="http://schemas.openxmlformats.org/officeDocument/2006/relationships/image" Target="../media/image48.jpeg"/><Relationship Id="rId59" Type="http://schemas.openxmlformats.org/officeDocument/2006/relationships/image" Target="../media/image61.jpeg"/><Relationship Id="rId67" Type="http://schemas.openxmlformats.org/officeDocument/2006/relationships/image" Target="../media/image69.jpeg"/><Relationship Id="rId20" Type="http://schemas.openxmlformats.org/officeDocument/2006/relationships/image" Target="../media/image22.jpeg"/><Relationship Id="rId41" Type="http://schemas.openxmlformats.org/officeDocument/2006/relationships/image" Target="../media/image43.jpeg"/><Relationship Id="rId54" Type="http://schemas.openxmlformats.org/officeDocument/2006/relationships/image" Target="../media/image56.jpeg"/><Relationship Id="rId62" Type="http://schemas.openxmlformats.org/officeDocument/2006/relationships/image" Target="../media/image64.jpeg"/><Relationship Id="rId70" Type="http://schemas.openxmlformats.org/officeDocument/2006/relationships/image" Target="../media/image72.jpeg"/><Relationship Id="rId75" Type="http://schemas.openxmlformats.org/officeDocument/2006/relationships/image" Target="../media/image77.jpeg"/><Relationship Id="rId83" Type="http://schemas.openxmlformats.org/officeDocument/2006/relationships/image" Target="../media/image85.jpeg"/><Relationship Id="rId1" Type="http://schemas.openxmlformats.org/officeDocument/2006/relationships/image" Target="../media/image3.jpeg"/><Relationship Id="rId6" Type="http://schemas.openxmlformats.org/officeDocument/2006/relationships/image" Target="../media/image8.jpeg"/><Relationship Id="rId15" Type="http://schemas.openxmlformats.org/officeDocument/2006/relationships/image" Target="../media/image17.jpeg"/><Relationship Id="rId23" Type="http://schemas.openxmlformats.org/officeDocument/2006/relationships/image" Target="../media/image25.jpeg"/><Relationship Id="rId28" Type="http://schemas.openxmlformats.org/officeDocument/2006/relationships/image" Target="../media/image30.jpeg"/><Relationship Id="rId36" Type="http://schemas.openxmlformats.org/officeDocument/2006/relationships/image" Target="../media/image38.jpeg"/><Relationship Id="rId49" Type="http://schemas.openxmlformats.org/officeDocument/2006/relationships/image" Target="../media/image51.jpeg"/><Relationship Id="rId57" Type="http://schemas.openxmlformats.org/officeDocument/2006/relationships/image" Target="../media/image59.jpeg"/><Relationship Id="rId10" Type="http://schemas.openxmlformats.org/officeDocument/2006/relationships/image" Target="../media/image12.jpeg"/><Relationship Id="rId31" Type="http://schemas.openxmlformats.org/officeDocument/2006/relationships/image" Target="../media/image33.jpeg"/><Relationship Id="rId44" Type="http://schemas.openxmlformats.org/officeDocument/2006/relationships/image" Target="../media/image46.jpg"/><Relationship Id="rId52" Type="http://schemas.openxmlformats.org/officeDocument/2006/relationships/image" Target="../media/image54.jpeg"/><Relationship Id="rId60" Type="http://schemas.openxmlformats.org/officeDocument/2006/relationships/image" Target="../media/image62.jpeg"/><Relationship Id="rId65" Type="http://schemas.openxmlformats.org/officeDocument/2006/relationships/image" Target="../media/image67.jpeg"/><Relationship Id="rId73" Type="http://schemas.openxmlformats.org/officeDocument/2006/relationships/image" Target="../media/image75.jpeg"/><Relationship Id="rId78" Type="http://schemas.openxmlformats.org/officeDocument/2006/relationships/image" Target="../media/image80.jpeg"/><Relationship Id="rId81" Type="http://schemas.openxmlformats.org/officeDocument/2006/relationships/image" Target="../media/image83.jpeg"/><Relationship Id="rId86" Type="http://schemas.openxmlformats.org/officeDocument/2006/relationships/image" Target="../media/image88.jpeg"/><Relationship Id="rId4" Type="http://schemas.openxmlformats.org/officeDocument/2006/relationships/image" Target="../media/image6.jpeg"/><Relationship Id="rId9" Type="http://schemas.openxmlformats.org/officeDocument/2006/relationships/image" Target="../media/image11.jpeg"/><Relationship Id="rId13" Type="http://schemas.openxmlformats.org/officeDocument/2006/relationships/image" Target="../media/image15.jpeg"/><Relationship Id="rId18" Type="http://schemas.openxmlformats.org/officeDocument/2006/relationships/image" Target="../media/image20.jpeg"/><Relationship Id="rId39" Type="http://schemas.openxmlformats.org/officeDocument/2006/relationships/image" Target="../media/image41.jpeg"/><Relationship Id="rId34" Type="http://schemas.openxmlformats.org/officeDocument/2006/relationships/image" Target="../media/image36.jpeg"/><Relationship Id="rId50" Type="http://schemas.openxmlformats.org/officeDocument/2006/relationships/image" Target="../media/image52.jpeg"/><Relationship Id="rId55" Type="http://schemas.openxmlformats.org/officeDocument/2006/relationships/image" Target="../media/image57.jpeg"/><Relationship Id="rId76" Type="http://schemas.openxmlformats.org/officeDocument/2006/relationships/image" Target="../media/image78.jpeg"/><Relationship Id="rId7" Type="http://schemas.openxmlformats.org/officeDocument/2006/relationships/image" Target="../media/image9.jpeg"/><Relationship Id="rId71" Type="http://schemas.openxmlformats.org/officeDocument/2006/relationships/image" Target="../media/image73.jpeg"/><Relationship Id="rId2" Type="http://schemas.openxmlformats.org/officeDocument/2006/relationships/image" Target="../media/image4.jpeg"/><Relationship Id="rId29" Type="http://schemas.openxmlformats.org/officeDocument/2006/relationships/image" Target="../media/image31.jpeg"/><Relationship Id="rId24" Type="http://schemas.openxmlformats.org/officeDocument/2006/relationships/image" Target="../media/image26.jpeg"/><Relationship Id="rId40" Type="http://schemas.openxmlformats.org/officeDocument/2006/relationships/image" Target="../media/image42.jpeg"/><Relationship Id="rId45" Type="http://schemas.openxmlformats.org/officeDocument/2006/relationships/image" Target="../media/image47.jpeg"/><Relationship Id="rId66" Type="http://schemas.openxmlformats.org/officeDocument/2006/relationships/image" Target="../media/image68.jpeg"/><Relationship Id="rId87" Type="http://schemas.openxmlformats.org/officeDocument/2006/relationships/image" Target="../media/image89.jpeg"/><Relationship Id="rId61" Type="http://schemas.openxmlformats.org/officeDocument/2006/relationships/image" Target="../media/image63.jpeg"/><Relationship Id="rId82" Type="http://schemas.openxmlformats.org/officeDocument/2006/relationships/image" Target="../media/image84.jpeg"/></Relationships>
</file>

<file path=xl/drawings/drawing1.xml><?xml version="1.0" encoding="utf-8"?>
<xdr:wsDr xmlns:xdr="http://schemas.openxmlformats.org/drawingml/2006/spreadsheetDrawing" xmlns:a="http://schemas.openxmlformats.org/drawingml/2006/main">
  <xdr:twoCellAnchor>
    <xdr:from>
      <xdr:col>2</xdr:col>
      <xdr:colOff>217714</xdr:colOff>
      <xdr:row>1</xdr:row>
      <xdr:rowOff>149679</xdr:rowOff>
    </xdr:from>
    <xdr:to>
      <xdr:col>6</xdr:col>
      <xdr:colOff>293470</xdr:colOff>
      <xdr:row>5</xdr:row>
      <xdr:rowOff>113635</xdr:rowOff>
    </xdr:to>
    <xdr:grpSp>
      <xdr:nvGrpSpPr>
        <xdr:cNvPr id="6" name="Group 5">
          <a:extLst>
            <a:ext uri="{FF2B5EF4-FFF2-40B4-BE49-F238E27FC236}">
              <a16:creationId xmlns:a16="http://schemas.microsoft.com/office/drawing/2014/main" id="{B5ADF884-D0F9-E5FA-6A51-073E98773D21}"/>
            </a:ext>
          </a:extLst>
        </xdr:cNvPr>
        <xdr:cNvGrpSpPr/>
      </xdr:nvGrpSpPr>
      <xdr:grpSpPr>
        <a:xfrm>
          <a:off x="497861" y="317767"/>
          <a:ext cx="5364933" cy="658721"/>
          <a:chOff x="489857" y="326572"/>
          <a:chExt cx="5382542" cy="657920"/>
        </a:xfrm>
      </xdr:grpSpPr>
      <xdr:pic>
        <xdr:nvPicPr>
          <xdr:cNvPr id="3" name="Picture 2">
            <a:extLst>
              <a:ext uri="{FF2B5EF4-FFF2-40B4-BE49-F238E27FC236}">
                <a16:creationId xmlns:a16="http://schemas.microsoft.com/office/drawing/2014/main" id="{8989DA77-1565-28A2-EBD6-AE57EA9628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857" y="326572"/>
            <a:ext cx="956141" cy="657920"/>
          </a:xfrm>
          <a:prstGeom prst="rect">
            <a:avLst/>
          </a:prstGeom>
        </xdr:spPr>
      </xdr:pic>
      <xdr:pic>
        <xdr:nvPicPr>
          <xdr:cNvPr id="5" name="Picture 4">
            <a:extLst>
              <a:ext uri="{FF2B5EF4-FFF2-40B4-BE49-F238E27FC236}">
                <a16:creationId xmlns:a16="http://schemas.microsoft.com/office/drawing/2014/main" id="{1308687B-A1B9-4234-92A9-581CCD25AF91}"/>
              </a:ext>
            </a:extLst>
          </xdr:cNvPr>
          <xdr:cNvPicPr>
            <a:picLocks noChangeAspect="1"/>
          </xdr:cNvPicPr>
        </xdr:nvPicPr>
        <xdr:blipFill>
          <a:blip xmlns:r="http://schemas.openxmlformats.org/officeDocument/2006/relationships" r:embed="rId2"/>
          <a:stretch>
            <a:fillRect/>
          </a:stretch>
        </xdr:blipFill>
        <xdr:spPr>
          <a:xfrm>
            <a:off x="4418133" y="379843"/>
            <a:ext cx="1454266" cy="545444"/>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2533330</xdr:colOff>
      <xdr:row>8</xdr:row>
      <xdr:rowOff>203424</xdr:rowOff>
    </xdr:from>
    <xdr:to>
      <xdr:col>13</xdr:col>
      <xdr:colOff>634154</xdr:colOff>
      <xdr:row>27</xdr:row>
      <xdr:rowOff>91894</xdr:rowOff>
    </xdr:to>
    <xdr:graphicFrame macro="">
      <xdr:nvGraphicFramePr>
        <xdr:cNvPr id="10" name="Chart 1">
          <a:extLst>
            <a:ext uri="{FF2B5EF4-FFF2-40B4-BE49-F238E27FC236}">
              <a16:creationId xmlns:a16="http://schemas.microsoft.com/office/drawing/2014/main" id="{77BADF93-0CF6-4895-8648-39AD8FDD6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4643748</xdr:colOff>
      <xdr:row>6</xdr:row>
      <xdr:rowOff>159576</xdr:rowOff>
    </xdr:from>
    <xdr:to>
      <xdr:col>15</xdr:col>
      <xdr:colOff>51955</xdr:colOff>
      <xdr:row>125</xdr:row>
      <xdr:rowOff>105146</xdr:rowOff>
    </xdr:to>
    <xdr:graphicFrame macro="">
      <xdr:nvGraphicFramePr>
        <xdr:cNvPr id="11" name="Chart 1">
          <a:extLst>
            <a:ext uri="{FF2B5EF4-FFF2-40B4-BE49-F238E27FC236}">
              <a16:creationId xmlns:a16="http://schemas.microsoft.com/office/drawing/2014/main" id="{47312089-4B08-4872-ACDF-54F0AFDB5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206012</xdr:colOff>
      <xdr:row>155</xdr:row>
      <xdr:rowOff>171449</xdr:rowOff>
    </xdr:from>
    <xdr:to>
      <xdr:col>5</xdr:col>
      <xdr:colOff>2486025</xdr:colOff>
      <xdr:row>165</xdr:row>
      <xdr:rowOff>0</xdr:rowOff>
    </xdr:to>
    <xdr:pic>
      <xdr:nvPicPr>
        <xdr:cNvPr id="186" name="Picture 185">
          <a:extLst>
            <a:ext uri="{FF2B5EF4-FFF2-40B4-BE49-F238E27FC236}">
              <a16:creationId xmlns:a16="http://schemas.microsoft.com/office/drawing/2014/main" id="{A06CCF56-78B8-77E4-4BF3-49C948266A9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6691" b="20289"/>
        <a:stretch>
          <a:fillRect/>
        </a:stretch>
      </xdr:blipFill>
      <xdr:spPr>
        <a:xfrm>
          <a:off x="7230700" y="30413324"/>
          <a:ext cx="3161075" cy="1733551"/>
        </a:xfrm>
        <a:prstGeom prst="rect">
          <a:avLst/>
        </a:prstGeom>
      </xdr:spPr>
    </xdr:pic>
    <xdr:clientData/>
  </xdr:twoCellAnchor>
  <xdr:twoCellAnchor editAs="oneCell">
    <xdr:from>
      <xdr:col>5</xdr:col>
      <xdr:colOff>2781743</xdr:colOff>
      <xdr:row>155</xdr:row>
      <xdr:rowOff>162369</xdr:rowOff>
    </xdr:from>
    <xdr:to>
      <xdr:col>7</xdr:col>
      <xdr:colOff>514712</xdr:colOff>
      <xdr:row>165</xdr:row>
      <xdr:rowOff>21369</xdr:rowOff>
    </xdr:to>
    <xdr:pic>
      <xdr:nvPicPr>
        <xdr:cNvPr id="595" name="Picture 594">
          <a:extLst>
            <a:ext uri="{FF2B5EF4-FFF2-40B4-BE49-F238E27FC236}">
              <a16:creationId xmlns:a16="http://schemas.microsoft.com/office/drawing/2014/main" id="{13CB3627-F2E5-B4A1-95A5-FFBECBBA8B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58918" y="30394719"/>
          <a:ext cx="3124119" cy="1764000"/>
        </a:xfrm>
        <a:prstGeom prst="rect">
          <a:avLst/>
        </a:prstGeom>
      </xdr:spPr>
    </xdr:pic>
    <xdr:clientData/>
  </xdr:twoCellAnchor>
  <xdr:twoCellAnchor editAs="oneCell">
    <xdr:from>
      <xdr:col>4</xdr:col>
      <xdr:colOff>216872</xdr:colOff>
      <xdr:row>120</xdr:row>
      <xdr:rowOff>38099</xdr:rowOff>
    </xdr:from>
    <xdr:to>
      <xdr:col>5</xdr:col>
      <xdr:colOff>2476499</xdr:colOff>
      <xdr:row>129</xdr:row>
      <xdr:rowOff>66674</xdr:rowOff>
    </xdr:to>
    <xdr:pic>
      <xdr:nvPicPr>
        <xdr:cNvPr id="182" name="Picture 181">
          <a:extLst>
            <a:ext uri="{FF2B5EF4-FFF2-40B4-BE49-F238E27FC236}">
              <a16:creationId xmlns:a16="http://schemas.microsoft.com/office/drawing/2014/main" id="{69B8F8F6-8FC7-D59A-2705-327BD40C1ED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5277" b="10611"/>
        <a:stretch>
          <a:fillRect/>
        </a:stretch>
      </xdr:blipFill>
      <xdr:spPr>
        <a:xfrm>
          <a:off x="7241560" y="23612474"/>
          <a:ext cx="3140689" cy="1743075"/>
        </a:xfrm>
        <a:prstGeom prst="rect">
          <a:avLst/>
        </a:prstGeom>
      </xdr:spPr>
    </xdr:pic>
    <xdr:clientData/>
  </xdr:twoCellAnchor>
  <xdr:twoCellAnchor editAs="oneCell">
    <xdr:from>
      <xdr:col>5</xdr:col>
      <xdr:colOff>2796614</xdr:colOff>
      <xdr:row>120</xdr:row>
      <xdr:rowOff>5113</xdr:rowOff>
    </xdr:from>
    <xdr:to>
      <xdr:col>7</xdr:col>
      <xdr:colOff>525551</xdr:colOff>
      <xdr:row>129</xdr:row>
      <xdr:rowOff>57151</xdr:rowOff>
    </xdr:to>
    <xdr:pic>
      <xdr:nvPicPr>
        <xdr:cNvPr id="184" name="Picture 183">
          <a:extLst>
            <a:ext uri="{FF2B5EF4-FFF2-40B4-BE49-F238E27FC236}">
              <a16:creationId xmlns:a16="http://schemas.microsoft.com/office/drawing/2014/main" id="{41358981-F9B5-6D54-E594-10F2762ECDF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24890"/>
        <a:stretch>
          <a:fillRect/>
        </a:stretch>
      </xdr:blipFill>
      <xdr:spPr>
        <a:xfrm>
          <a:off x="10702364" y="23579488"/>
          <a:ext cx="3134375" cy="1766538"/>
        </a:xfrm>
        <a:prstGeom prst="rect">
          <a:avLst/>
        </a:prstGeom>
      </xdr:spPr>
    </xdr:pic>
    <xdr:clientData/>
  </xdr:twoCellAnchor>
  <xdr:twoCellAnchor editAs="oneCell">
    <xdr:from>
      <xdr:col>5</xdr:col>
      <xdr:colOff>2765742</xdr:colOff>
      <xdr:row>143</xdr:row>
      <xdr:rowOff>181261</xdr:rowOff>
    </xdr:from>
    <xdr:to>
      <xdr:col>7</xdr:col>
      <xdr:colOff>562469</xdr:colOff>
      <xdr:row>153</xdr:row>
      <xdr:rowOff>76261</xdr:rowOff>
    </xdr:to>
    <xdr:pic>
      <xdr:nvPicPr>
        <xdr:cNvPr id="597" name="Picture 596">
          <a:extLst>
            <a:ext uri="{FF2B5EF4-FFF2-40B4-BE49-F238E27FC236}">
              <a16:creationId xmlns:a16="http://schemas.microsoft.com/office/drawing/2014/main" id="{4C2AE8A7-38D1-21B0-FBA5-631F96A097F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632271" y="28117526"/>
          <a:ext cx="3186757" cy="1800000"/>
        </a:xfrm>
        <a:prstGeom prst="rect">
          <a:avLst/>
        </a:prstGeom>
      </xdr:spPr>
    </xdr:pic>
    <xdr:clientData/>
  </xdr:twoCellAnchor>
  <xdr:twoCellAnchor editAs="oneCell">
    <xdr:from>
      <xdr:col>4</xdr:col>
      <xdr:colOff>196018</xdr:colOff>
      <xdr:row>143</xdr:row>
      <xdr:rowOff>165457</xdr:rowOff>
    </xdr:from>
    <xdr:to>
      <xdr:col>5</xdr:col>
      <xdr:colOff>2512791</xdr:colOff>
      <xdr:row>153</xdr:row>
      <xdr:rowOff>60457</xdr:rowOff>
    </xdr:to>
    <xdr:pic>
      <xdr:nvPicPr>
        <xdr:cNvPr id="601" name="Picture 600">
          <a:extLst>
            <a:ext uri="{FF2B5EF4-FFF2-40B4-BE49-F238E27FC236}">
              <a16:creationId xmlns:a16="http://schemas.microsoft.com/office/drawing/2014/main" id="{90A111D9-1A3B-A204-876C-684E645B17B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188489" y="28101722"/>
          <a:ext cx="3190831" cy="1800000"/>
        </a:xfrm>
        <a:prstGeom prst="rect">
          <a:avLst/>
        </a:prstGeom>
      </xdr:spPr>
    </xdr:pic>
    <xdr:clientData/>
  </xdr:twoCellAnchor>
  <xdr:twoCellAnchor editAs="oneCell">
    <xdr:from>
      <xdr:col>4</xdr:col>
      <xdr:colOff>215611</xdr:colOff>
      <xdr:row>131</xdr:row>
      <xdr:rowOff>138546</xdr:rowOff>
    </xdr:from>
    <xdr:to>
      <xdr:col>5</xdr:col>
      <xdr:colOff>2468523</xdr:colOff>
      <xdr:row>140</xdr:row>
      <xdr:rowOff>188046</xdr:rowOff>
    </xdr:to>
    <xdr:pic>
      <xdr:nvPicPr>
        <xdr:cNvPr id="609" name="Picture 608">
          <a:extLst>
            <a:ext uri="{FF2B5EF4-FFF2-40B4-BE49-F238E27FC236}">
              <a16:creationId xmlns:a16="http://schemas.microsoft.com/office/drawing/2014/main" id="{6B9675DF-4039-AE8B-284A-D7305F9696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0299" y="25808421"/>
          <a:ext cx="3133974" cy="1764000"/>
        </a:xfrm>
        <a:prstGeom prst="rect">
          <a:avLst/>
        </a:prstGeom>
      </xdr:spPr>
    </xdr:pic>
    <xdr:clientData/>
  </xdr:twoCellAnchor>
  <xdr:twoCellAnchor editAs="oneCell">
    <xdr:from>
      <xdr:col>5</xdr:col>
      <xdr:colOff>2786693</xdr:colOff>
      <xdr:row>131</xdr:row>
      <xdr:rowOff>133548</xdr:rowOff>
    </xdr:from>
    <xdr:to>
      <xdr:col>7</xdr:col>
      <xdr:colOff>519662</xdr:colOff>
      <xdr:row>140</xdr:row>
      <xdr:rowOff>183048</xdr:rowOff>
    </xdr:to>
    <xdr:pic>
      <xdr:nvPicPr>
        <xdr:cNvPr id="611" name="Picture 610">
          <a:extLst>
            <a:ext uri="{FF2B5EF4-FFF2-40B4-BE49-F238E27FC236}">
              <a16:creationId xmlns:a16="http://schemas.microsoft.com/office/drawing/2014/main" id="{E1EEE903-EADE-A8E9-DBDB-B661676F273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692443" y="25803423"/>
          <a:ext cx="3138407" cy="1764000"/>
        </a:xfrm>
        <a:prstGeom prst="rect">
          <a:avLst/>
        </a:prstGeom>
      </xdr:spPr>
    </xdr:pic>
    <xdr:clientData/>
  </xdr:twoCellAnchor>
  <xdr:twoCellAnchor editAs="oneCell">
    <xdr:from>
      <xdr:col>0</xdr:col>
      <xdr:colOff>219321</xdr:colOff>
      <xdr:row>132</xdr:row>
      <xdr:rowOff>1607</xdr:rowOff>
    </xdr:from>
    <xdr:to>
      <xdr:col>1</xdr:col>
      <xdr:colOff>2484464</xdr:colOff>
      <xdr:row>141</xdr:row>
      <xdr:rowOff>51107</xdr:rowOff>
    </xdr:to>
    <xdr:pic>
      <xdr:nvPicPr>
        <xdr:cNvPr id="590" name="Picture 589">
          <a:extLst>
            <a:ext uri="{FF2B5EF4-FFF2-40B4-BE49-F238E27FC236}">
              <a16:creationId xmlns:a16="http://schemas.microsoft.com/office/drawing/2014/main" id="{A529782E-5798-4A8E-4E3E-76D94C2AAF0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9321" y="25868786"/>
          <a:ext cx="3136000" cy="1764000"/>
        </a:xfrm>
        <a:prstGeom prst="rect">
          <a:avLst/>
        </a:prstGeom>
      </xdr:spPr>
    </xdr:pic>
    <xdr:clientData/>
  </xdr:twoCellAnchor>
  <xdr:twoCellAnchor editAs="oneCell">
    <xdr:from>
      <xdr:col>8</xdr:col>
      <xdr:colOff>204354</xdr:colOff>
      <xdr:row>155</xdr:row>
      <xdr:rowOff>95250</xdr:rowOff>
    </xdr:from>
    <xdr:to>
      <xdr:col>9</xdr:col>
      <xdr:colOff>2524125</xdr:colOff>
      <xdr:row>166</xdr:row>
      <xdr:rowOff>116032</xdr:rowOff>
    </xdr:to>
    <xdr:pic>
      <xdr:nvPicPr>
        <xdr:cNvPr id="178" name="Picture 177">
          <a:extLst>
            <a:ext uri="{FF2B5EF4-FFF2-40B4-BE49-F238E27FC236}">
              <a16:creationId xmlns:a16="http://schemas.microsoft.com/office/drawing/2014/main" id="{8CD50B26-3235-F14F-5B1A-3E4EBE381901}"/>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6718"/>
        <a:stretch>
          <a:fillRect/>
        </a:stretch>
      </xdr:blipFill>
      <xdr:spPr>
        <a:xfrm>
          <a:off x="14206104" y="30327600"/>
          <a:ext cx="3196071" cy="2116282"/>
        </a:xfrm>
        <a:prstGeom prst="rect">
          <a:avLst/>
        </a:prstGeom>
      </xdr:spPr>
    </xdr:pic>
    <xdr:clientData/>
  </xdr:twoCellAnchor>
  <xdr:twoCellAnchor editAs="oneCell">
    <xdr:from>
      <xdr:col>9</xdr:col>
      <xdr:colOff>2744263</xdr:colOff>
      <xdr:row>155</xdr:row>
      <xdr:rowOff>85725</xdr:rowOff>
    </xdr:from>
    <xdr:to>
      <xdr:col>11</xdr:col>
      <xdr:colOff>542266</xdr:colOff>
      <xdr:row>166</xdr:row>
      <xdr:rowOff>92850</xdr:rowOff>
    </xdr:to>
    <xdr:pic>
      <xdr:nvPicPr>
        <xdr:cNvPr id="180" name="Picture 179">
          <a:extLst>
            <a:ext uri="{FF2B5EF4-FFF2-40B4-BE49-F238E27FC236}">
              <a16:creationId xmlns:a16="http://schemas.microsoft.com/office/drawing/2014/main" id="{2380F702-8966-4628-63AB-98F04CA6955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622313" y="30318075"/>
          <a:ext cx="3189153" cy="2102625"/>
        </a:xfrm>
        <a:prstGeom prst="rect">
          <a:avLst/>
        </a:prstGeom>
      </xdr:spPr>
    </xdr:pic>
    <xdr:clientData/>
  </xdr:twoCellAnchor>
  <xdr:twoCellAnchor editAs="oneCell">
    <xdr:from>
      <xdr:col>9</xdr:col>
      <xdr:colOff>2782533</xdr:colOff>
      <xdr:row>131</xdr:row>
      <xdr:rowOff>138914</xdr:rowOff>
    </xdr:from>
    <xdr:to>
      <xdr:col>11</xdr:col>
      <xdr:colOff>515503</xdr:colOff>
      <xdr:row>140</xdr:row>
      <xdr:rowOff>188414</xdr:rowOff>
    </xdr:to>
    <xdr:pic>
      <xdr:nvPicPr>
        <xdr:cNvPr id="603" name="Picture 602">
          <a:extLst>
            <a:ext uri="{FF2B5EF4-FFF2-40B4-BE49-F238E27FC236}">
              <a16:creationId xmlns:a16="http://schemas.microsoft.com/office/drawing/2014/main" id="{B9DB0CCE-27CE-3292-40B4-63F973E0FBE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660583" y="25799264"/>
          <a:ext cx="3124120" cy="1764000"/>
        </a:xfrm>
        <a:prstGeom prst="rect">
          <a:avLst/>
        </a:prstGeom>
      </xdr:spPr>
    </xdr:pic>
    <xdr:clientData/>
  </xdr:twoCellAnchor>
  <xdr:twoCellAnchor editAs="oneCell">
    <xdr:from>
      <xdr:col>8</xdr:col>
      <xdr:colOff>209549</xdr:colOff>
      <xdr:row>131</xdr:row>
      <xdr:rowOff>161924</xdr:rowOff>
    </xdr:from>
    <xdr:to>
      <xdr:col>9</xdr:col>
      <xdr:colOff>2466974</xdr:colOff>
      <xdr:row>140</xdr:row>
      <xdr:rowOff>180975</xdr:rowOff>
    </xdr:to>
    <xdr:pic>
      <xdr:nvPicPr>
        <xdr:cNvPr id="615" name="Picture 614">
          <a:extLst>
            <a:ext uri="{FF2B5EF4-FFF2-40B4-BE49-F238E27FC236}">
              <a16:creationId xmlns:a16="http://schemas.microsoft.com/office/drawing/2014/main" id="{52F44014-0019-812C-BFD4-1AE875F04A8A}"/>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t="1937" b="7902"/>
        <a:stretch>
          <a:fillRect/>
        </a:stretch>
      </xdr:blipFill>
      <xdr:spPr>
        <a:xfrm>
          <a:off x="14211299" y="25822274"/>
          <a:ext cx="3133725" cy="1733551"/>
        </a:xfrm>
        <a:prstGeom prst="rect">
          <a:avLst/>
        </a:prstGeom>
      </xdr:spPr>
    </xdr:pic>
    <xdr:clientData/>
  </xdr:twoCellAnchor>
  <xdr:twoCellAnchor editAs="oneCell">
    <xdr:from>
      <xdr:col>8</xdr:col>
      <xdr:colOff>217591</xdr:colOff>
      <xdr:row>120</xdr:row>
      <xdr:rowOff>9770</xdr:rowOff>
    </xdr:from>
    <xdr:to>
      <xdr:col>9</xdr:col>
      <xdr:colOff>2470502</xdr:colOff>
      <xdr:row>129</xdr:row>
      <xdr:rowOff>59270</xdr:rowOff>
    </xdr:to>
    <xdr:pic>
      <xdr:nvPicPr>
        <xdr:cNvPr id="591" name="Picture 590">
          <a:extLst>
            <a:ext uri="{FF2B5EF4-FFF2-40B4-BE49-F238E27FC236}">
              <a16:creationId xmlns:a16="http://schemas.microsoft.com/office/drawing/2014/main" id="{F553A2E3-F95B-D60E-55D1-F761B767A90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4266966" y="23584145"/>
          <a:ext cx="3133974" cy="1764000"/>
        </a:xfrm>
        <a:prstGeom prst="rect">
          <a:avLst/>
        </a:prstGeom>
      </xdr:spPr>
    </xdr:pic>
    <xdr:clientData/>
  </xdr:twoCellAnchor>
  <xdr:twoCellAnchor editAs="oneCell">
    <xdr:from>
      <xdr:col>13</xdr:col>
      <xdr:colOff>2804600</xdr:colOff>
      <xdr:row>132</xdr:row>
      <xdr:rowOff>6850</xdr:rowOff>
    </xdr:from>
    <xdr:to>
      <xdr:col>15</xdr:col>
      <xdr:colOff>537570</xdr:colOff>
      <xdr:row>141</xdr:row>
      <xdr:rowOff>56350</xdr:rowOff>
    </xdr:to>
    <xdr:pic>
      <xdr:nvPicPr>
        <xdr:cNvPr id="599" name="Picture 598">
          <a:extLst>
            <a:ext uri="{FF2B5EF4-FFF2-40B4-BE49-F238E27FC236}">
              <a16:creationId xmlns:a16="http://schemas.microsoft.com/office/drawing/2014/main" id="{FF92884E-B2E8-3521-D942-DD0137CD920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4656071" y="25847615"/>
          <a:ext cx="3122999" cy="1764000"/>
        </a:xfrm>
        <a:prstGeom prst="rect">
          <a:avLst/>
        </a:prstGeom>
      </xdr:spPr>
    </xdr:pic>
    <xdr:clientData/>
  </xdr:twoCellAnchor>
  <xdr:twoCellAnchor editAs="oneCell">
    <xdr:from>
      <xdr:col>0</xdr:col>
      <xdr:colOff>218333</xdr:colOff>
      <xdr:row>155</xdr:row>
      <xdr:rowOff>165512</xdr:rowOff>
    </xdr:from>
    <xdr:to>
      <xdr:col>1</xdr:col>
      <xdr:colOff>2471245</xdr:colOff>
      <xdr:row>165</xdr:row>
      <xdr:rowOff>24512</xdr:rowOff>
    </xdr:to>
    <xdr:pic>
      <xdr:nvPicPr>
        <xdr:cNvPr id="188" name="Picture 187">
          <a:extLst>
            <a:ext uri="{FF2B5EF4-FFF2-40B4-BE49-F238E27FC236}">
              <a16:creationId xmlns:a16="http://schemas.microsoft.com/office/drawing/2014/main" id="{F407747B-6C93-987B-AE2D-5DF988CE27E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8333" y="30397862"/>
          <a:ext cx="3129212" cy="1764000"/>
        </a:xfrm>
        <a:prstGeom prst="rect">
          <a:avLst/>
        </a:prstGeom>
      </xdr:spPr>
    </xdr:pic>
    <xdr:clientData/>
  </xdr:twoCellAnchor>
  <xdr:twoCellAnchor editAs="oneCell">
    <xdr:from>
      <xdr:col>1</xdr:col>
      <xdr:colOff>2778156</xdr:colOff>
      <xdr:row>155</xdr:row>
      <xdr:rowOff>141464</xdr:rowOff>
    </xdr:from>
    <xdr:to>
      <xdr:col>3</xdr:col>
      <xdr:colOff>511125</xdr:colOff>
      <xdr:row>165</xdr:row>
      <xdr:rowOff>464</xdr:rowOff>
    </xdr:to>
    <xdr:pic>
      <xdr:nvPicPr>
        <xdr:cNvPr id="190" name="Picture 189">
          <a:extLst>
            <a:ext uri="{FF2B5EF4-FFF2-40B4-BE49-F238E27FC236}">
              <a16:creationId xmlns:a16="http://schemas.microsoft.com/office/drawing/2014/main" id="{E6685C19-CD09-2BB4-1BC6-7B1B1D6DCE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54456" y="30373814"/>
          <a:ext cx="3124119" cy="1764000"/>
        </a:xfrm>
        <a:prstGeom prst="rect">
          <a:avLst/>
        </a:prstGeom>
      </xdr:spPr>
    </xdr:pic>
    <xdr:clientData/>
  </xdr:twoCellAnchor>
  <xdr:twoCellAnchor editAs="oneCell">
    <xdr:from>
      <xdr:col>8</xdr:col>
      <xdr:colOff>204429</xdr:colOff>
      <xdr:row>76</xdr:row>
      <xdr:rowOff>13607</xdr:rowOff>
    </xdr:from>
    <xdr:to>
      <xdr:col>9</xdr:col>
      <xdr:colOff>2486573</xdr:colOff>
      <xdr:row>85</xdr:row>
      <xdr:rowOff>68037</xdr:rowOff>
    </xdr:to>
    <xdr:pic>
      <xdr:nvPicPr>
        <xdr:cNvPr id="259" name="Picture 258">
          <a:extLst>
            <a:ext uri="{FF2B5EF4-FFF2-40B4-BE49-F238E27FC236}">
              <a16:creationId xmlns:a16="http://schemas.microsoft.com/office/drawing/2014/main" id="{B51F6E47-B7CF-9D08-B5B8-395CE4904935}"/>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t="17335" b="7861"/>
        <a:stretch>
          <a:fillRect/>
        </a:stretch>
      </xdr:blipFill>
      <xdr:spPr>
        <a:xfrm>
          <a:off x="14192572" y="14967857"/>
          <a:ext cx="3153001" cy="1768930"/>
        </a:xfrm>
        <a:prstGeom prst="rect">
          <a:avLst/>
        </a:prstGeom>
      </xdr:spPr>
    </xdr:pic>
    <xdr:clientData/>
  </xdr:twoCellAnchor>
  <xdr:twoCellAnchor editAs="oneCell">
    <xdr:from>
      <xdr:col>9</xdr:col>
      <xdr:colOff>2738249</xdr:colOff>
      <xdr:row>64</xdr:row>
      <xdr:rowOff>27214</xdr:rowOff>
    </xdr:from>
    <xdr:to>
      <xdr:col>11</xdr:col>
      <xdr:colOff>502821</xdr:colOff>
      <xdr:row>72</xdr:row>
      <xdr:rowOff>147965</xdr:rowOff>
    </xdr:to>
    <xdr:pic>
      <xdr:nvPicPr>
        <xdr:cNvPr id="297" name="Picture 296">
          <a:extLst>
            <a:ext uri="{FF2B5EF4-FFF2-40B4-BE49-F238E27FC236}">
              <a16:creationId xmlns:a16="http://schemas.microsoft.com/office/drawing/2014/main" id="{6F705516-6A43-B67D-5BF0-95F1B91E35DB}"/>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t="30447"/>
        <a:stretch>
          <a:fillRect/>
        </a:stretch>
      </xdr:blipFill>
      <xdr:spPr>
        <a:xfrm>
          <a:off x="17597249" y="12695464"/>
          <a:ext cx="3153001" cy="1644751"/>
        </a:xfrm>
        <a:prstGeom prst="rect">
          <a:avLst/>
        </a:prstGeom>
      </xdr:spPr>
    </xdr:pic>
    <xdr:clientData/>
  </xdr:twoCellAnchor>
  <xdr:twoCellAnchor editAs="oneCell">
    <xdr:from>
      <xdr:col>8</xdr:col>
      <xdr:colOff>194355</xdr:colOff>
      <xdr:row>64</xdr:row>
      <xdr:rowOff>54429</xdr:rowOff>
    </xdr:from>
    <xdr:to>
      <xdr:col>9</xdr:col>
      <xdr:colOff>2476499</xdr:colOff>
      <xdr:row>73</xdr:row>
      <xdr:rowOff>95250</xdr:rowOff>
    </xdr:to>
    <xdr:pic>
      <xdr:nvPicPr>
        <xdr:cNvPr id="303" name="Picture 302">
          <a:extLst>
            <a:ext uri="{FF2B5EF4-FFF2-40B4-BE49-F238E27FC236}">
              <a16:creationId xmlns:a16="http://schemas.microsoft.com/office/drawing/2014/main" id="{EE1BF38A-54E3-0B9E-2B3C-3E8575FE8D56}"/>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t="24091" b="1681"/>
        <a:stretch>
          <a:fillRect/>
        </a:stretch>
      </xdr:blipFill>
      <xdr:spPr>
        <a:xfrm>
          <a:off x="14182498" y="12722679"/>
          <a:ext cx="3153001" cy="1755321"/>
        </a:xfrm>
        <a:prstGeom prst="rect">
          <a:avLst/>
        </a:prstGeom>
      </xdr:spPr>
    </xdr:pic>
    <xdr:clientData/>
  </xdr:twoCellAnchor>
  <xdr:twoCellAnchor editAs="oneCell">
    <xdr:from>
      <xdr:col>9</xdr:col>
      <xdr:colOff>2766427</xdr:colOff>
      <xdr:row>76</xdr:row>
      <xdr:rowOff>27214</xdr:rowOff>
    </xdr:from>
    <xdr:to>
      <xdr:col>11</xdr:col>
      <xdr:colOff>530999</xdr:colOff>
      <xdr:row>85</xdr:row>
      <xdr:rowOff>53678</xdr:rowOff>
    </xdr:to>
    <xdr:pic>
      <xdr:nvPicPr>
        <xdr:cNvPr id="305" name="Picture 304">
          <a:extLst>
            <a:ext uri="{FF2B5EF4-FFF2-40B4-BE49-F238E27FC236}">
              <a16:creationId xmlns:a16="http://schemas.microsoft.com/office/drawing/2014/main" id="{1596AC15-911B-9F43-81E9-98F083206E7D}"/>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t="26379"/>
        <a:stretch>
          <a:fillRect/>
        </a:stretch>
      </xdr:blipFill>
      <xdr:spPr>
        <a:xfrm>
          <a:off x="17625427" y="14981464"/>
          <a:ext cx="3153001" cy="1740964"/>
        </a:xfrm>
        <a:prstGeom prst="rect">
          <a:avLst/>
        </a:prstGeom>
      </xdr:spPr>
    </xdr:pic>
    <xdr:clientData/>
  </xdr:twoCellAnchor>
  <xdr:twoCellAnchor editAs="oneCell">
    <xdr:from>
      <xdr:col>4</xdr:col>
      <xdr:colOff>191144</xdr:colOff>
      <xdr:row>87</xdr:row>
      <xdr:rowOff>190499</xdr:rowOff>
    </xdr:from>
    <xdr:to>
      <xdr:col>5</xdr:col>
      <xdr:colOff>2503714</xdr:colOff>
      <xdr:row>97</xdr:row>
      <xdr:rowOff>63748</xdr:rowOff>
    </xdr:to>
    <xdr:pic>
      <xdr:nvPicPr>
        <xdr:cNvPr id="263" name="Picture 262">
          <a:extLst>
            <a:ext uri="{FF2B5EF4-FFF2-40B4-BE49-F238E27FC236}">
              <a16:creationId xmlns:a16="http://schemas.microsoft.com/office/drawing/2014/main" id="{73A4DB36-5C61-448E-DE10-624FC09B4A58}"/>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t="25521"/>
        <a:stretch>
          <a:fillRect/>
        </a:stretch>
      </xdr:blipFill>
      <xdr:spPr>
        <a:xfrm>
          <a:off x="7185215" y="17240249"/>
          <a:ext cx="3183428" cy="1778249"/>
        </a:xfrm>
        <a:prstGeom prst="rect">
          <a:avLst/>
        </a:prstGeom>
      </xdr:spPr>
    </xdr:pic>
    <xdr:clientData/>
  </xdr:twoCellAnchor>
  <xdr:twoCellAnchor editAs="oneCell">
    <xdr:from>
      <xdr:col>4</xdr:col>
      <xdr:colOff>178179</xdr:colOff>
      <xdr:row>99</xdr:row>
      <xdr:rowOff>176893</xdr:rowOff>
    </xdr:from>
    <xdr:to>
      <xdr:col>5</xdr:col>
      <xdr:colOff>2490749</xdr:colOff>
      <xdr:row>109</xdr:row>
      <xdr:rowOff>37179</xdr:rowOff>
    </xdr:to>
    <xdr:pic>
      <xdr:nvPicPr>
        <xdr:cNvPr id="270" name="Picture 269">
          <a:extLst>
            <a:ext uri="{FF2B5EF4-FFF2-40B4-BE49-F238E27FC236}">
              <a16:creationId xmlns:a16="http://schemas.microsoft.com/office/drawing/2014/main" id="{6BC0DD43-3452-C7BC-8D9E-29FEB7EC3EE9}"/>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t="26064"/>
        <a:stretch>
          <a:fillRect/>
        </a:stretch>
      </xdr:blipFill>
      <xdr:spPr>
        <a:xfrm>
          <a:off x="7172250" y="19512643"/>
          <a:ext cx="3183428" cy="1765286"/>
        </a:xfrm>
        <a:prstGeom prst="rect">
          <a:avLst/>
        </a:prstGeom>
      </xdr:spPr>
    </xdr:pic>
    <xdr:clientData/>
  </xdr:twoCellAnchor>
  <xdr:twoCellAnchor editAs="oneCell">
    <xdr:from>
      <xdr:col>5</xdr:col>
      <xdr:colOff>2750250</xdr:colOff>
      <xdr:row>99</xdr:row>
      <xdr:rowOff>163286</xdr:rowOff>
    </xdr:from>
    <xdr:to>
      <xdr:col>7</xdr:col>
      <xdr:colOff>545250</xdr:colOff>
      <xdr:row>109</xdr:row>
      <xdr:rowOff>13607</xdr:rowOff>
    </xdr:to>
    <xdr:pic>
      <xdr:nvPicPr>
        <xdr:cNvPr id="275" name="Picture 274">
          <a:extLst>
            <a:ext uri="{FF2B5EF4-FFF2-40B4-BE49-F238E27FC236}">
              <a16:creationId xmlns:a16="http://schemas.microsoft.com/office/drawing/2014/main" id="{6BF55CE1-D278-2C6A-930B-3BD202AB8B17}"/>
            </a:ext>
          </a:extLst>
        </xdr:cNvPr>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rcRect t="14652" b="11829"/>
        <a:stretch>
          <a:fillRect/>
        </a:stretch>
      </xdr:blipFill>
      <xdr:spPr>
        <a:xfrm>
          <a:off x="10615179" y="19499036"/>
          <a:ext cx="3183428" cy="1755321"/>
        </a:xfrm>
        <a:prstGeom prst="rect">
          <a:avLst/>
        </a:prstGeom>
      </xdr:spPr>
    </xdr:pic>
    <xdr:clientData/>
  </xdr:twoCellAnchor>
  <xdr:twoCellAnchor editAs="oneCell">
    <xdr:from>
      <xdr:col>5</xdr:col>
      <xdr:colOff>2750892</xdr:colOff>
      <xdr:row>87</xdr:row>
      <xdr:rowOff>176893</xdr:rowOff>
    </xdr:from>
    <xdr:to>
      <xdr:col>7</xdr:col>
      <xdr:colOff>545892</xdr:colOff>
      <xdr:row>97</xdr:row>
      <xdr:rowOff>51751</xdr:rowOff>
    </xdr:to>
    <xdr:pic>
      <xdr:nvPicPr>
        <xdr:cNvPr id="285" name="Picture 284">
          <a:extLst>
            <a:ext uri="{FF2B5EF4-FFF2-40B4-BE49-F238E27FC236}">
              <a16:creationId xmlns:a16="http://schemas.microsoft.com/office/drawing/2014/main" id="{FDCAEC03-37D5-2ABD-4403-9C6E7AC0A848}"/>
            </a:ext>
          </a:extLst>
        </xdr:cNvPr>
        <xdr:cNvPicPr>
          <a:picLocks noChangeAspect="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t="25453"/>
        <a:stretch>
          <a:fillRect/>
        </a:stretch>
      </xdr:blipFill>
      <xdr:spPr>
        <a:xfrm>
          <a:off x="10615821" y="17226643"/>
          <a:ext cx="3183428" cy="1779858"/>
        </a:xfrm>
        <a:prstGeom prst="rect">
          <a:avLst/>
        </a:prstGeom>
      </xdr:spPr>
    </xdr:pic>
    <xdr:clientData/>
  </xdr:twoCellAnchor>
  <xdr:twoCellAnchor editAs="oneCell">
    <xdr:from>
      <xdr:col>5</xdr:col>
      <xdr:colOff>2789462</xdr:colOff>
      <xdr:row>76</xdr:row>
      <xdr:rowOff>27214</xdr:rowOff>
    </xdr:from>
    <xdr:to>
      <xdr:col>7</xdr:col>
      <xdr:colOff>544285</xdr:colOff>
      <xdr:row>85</xdr:row>
      <xdr:rowOff>76714</xdr:rowOff>
    </xdr:to>
    <xdr:pic>
      <xdr:nvPicPr>
        <xdr:cNvPr id="255" name="Picture 254">
          <a:extLst>
            <a:ext uri="{FF2B5EF4-FFF2-40B4-BE49-F238E27FC236}">
              <a16:creationId xmlns:a16="http://schemas.microsoft.com/office/drawing/2014/main" id="{B3D62AA2-05DF-0583-F497-65BF0F8C3581}"/>
            </a:ext>
          </a:extLst>
        </xdr:cNvPr>
        <xdr:cNvPicPr>
          <a:picLocks noChangeAspect="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t="25173"/>
        <a:stretch>
          <a:fillRect/>
        </a:stretch>
      </xdr:blipFill>
      <xdr:spPr>
        <a:xfrm>
          <a:off x="10654391" y="14981464"/>
          <a:ext cx="3143251" cy="1764000"/>
        </a:xfrm>
        <a:prstGeom prst="rect">
          <a:avLst/>
        </a:prstGeom>
      </xdr:spPr>
    </xdr:pic>
    <xdr:clientData/>
  </xdr:twoCellAnchor>
  <xdr:twoCellAnchor editAs="oneCell">
    <xdr:from>
      <xdr:col>4</xdr:col>
      <xdr:colOff>353786</xdr:colOff>
      <xdr:row>43</xdr:row>
      <xdr:rowOff>95249</xdr:rowOff>
    </xdr:from>
    <xdr:to>
      <xdr:col>5</xdr:col>
      <xdr:colOff>2295071</xdr:colOff>
      <xdr:row>54</xdr:row>
      <xdr:rowOff>108856</xdr:rowOff>
    </xdr:to>
    <xdr:pic>
      <xdr:nvPicPr>
        <xdr:cNvPr id="363" name="Picture 362">
          <a:extLst>
            <a:ext uri="{FF2B5EF4-FFF2-40B4-BE49-F238E27FC236}">
              <a16:creationId xmlns:a16="http://schemas.microsoft.com/office/drawing/2014/main" id="{06CBC50B-5B94-768C-5DB7-0212B46005BC}"/>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7347857" y="8518070"/>
          <a:ext cx="2812143" cy="2109107"/>
        </a:xfrm>
        <a:prstGeom prst="rect">
          <a:avLst/>
        </a:prstGeom>
      </xdr:spPr>
    </xdr:pic>
    <xdr:clientData/>
  </xdr:twoCellAnchor>
  <xdr:twoCellAnchor editAs="oneCell">
    <xdr:from>
      <xdr:col>5</xdr:col>
      <xdr:colOff>2927785</xdr:colOff>
      <xdr:row>43</xdr:row>
      <xdr:rowOff>83891</xdr:rowOff>
    </xdr:from>
    <xdr:to>
      <xdr:col>7</xdr:col>
      <xdr:colOff>351500</xdr:colOff>
      <xdr:row>54</xdr:row>
      <xdr:rowOff>97498</xdr:rowOff>
    </xdr:to>
    <xdr:pic>
      <xdr:nvPicPr>
        <xdr:cNvPr id="377" name="Picture 376">
          <a:extLst>
            <a:ext uri="{FF2B5EF4-FFF2-40B4-BE49-F238E27FC236}">
              <a16:creationId xmlns:a16="http://schemas.microsoft.com/office/drawing/2014/main" id="{BA03BD78-C530-61F1-0439-4E9800AB60FA}"/>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0792714" y="8506712"/>
          <a:ext cx="2812143" cy="2109107"/>
        </a:xfrm>
        <a:prstGeom prst="rect">
          <a:avLst/>
        </a:prstGeom>
      </xdr:spPr>
    </xdr:pic>
    <xdr:clientData/>
  </xdr:twoCellAnchor>
  <xdr:twoCellAnchor editAs="oneCell">
    <xdr:from>
      <xdr:col>5</xdr:col>
      <xdr:colOff>2947801</xdr:colOff>
      <xdr:row>7</xdr:row>
      <xdr:rowOff>51763</xdr:rowOff>
    </xdr:from>
    <xdr:to>
      <xdr:col>7</xdr:col>
      <xdr:colOff>324982</xdr:colOff>
      <xdr:row>18</xdr:row>
      <xdr:rowOff>41737</xdr:rowOff>
    </xdr:to>
    <xdr:pic>
      <xdr:nvPicPr>
        <xdr:cNvPr id="343" name="Picture 342">
          <a:extLst>
            <a:ext uri="{FF2B5EF4-FFF2-40B4-BE49-F238E27FC236}">
              <a16:creationId xmlns:a16="http://schemas.microsoft.com/office/drawing/2014/main" id="{F2E6754F-01AE-1735-84AF-16C4AEE87679}"/>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0812730" y="1616584"/>
          <a:ext cx="2765609" cy="2085474"/>
        </a:xfrm>
        <a:prstGeom prst="rect">
          <a:avLst/>
        </a:prstGeom>
      </xdr:spPr>
    </xdr:pic>
    <xdr:clientData/>
  </xdr:twoCellAnchor>
  <xdr:twoCellAnchor editAs="oneCell">
    <xdr:from>
      <xdr:col>4</xdr:col>
      <xdr:colOff>361528</xdr:colOff>
      <xdr:row>7</xdr:row>
      <xdr:rowOff>61981</xdr:rowOff>
    </xdr:from>
    <xdr:to>
      <xdr:col>5</xdr:col>
      <xdr:colOff>2258785</xdr:colOff>
      <xdr:row>18</xdr:row>
      <xdr:rowOff>51955</xdr:rowOff>
    </xdr:to>
    <xdr:pic>
      <xdr:nvPicPr>
        <xdr:cNvPr id="345" name="Picture 344">
          <a:extLst>
            <a:ext uri="{FF2B5EF4-FFF2-40B4-BE49-F238E27FC236}">
              <a16:creationId xmlns:a16="http://schemas.microsoft.com/office/drawing/2014/main" id="{2F0721AD-48C2-DCD5-EF1A-05991BD53852}"/>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7355599" y="1626802"/>
          <a:ext cx="2768115" cy="2085474"/>
        </a:xfrm>
        <a:prstGeom prst="rect">
          <a:avLst/>
        </a:prstGeom>
      </xdr:spPr>
    </xdr:pic>
    <xdr:clientData/>
  </xdr:twoCellAnchor>
  <xdr:twoCellAnchor editAs="oneCell">
    <xdr:from>
      <xdr:col>4</xdr:col>
      <xdr:colOff>377338</xdr:colOff>
      <xdr:row>31</xdr:row>
      <xdr:rowOff>107477</xdr:rowOff>
    </xdr:from>
    <xdr:to>
      <xdr:col>5</xdr:col>
      <xdr:colOff>2272089</xdr:colOff>
      <xdr:row>42</xdr:row>
      <xdr:rowOff>97451</xdr:rowOff>
    </xdr:to>
    <xdr:pic>
      <xdr:nvPicPr>
        <xdr:cNvPr id="351" name="Picture 350">
          <a:extLst>
            <a:ext uri="{FF2B5EF4-FFF2-40B4-BE49-F238E27FC236}">
              <a16:creationId xmlns:a16="http://schemas.microsoft.com/office/drawing/2014/main" id="{247F2B9C-A890-A3A3-675B-EEFCF86D5DA8}"/>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7371409" y="6244298"/>
          <a:ext cx="2765609" cy="2085474"/>
        </a:xfrm>
        <a:prstGeom prst="rect">
          <a:avLst/>
        </a:prstGeom>
      </xdr:spPr>
    </xdr:pic>
    <xdr:clientData/>
  </xdr:twoCellAnchor>
  <xdr:twoCellAnchor editAs="oneCell">
    <xdr:from>
      <xdr:col>5</xdr:col>
      <xdr:colOff>2908586</xdr:colOff>
      <xdr:row>31</xdr:row>
      <xdr:rowOff>66977</xdr:rowOff>
    </xdr:from>
    <xdr:to>
      <xdr:col>7</xdr:col>
      <xdr:colOff>293279</xdr:colOff>
      <xdr:row>42</xdr:row>
      <xdr:rowOff>56951</xdr:rowOff>
    </xdr:to>
    <xdr:pic>
      <xdr:nvPicPr>
        <xdr:cNvPr id="353" name="Picture 352">
          <a:extLst>
            <a:ext uri="{FF2B5EF4-FFF2-40B4-BE49-F238E27FC236}">
              <a16:creationId xmlns:a16="http://schemas.microsoft.com/office/drawing/2014/main" id="{8B3F3325-C868-0455-5EA7-DB3E64B9A86E}"/>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0773515" y="6203798"/>
          <a:ext cx="2773121" cy="2085474"/>
        </a:xfrm>
        <a:prstGeom prst="rect">
          <a:avLst/>
        </a:prstGeom>
      </xdr:spPr>
    </xdr:pic>
    <xdr:clientData/>
  </xdr:twoCellAnchor>
  <xdr:twoCellAnchor editAs="oneCell">
    <xdr:from>
      <xdr:col>5</xdr:col>
      <xdr:colOff>3004158</xdr:colOff>
      <xdr:row>19</xdr:row>
      <xdr:rowOff>80907</xdr:rowOff>
    </xdr:from>
    <xdr:to>
      <xdr:col>7</xdr:col>
      <xdr:colOff>388851</xdr:colOff>
      <xdr:row>30</xdr:row>
      <xdr:rowOff>70881</xdr:rowOff>
    </xdr:to>
    <xdr:pic>
      <xdr:nvPicPr>
        <xdr:cNvPr id="355" name="Picture 354">
          <a:extLst>
            <a:ext uri="{FF2B5EF4-FFF2-40B4-BE49-F238E27FC236}">
              <a16:creationId xmlns:a16="http://schemas.microsoft.com/office/drawing/2014/main" id="{D4AFEE10-6B27-3228-152D-C8193E191F39}"/>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0869087" y="3931728"/>
          <a:ext cx="2773121" cy="2085474"/>
        </a:xfrm>
        <a:prstGeom prst="rect">
          <a:avLst/>
        </a:prstGeom>
      </xdr:spPr>
    </xdr:pic>
    <xdr:clientData/>
  </xdr:twoCellAnchor>
  <xdr:twoCellAnchor editAs="oneCell">
    <xdr:from>
      <xdr:col>4</xdr:col>
      <xdr:colOff>351086</xdr:colOff>
      <xdr:row>19</xdr:row>
      <xdr:rowOff>81227</xdr:rowOff>
    </xdr:from>
    <xdr:to>
      <xdr:col>5</xdr:col>
      <xdr:colOff>2253349</xdr:colOff>
      <xdr:row>30</xdr:row>
      <xdr:rowOff>71201</xdr:rowOff>
    </xdr:to>
    <xdr:pic>
      <xdr:nvPicPr>
        <xdr:cNvPr id="357" name="Picture 356">
          <a:extLst>
            <a:ext uri="{FF2B5EF4-FFF2-40B4-BE49-F238E27FC236}">
              <a16:creationId xmlns:a16="http://schemas.microsoft.com/office/drawing/2014/main" id="{BBF04E0A-CA1A-47BA-64FE-DED1DC99FF4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7345157" y="3932048"/>
          <a:ext cx="2773121" cy="2085474"/>
        </a:xfrm>
        <a:prstGeom prst="rect">
          <a:avLst/>
        </a:prstGeom>
      </xdr:spPr>
    </xdr:pic>
    <xdr:clientData/>
  </xdr:twoCellAnchor>
  <xdr:twoCellAnchor editAs="oneCell">
    <xdr:from>
      <xdr:col>1</xdr:col>
      <xdr:colOff>2748643</xdr:colOff>
      <xdr:row>99</xdr:row>
      <xdr:rowOff>154409</xdr:rowOff>
    </xdr:from>
    <xdr:to>
      <xdr:col>3</xdr:col>
      <xdr:colOff>571499</xdr:colOff>
      <xdr:row>109</xdr:row>
      <xdr:rowOff>59159</xdr:rowOff>
    </xdr:to>
    <xdr:pic>
      <xdr:nvPicPr>
        <xdr:cNvPr id="284" name="Picture 283">
          <a:extLst>
            <a:ext uri="{FF2B5EF4-FFF2-40B4-BE49-F238E27FC236}">
              <a16:creationId xmlns:a16="http://schemas.microsoft.com/office/drawing/2014/main" id="{9D6FC13A-98E8-16EA-7B8C-9C79D33FBFDF}"/>
            </a:ext>
          </a:extLst>
        </xdr:cNvPr>
        <xdr:cNvPicPr>
          <a:picLocks noChangeAspect="1"/>
        </xdr:cNvPicPr>
      </xdr:nvPicPr>
      <xdr:blipFill rotWithShape="1">
        <a:blip xmlns:r="http://schemas.openxmlformats.org/officeDocument/2006/relationships" r:embed="rId34" cstate="print">
          <a:extLst>
            <a:ext uri="{28A0092B-C50C-407E-A947-70E740481C1C}">
              <a14:useLocalDpi xmlns:a14="http://schemas.microsoft.com/office/drawing/2010/main" val="0"/>
            </a:ext>
          </a:extLst>
        </a:blip>
        <a:srcRect t="17719" b="7140"/>
        <a:stretch>
          <a:fillRect/>
        </a:stretch>
      </xdr:blipFill>
      <xdr:spPr>
        <a:xfrm>
          <a:off x="3626600" y="19486018"/>
          <a:ext cx="3214834" cy="1809750"/>
        </a:xfrm>
        <a:prstGeom prst="rect">
          <a:avLst/>
        </a:prstGeom>
      </xdr:spPr>
    </xdr:pic>
    <xdr:clientData/>
  </xdr:twoCellAnchor>
  <xdr:twoCellAnchor editAs="oneCell">
    <xdr:from>
      <xdr:col>1</xdr:col>
      <xdr:colOff>2748966</xdr:colOff>
      <xdr:row>88</xdr:row>
      <xdr:rowOff>0</xdr:rowOff>
    </xdr:from>
    <xdr:to>
      <xdr:col>3</xdr:col>
      <xdr:colOff>544285</xdr:colOff>
      <xdr:row>97</xdr:row>
      <xdr:rowOff>68036</xdr:rowOff>
    </xdr:to>
    <xdr:pic>
      <xdr:nvPicPr>
        <xdr:cNvPr id="286" name="Picture 285">
          <a:extLst>
            <a:ext uri="{FF2B5EF4-FFF2-40B4-BE49-F238E27FC236}">
              <a16:creationId xmlns:a16="http://schemas.microsoft.com/office/drawing/2014/main" id="{7C45A8AD-3740-6406-537E-B9A253E166A9}"/>
            </a:ext>
          </a:extLst>
        </xdr:cNvPr>
        <xdr:cNvPicPr>
          <a:picLocks noChangeAspect="1"/>
        </xdr:cNvPicPr>
      </xdr:nvPicPr>
      <xdr:blipFill rotWithShape="1">
        <a:blip xmlns:r="http://schemas.openxmlformats.org/officeDocument/2006/relationships" r:embed="rId35" cstate="print">
          <a:extLst>
            <a:ext uri="{28A0092B-C50C-407E-A947-70E740481C1C}">
              <a14:useLocalDpi xmlns:a14="http://schemas.microsoft.com/office/drawing/2010/main" val="0"/>
            </a:ext>
          </a:extLst>
        </a:blip>
        <a:srcRect t="2035" b="8381"/>
        <a:stretch>
          <a:fillRect/>
        </a:stretch>
      </xdr:blipFill>
      <xdr:spPr>
        <a:xfrm>
          <a:off x="3619823" y="17240250"/>
          <a:ext cx="3183748" cy="1782536"/>
        </a:xfrm>
        <a:prstGeom prst="rect">
          <a:avLst/>
        </a:prstGeom>
      </xdr:spPr>
    </xdr:pic>
    <xdr:clientData/>
  </xdr:twoCellAnchor>
  <xdr:twoCellAnchor editAs="oneCell">
    <xdr:from>
      <xdr:col>0</xdr:col>
      <xdr:colOff>191142</xdr:colOff>
      <xdr:row>99</xdr:row>
      <xdr:rowOff>140802</xdr:rowOff>
    </xdr:from>
    <xdr:to>
      <xdr:col>1</xdr:col>
      <xdr:colOff>2517321</xdr:colOff>
      <xdr:row>109</xdr:row>
      <xdr:rowOff>72768</xdr:rowOff>
    </xdr:to>
    <xdr:pic>
      <xdr:nvPicPr>
        <xdr:cNvPr id="288" name="Picture 287">
          <a:extLst>
            <a:ext uri="{FF2B5EF4-FFF2-40B4-BE49-F238E27FC236}">
              <a16:creationId xmlns:a16="http://schemas.microsoft.com/office/drawing/2014/main" id="{E60A3BF9-F67C-C1A8-E070-471FA12B0DF1}"/>
            </a:ext>
          </a:extLst>
        </xdr:cNvPr>
        <xdr:cNvPicPr>
          <a:picLocks noChangeAspect="1"/>
        </xdr:cNvPicPr>
      </xdr:nvPicPr>
      <xdr:blipFill rotWithShape="1">
        <a:blip xmlns:r="http://schemas.openxmlformats.org/officeDocument/2006/relationships" r:embed="rId36" cstate="print">
          <a:extLst>
            <a:ext uri="{28A0092B-C50C-407E-A947-70E740481C1C}">
              <a14:useLocalDpi xmlns:a14="http://schemas.microsoft.com/office/drawing/2010/main" val="0"/>
            </a:ext>
          </a:extLst>
        </a:blip>
        <a:srcRect t="7918" b="15471"/>
        <a:stretch>
          <a:fillRect/>
        </a:stretch>
      </xdr:blipFill>
      <xdr:spPr>
        <a:xfrm>
          <a:off x="191142" y="19472411"/>
          <a:ext cx="3204136" cy="1836966"/>
        </a:xfrm>
        <a:prstGeom prst="rect">
          <a:avLst/>
        </a:prstGeom>
      </xdr:spPr>
    </xdr:pic>
    <xdr:clientData/>
  </xdr:twoCellAnchor>
  <xdr:twoCellAnchor editAs="oneCell">
    <xdr:from>
      <xdr:col>0</xdr:col>
      <xdr:colOff>191786</xdr:colOff>
      <xdr:row>88</xdr:row>
      <xdr:rowOff>14891</xdr:rowOff>
    </xdr:from>
    <xdr:to>
      <xdr:col>1</xdr:col>
      <xdr:colOff>2476500</xdr:colOff>
      <xdr:row>97</xdr:row>
      <xdr:rowOff>64391</xdr:rowOff>
    </xdr:to>
    <xdr:pic>
      <xdr:nvPicPr>
        <xdr:cNvPr id="292" name="Picture 291">
          <a:extLst>
            <a:ext uri="{FF2B5EF4-FFF2-40B4-BE49-F238E27FC236}">
              <a16:creationId xmlns:a16="http://schemas.microsoft.com/office/drawing/2014/main" id="{014ECBF0-2586-9CD4-C879-EF2BD4BFBE75}"/>
            </a:ext>
          </a:extLst>
        </xdr:cNvPr>
        <xdr:cNvPicPr>
          <a:picLocks noChangeAspect="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r="19501"/>
        <a:stretch>
          <a:fillRect/>
        </a:stretch>
      </xdr:blipFill>
      <xdr:spPr>
        <a:xfrm>
          <a:off x="191786" y="17255141"/>
          <a:ext cx="3155571" cy="1764000"/>
        </a:xfrm>
        <a:prstGeom prst="rect">
          <a:avLst/>
        </a:prstGeom>
      </xdr:spPr>
    </xdr:pic>
    <xdr:clientData/>
  </xdr:twoCellAnchor>
  <xdr:twoCellAnchor editAs="oneCell">
    <xdr:from>
      <xdr:col>0</xdr:col>
      <xdr:colOff>176892</xdr:colOff>
      <xdr:row>63</xdr:row>
      <xdr:rowOff>182357</xdr:rowOff>
    </xdr:from>
    <xdr:to>
      <xdr:col>1</xdr:col>
      <xdr:colOff>2490107</xdr:colOff>
      <xdr:row>73</xdr:row>
      <xdr:rowOff>41357</xdr:rowOff>
    </xdr:to>
    <xdr:pic>
      <xdr:nvPicPr>
        <xdr:cNvPr id="318" name="Picture 317">
          <a:extLst>
            <a:ext uri="{FF2B5EF4-FFF2-40B4-BE49-F238E27FC236}">
              <a16:creationId xmlns:a16="http://schemas.microsoft.com/office/drawing/2014/main" id="{EB7408D7-81D6-7665-706C-3C8080EF4B84}"/>
            </a:ext>
          </a:extLst>
        </xdr:cNvPr>
        <xdr:cNvPicPr>
          <a:picLocks noChangeAspect="1"/>
        </xdr:cNvPicPr>
      </xdr:nvPicPr>
      <xdr:blipFill rotWithShape="1">
        <a:blip xmlns:r="http://schemas.openxmlformats.org/officeDocument/2006/relationships" r:embed="rId38" cstate="print">
          <a:extLst>
            <a:ext uri="{28A0092B-C50C-407E-A947-70E740481C1C}">
              <a14:useLocalDpi xmlns:a14="http://schemas.microsoft.com/office/drawing/2010/main" val="0"/>
            </a:ext>
          </a:extLst>
        </a:blip>
        <a:srcRect l="12520" r="6099"/>
        <a:stretch>
          <a:fillRect/>
        </a:stretch>
      </xdr:blipFill>
      <xdr:spPr>
        <a:xfrm>
          <a:off x="176892" y="12660107"/>
          <a:ext cx="3184072" cy="1764000"/>
        </a:xfrm>
        <a:prstGeom prst="rect">
          <a:avLst/>
        </a:prstGeom>
      </xdr:spPr>
    </xdr:pic>
    <xdr:clientData/>
  </xdr:twoCellAnchor>
  <xdr:twoCellAnchor editAs="oneCell">
    <xdr:from>
      <xdr:col>1</xdr:col>
      <xdr:colOff>2775857</xdr:colOff>
      <xdr:row>75</xdr:row>
      <xdr:rowOff>179123</xdr:rowOff>
    </xdr:from>
    <xdr:to>
      <xdr:col>3</xdr:col>
      <xdr:colOff>530678</xdr:colOff>
      <xdr:row>85</xdr:row>
      <xdr:rowOff>38123</xdr:rowOff>
    </xdr:to>
    <xdr:pic>
      <xdr:nvPicPr>
        <xdr:cNvPr id="320" name="Picture 319">
          <a:extLst>
            <a:ext uri="{FF2B5EF4-FFF2-40B4-BE49-F238E27FC236}">
              <a16:creationId xmlns:a16="http://schemas.microsoft.com/office/drawing/2014/main" id="{A181659E-C8AF-45D2-24C5-328611DCD2C4}"/>
            </a:ext>
          </a:extLst>
        </xdr:cNvPr>
        <xdr:cNvPicPr>
          <a:picLocks noChangeAspect="1"/>
        </xdr:cNvPicPr>
      </xdr:nvPicPr>
      <xdr:blipFill rotWithShape="1">
        <a:blip xmlns:r="http://schemas.openxmlformats.org/officeDocument/2006/relationships" r:embed="rId39" cstate="print">
          <a:extLst>
            <a:ext uri="{28A0092B-C50C-407E-A947-70E740481C1C}">
              <a14:useLocalDpi xmlns:a14="http://schemas.microsoft.com/office/drawing/2010/main" val="0"/>
            </a:ext>
          </a:extLst>
        </a:blip>
        <a:srcRect l="7851" r="11812"/>
        <a:stretch>
          <a:fillRect/>
        </a:stretch>
      </xdr:blipFill>
      <xdr:spPr>
        <a:xfrm>
          <a:off x="3653814" y="14938732"/>
          <a:ext cx="3146799" cy="1764000"/>
        </a:xfrm>
        <a:prstGeom prst="rect">
          <a:avLst/>
        </a:prstGeom>
      </xdr:spPr>
    </xdr:pic>
    <xdr:clientData/>
  </xdr:twoCellAnchor>
  <xdr:twoCellAnchor editAs="oneCell">
    <xdr:from>
      <xdr:col>1</xdr:col>
      <xdr:colOff>2762250</xdr:colOff>
      <xdr:row>63</xdr:row>
      <xdr:rowOff>169391</xdr:rowOff>
    </xdr:from>
    <xdr:to>
      <xdr:col>3</xdr:col>
      <xdr:colOff>530678</xdr:colOff>
      <xdr:row>73</xdr:row>
      <xdr:rowOff>28391</xdr:rowOff>
    </xdr:to>
    <xdr:pic>
      <xdr:nvPicPr>
        <xdr:cNvPr id="322" name="Picture 321">
          <a:extLst>
            <a:ext uri="{FF2B5EF4-FFF2-40B4-BE49-F238E27FC236}">
              <a16:creationId xmlns:a16="http://schemas.microsoft.com/office/drawing/2014/main" id="{1FBAEE72-7AEE-5931-5790-945CDE747D66}"/>
            </a:ext>
          </a:extLst>
        </xdr:cNvPr>
        <xdr:cNvPicPr>
          <a:picLocks noChangeAspect="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l="6800" r="12516"/>
        <a:stretch>
          <a:fillRect/>
        </a:stretch>
      </xdr:blipFill>
      <xdr:spPr>
        <a:xfrm>
          <a:off x="3633107" y="12647141"/>
          <a:ext cx="3156857" cy="1764000"/>
        </a:xfrm>
        <a:prstGeom prst="rect">
          <a:avLst/>
        </a:prstGeom>
      </xdr:spPr>
    </xdr:pic>
    <xdr:clientData/>
  </xdr:twoCellAnchor>
  <xdr:twoCellAnchor editAs="oneCell">
    <xdr:from>
      <xdr:col>0</xdr:col>
      <xdr:colOff>190499</xdr:colOff>
      <xdr:row>75</xdr:row>
      <xdr:rowOff>188050</xdr:rowOff>
    </xdr:from>
    <xdr:to>
      <xdr:col>1</xdr:col>
      <xdr:colOff>2476500</xdr:colOff>
      <xdr:row>85</xdr:row>
      <xdr:rowOff>47050</xdr:rowOff>
    </xdr:to>
    <xdr:pic>
      <xdr:nvPicPr>
        <xdr:cNvPr id="324" name="Picture 323">
          <a:extLst>
            <a:ext uri="{FF2B5EF4-FFF2-40B4-BE49-F238E27FC236}">
              <a16:creationId xmlns:a16="http://schemas.microsoft.com/office/drawing/2014/main" id="{BD905201-C9CD-930D-CD16-7515E3034A58}"/>
            </a:ext>
          </a:extLst>
        </xdr:cNvPr>
        <xdr:cNvPicPr>
          <a:picLocks noChangeAspect="1"/>
        </xdr:cNvPicPr>
      </xdr:nvPicPr>
      <xdr:blipFill rotWithShape="1">
        <a:blip xmlns:r="http://schemas.openxmlformats.org/officeDocument/2006/relationships" r:embed="rId41" cstate="print">
          <a:extLst>
            <a:ext uri="{28A0092B-C50C-407E-A947-70E740481C1C}">
              <a14:useLocalDpi xmlns:a14="http://schemas.microsoft.com/office/drawing/2010/main" val="0"/>
            </a:ext>
          </a:extLst>
        </a:blip>
        <a:srcRect l="4008" r="15306"/>
        <a:stretch>
          <a:fillRect/>
        </a:stretch>
      </xdr:blipFill>
      <xdr:spPr>
        <a:xfrm>
          <a:off x="190499" y="14947659"/>
          <a:ext cx="3163958" cy="1764000"/>
        </a:xfrm>
        <a:prstGeom prst="rect">
          <a:avLst/>
        </a:prstGeom>
      </xdr:spPr>
    </xdr:pic>
    <xdr:clientData/>
  </xdr:twoCellAnchor>
  <xdr:twoCellAnchor editAs="oneCell">
    <xdr:from>
      <xdr:col>5</xdr:col>
      <xdr:colOff>2762249</xdr:colOff>
      <xdr:row>64</xdr:row>
      <xdr:rowOff>39239</xdr:rowOff>
    </xdr:from>
    <xdr:to>
      <xdr:col>7</xdr:col>
      <xdr:colOff>544286</xdr:colOff>
      <xdr:row>73</xdr:row>
      <xdr:rowOff>88739</xdr:rowOff>
    </xdr:to>
    <xdr:pic>
      <xdr:nvPicPr>
        <xdr:cNvPr id="335" name="Picture 334">
          <a:extLst>
            <a:ext uri="{FF2B5EF4-FFF2-40B4-BE49-F238E27FC236}">
              <a16:creationId xmlns:a16="http://schemas.microsoft.com/office/drawing/2014/main" id="{7F9B1F14-11E8-A77F-2A64-8DF53424E810}"/>
            </a:ext>
          </a:extLst>
        </xdr:cNvPr>
        <xdr:cNvPicPr>
          <a:picLocks noChangeAspect="1"/>
        </xdr:cNvPicPr>
      </xdr:nvPicPr>
      <xdr:blipFill rotWithShape="1">
        <a:blip xmlns:r="http://schemas.openxmlformats.org/officeDocument/2006/relationships" r:embed="rId42" cstate="print">
          <a:extLst>
            <a:ext uri="{28A0092B-C50C-407E-A947-70E740481C1C}">
              <a14:useLocalDpi xmlns:a14="http://schemas.microsoft.com/office/drawing/2010/main" val="0"/>
            </a:ext>
          </a:extLst>
        </a:blip>
        <a:srcRect l="8990" r="10185"/>
        <a:stretch>
          <a:fillRect/>
        </a:stretch>
      </xdr:blipFill>
      <xdr:spPr>
        <a:xfrm>
          <a:off x="10627178" y="12707489"/>
          <a:ext cx="3170465" cy="1764000"/>
        </a:xfrm>
        <a:prstGeom prst="rect">
          <a:avLst/>
        </a:prstGeom>
      </xdr:spPr>
    </xdr:pic>
    <xdr:clientData/>
  </xdr:twoCellAnchor>
  <xdr:twoCellAnchor editAs="oneCell">
    <xdr:from>
      <xdr:col>4</xdr:col>
      <xdr:colOff>190551</xdr:colOff>
      <xdr:row>76</xdr:row>
      <xdr:rowOff>23551</xdr:rowOff>
    </xdr:from>
    <xdr:to>
      <xdr:col>5</xdr:col>
      <xdr:colOff>2503714</xdr:colOff>
      <xdr:row>85</xdr:row>
      <xdr:rowOff>63302</xdr:rowOff>
    </xdr:to>
    <xdr:pic>
      <xdr:nvPicPr>
        <xdr:cNvPr id="337" name="Picture 336">
          <a:extLst>
            <a:ext uri="{FF2B5EF4-FFF2-40B4-BE49-F238E27FC236}">
              <a16:creationId xmlns:a16="http://schemas.microsoft.com/office/drawing/2014/main" id="{EAC36E5D-503A-D966-4702-58B428D4DD50}"/>
            </a:ext>
          </a:extLst>
        </xdr:cNvPr>
        <xdr:cNvPicPr>
          <a:picLocks noChangeAspect="1"/>
        </xdr:cNvPicPr>
      </xdr:nvPicPr>
      <xdr:blipFill rotWithShape="1">
        <a:blip xmlns:r="http://schemas.openxmlformats.org/officeDocument/2006/relationships" r:embed="rId43" cstate="print">
          <a:extLst>
            <a:ext uri="{28A0092B-C50C-407E-A947-70E740481C1C}">
              <a14:useLocalDpi xmlns:a14="http://schemas.microsoft.com/office/drawing/2010/main" val="0"/>
            </a:ext>
          </a:extLst>
        </a:blip>
        <a:srcRect r="18694"/>
        <a:stretch>
          <a:fillRect/>
        </a:stretch>
      </xdr:blipFill>
      <xdr:spPr>
        <a:xfrm>
          <a:off x="7184622" y="14977801"/>
          <a:ext cx="3184021" cy="1754251"/>
        </a:xfrm>
        <a:prstGeom prst="rect">
          <a:avLst/>
        </a:prstGeom>
      </xdr:spPr>
    </xdr:pic>
    <xdr:clientData/>
  </xdr:twoCellAnchor>
  <xdr:twoCellAnchor editAs="oneCell">
    <xdr:from>
      <xdr:col>4</xdr:col>
      <xdr:colOff>178501</xdr:colOff>
      <xdr:row>63</xdr:row>
      <xdr:rowOff>178500</xdr:rowOff>
    </xdr:from>
    <xdr:to>
      <xdr:col>5</xdr:col>
      <xdr:colOff>2490107</xdr:colOff>
      <xdr:row>73</xdr:row>
      <xdr:rowOff>37500</xdr:rowOff>
    </xdr:to>
    <xdr:pic>
      <xdr:nvPicPr>
        <xdr:cNvPr id="339" name="Picture 338">
          <a:extLst>
            <a:ext uri="{FF2B5EF4-FFF2-40B4-BE49-F238E27FC236}">
              <a16:creationId xmlns:a16="http://schemas.microsoft.com/office/drawing/2014/main" id="{E8081589-03AF-4753-B8F2-685E4C85C4E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7172572" y="12656250"/>
          <a:ext cx="3182464" cy="1764000"/>
        </a:xfrm>
        <a:prstGeom prst="rect">
          <a:avLst/>
        </a:prstGeom>
      </xdr:spPr>
    </xdr:pic>
    <xdr:clientData/>
  </xdr:twoCellAnchor>
  <xdr:twoCellAnchor editAs="oneCell">
    <xdr:from>
      <xdr:col>17</xdr:col>
      <xdr:colOff>2914029</xdr:colOff>
      <xdr:row>43</xdr:row>
      <xdr:rowOff>97104</xdr:rowOff>
    </xdr:from>
    <xdr:to>
      <xdr:col>19</xdr:col>
      <xdr:colOff>348992</xdr:colOff>
      <xdr:row>54</xdr:row>
      <xdr:rowOff>114300</xdr:rowOff>
    </xdr:to>
    <xdr:pic>
      <xdr:nvPicPr>
        <xdr:cNvPr id="294" name="Picture 293">
          <a:extLst>
            <a:ext uri="{FF2B5EF4-FFF2-40B4-BE49-F238E27FC236}">
              <a16:creationId xmlns:a16="http://schemas.microsoft.com/office/drawing/2014/main" id="{AD9C0104-17F0-24B4-A513-649AF93BB7B0}"/>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31793829" y="8517204"/>
          <a:ext cx="2826113" cy="2112696"/>
        </a:xfrm>
        <a:prstGeom prst="rect">
          <a:avLst/>
        </a:prstGeom>
      </xdr:spPr>
    </xdr:pic>
    <xdr:clientData/>
  </xdr:twoCellAnchor>
  <xdr:twoCellAnchor editAs="oneCell">
    <xdr:from>
      <xdr:col>16</xdr:col>
      <xdr:colOff>366897</xdr:colOff>
      <xdr:row>31</xdr:row>
      <xdr:rowOff>73106</xdr:rowOff>
    </xdr:from>
    <xdr:to>
      <xdr:col>17</xdr:col>
      <xdr:colOff>2285015</xdr:colOff>
      <xdr:row>42</xdr:row>
      <xdr:rowOff>95249</xdr:rowOff>
    </xdr:to>
    <xdr:pic>
      <xdr:nvPicPr>
        <xdr:cNvPr id="326" name="Picture 325">
          <a:extLst>
            <a:ext uri="{FF2B5EF4-FFF2-40B4-BE49-F238E27FC236}">
              <a16:creationId xmlns:a16="http://schemas.microsoft.com/office/drawing/2014/main" id="{814B068A-493F-3E27-C08D-53A9747E2BD5}"/>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28370397" y="6207206"/>
          <a:ext cx="2794418" cy="2117643"/>
        </a:xfrm>
        <a:prstGeom prst="rect">
          <a:avLst/>
        </a:prstGeom>
      </xdr:spPr>
    </xdr:pic>
    <xdr:clientData/>
  </xdr:twoCellAnchor>
  <xdr:twoCellAnchor editAs="oneCell">
    <xdr:from>
      <xdr:col>12</xdr:col>
      <xdr:colOff>406606</xdr:colOff>
      <xdr:row>43</xdr:row>
      <xdr:rowOff>97314</xdr:rowOff>
    </xdr:from>
    <xdr:to>
      <xdr:col>13</xdr:col>
      <xdr:colOff>2309466</xdr:colOff>
      <xdr:row>54</xdr:row>
      <xdr:rowOff>91012</xdr:rowOff>
    </xdr:to>
    <xdr:pic>
      <xdr:nvPicPr>
        <xdr:cNvPr id="277" name="Picture 276">
          <a:extLst>
            <a:ext uri="{FF2B5EF4-FFF2-40B4-BE49-F238E27FC236}">
              <a16:creationId xmlns:a16="http://schemas.microsoft.com/office/drawing/2014/main" id="{9BEEBE4A-C924-D10E-7DDB-3D1D2E8E97D4}"/>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21384018" y="8512932"/>
          <a:ext cx="2776919" cy="2089198"/>
        </a:xfrm>
        <a:prstGeom prst="rect">
          <a:avLst/>
        </a:prstGeom>
      </xdr:spPr>
    </xdr:pic>
    <xdr:clientData/>
  </xdr:twoCellAnchor>
  <xdr:twoCellAnchor editAs="oneCell">
    <xdr:from>
      <xdr:col>13</xdr:col>
      <xdr:colOff>2962468</xdr:colOff>
      <xdr:row>43</xdr:row>
      <xdr:rowOff>79225</xdr:rowOff>
    </xdr:from>
    <xdr:to>
      <xdr:col>15</xdr:col>
      <xdr:colOff>350957</xdr:colOff>
      <xdr:row>54</xdr:row>
      <xdr:rowOff>72923</xdr:rowOff>
    </xdr:to>
    <xdr:pic>
      <xdr:nvPicPr>
        <xdr:cNvPr id="279" name="Picture 278">
          <a:extLst>
            <a:ext uri="{FF2B5EF4-FFF2-40B4-BE49-F238E27FC236}">
              <a16:creationId xmlns:a16="http://schemas.microsoft.com/office/drawing/2014/main" id="{097D6255-0FCD-DEED-2188-23737273BFB3}"/>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24813939" y="8494843"/>
          <a:ext cx="2778518" cy="2089198"/>
        </a:xfrm>
        <a:prstGeom prst="rect">
          <a:avLst/>
        </a:prstGeom>
      </xdr:spPr>
    </xdr:pic>
    <xdr:clientData/>
  </xdr:twoCellAnchor>
  <xdr:twoCellAnchor editAs="oneCell">
    <xdr:from>
      <xdr:col>16</xdr:col>
      <xdr:colOff>361899</xdr:colOff>
      <xdr:row>7</xdr:row>
      <xdr:rowOff>82336</xdr:rowOff>
    </xdr:from>
    <xdr:to>
      <xdr:col>17</xdr:col>
      <xdr:colOff>2278663</xdr:colOff>
      <xdr:row>18</xdr:row>
      <xdr:rowOff>40822</xdr:rowOff>
    </xdr:to>
    <xdr:pic>
      <xdr:nvPicPr>
        <xdr:cNvPr id="296" name="Picture 295">
          <a:extLst>
            <a:ext uri="{FF2B5EF4-FFF2-40B4-BE49-F238E27FC236}">
              <a16:creationId xmlns:a16="http://schemas.microsoft.com/office/drawing/2014/main" id="{F653E051-B48E-D72B-6799-2D2C7B5605FE}"/>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28417354" y="1640972"/>
          <a:ext cx="2799991" cy="2053986"/>
        </a:xfrm>
        <a:prstGeom prst="rect">
          <a:avLst/>
        </a:prstGeom>
      </xdr:spPr>
    </xdr:pic>
    <xdr:clientData/>
  </xdr:twoCellAnchor>
  <xdr:twoCellAnchor editAs="oneCell">
    <xdr:from>
      <xdr:col>17</xdr:col>
      <xdr:colOff>2914377</xdr:colOff>
      <xdr:row>7</xdr:row>
      <xdr:rowOff>87822</xdr:rowOff>
    </xdr:from>
    <xdr:to>
      <xdr:col>19</xdr:col>
      <xdr:colOff>343526</xdr:colOff>
      <xdr:row>18</xdr:row>
      <xdr:rowOff>68035</xdr:rowOff>
    </xdr:to>
    <xdr:pic>
      <xdr:nvPicPr>
        <xdr:cNvPr id="298" name="Picture 297">
          <a:extLst>
            <a:ext uri="{FF2B5EF4-FFF2-40B4-BE49-F238E27FC236}">
              <a16:creationId xmlns:a16="http://schemas.microsoft.com/office/drawing/2014/main" id="{BD2C7C74-276C-77D8-2801-43D39D996631}"/>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31853059" y="1646458"/>
          <a:ext cx="2832422" cy="2075713"/>
        </a:xfrm>
        <a:prstGeom prst="rect">
          <a:avLst/>
        </a:prstGeom>
      </xdr:spPr>
    </xdr:pic>
    <xdr:clientData/>
  </xdr:twoCellAnchor>
  <xdr:twoCellAnchor editAs="oneCell">
    <xdr:from>
      <xdr:col>16</xdr:col>
      <xdr:colOff>364705</xdr:colOff>
      <xdr:row>19</xdr:row>
      <xdr:rowOff>82976</xdr:rowOff>
    </xdr:from>
    <xdr:to>
      <xdr:col>17</xdr:col>
      <xdr:colOff>2335999</xdr:colOff>
      <xdr:row>30</xdr:row>
      <xdr:rowOff>81641</xdr:rowOff>
    </xdr:to>
    <xdr:pic>
      <xdr:nvPicPr>
        <xdr:cNvPr id="300" name="Picture 299">
          <a:extLst>
            <a:ext uri="{FF2B5EF4-FFF2-40B4-BE49-F238E27FC236}">
              <a16:creationId xmlns:a16="http://schemas.microsoft.com/office/drawing/2014/main" id="{B2904BD5-DB52-C159-1065-4AB59D277E06}"/>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28420160" y="3927612"/>
          <a:ext cx="2854521" cy="2094165"/>
        </a:xfrm>
        <a:prstGeom prst="rect">
          <a:avLst/>
        </a:prstGeom>
      </xdr:spPr>
    </xdr:pic>
    <xdr:clientData/>
  </xdr:twoCellAnchor>
  <xdr:twoCellAnchor editAs="oneCell">
    <xdr:from>
      <xdr:col>17</xdr:col>
      <xdr:colOff>2929713</xdr:colOff>
      <xdr:row>19</xdr:row>
      <xdr:rowOff>85818</xdr:rowOff>
    </xdr:from>
    <xdr:to>
      <xdr:col>19</xdr:col>
      <xdr:colOff>333505</xdr:colOff>
      <xdr:row>30</xdr:row>
      <xdr:rowOff>84483</xdr:rowOff>
    </xdr:to>
    <xdr:pic>
      <xdr:nvPicPr>
        <xdr:cNvPr id="310" name="Picture 309">
          <a:extLst>
            <a:ext uri="{FF2B5EF4-FFF2-40B4-BE49-F238E27FC236}">
              <a16:creationId xmlns:a16="http://schemas.microsoft.com/office/drawing/2014/main" id="{1DE84686-08C5-3627-39BA-1FB33B520BCE}"/>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31868395" y="3930454"/>
          <a:ext cx="2807065" cy="2094165"/>
        </a:xfrm>
        <a:prstGeom prst="rect">
          <a:avLst/>
        </a:prstGeom>
      </xdr:spPr>
    </xdr:pic>
    <xdr:clientData/>
  </xdr:twoCellAnchor>
  <xdr:twoCellAnchor editAs="oneCell">
    <xdr:from>
      <xdr:col>16</xdr:col>
      <xdr:colOff>385499</xdr:colOff>
      <xdr:row>43</xdr:row>
      <xdr:rowOff>98512</xdr:rowOff>
    </xdr:from>
    <xdr:to>
      <xdr:col>17</xdr:col>
      <xdr:colOff>2286950</xdr:colOff>
      <xdr:row>54</xdr:row>
      <xdr:rowOff>104775</xdr:rowOff>
    </xdr:to>
    <xdr:pic>
      <xdr:nvPicPr>
        <xdr:cNvPr id="312" name="Picture 311">
          <a:extLst>
            <a:ext uri="{FF2B5EF4-FFF2-40B4-BE49-F238E27FC236}">
              <a16:creationId xmlns:a16="http://schemas.microsoft.com/office/drawing/2014/main" id="{20C22AB9-A9D1-43BC-46C9-F4C052F99675}"/>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28388999" y="8518612"/>
          <a:ext cx="2777751" cy="2101763"/>
        </a:xfrm>
        <a:prstGeom prst="rect">
          <a:avLst/>
        </a:prstGeom>
      </xdr:spPr>
    </xdr:pic>
    <xdr:clientData/>
  </xdr:twoCellAnchor>
  <xdr:twoCellAnchor editAs="oneCell">
    <xdr:from>
      <xdr:col>17</xdr:col>
      <xdr:colOff>2910515</xdr:colOff>
      <xdr:row>31</xdr:row>
      <xdr:rowOff>68883</xdr:rowOff>
    </xdr:from>
    <xdr:to>
      <xdr:col>19</xdr:col>
      <xdr:colOff>352548</xdr:colOff>
      <xdr:row>42</xdr:row>
      <xdr:rowOff>77750</xdr:rowOff>
    </xdr:to>
    <xdr:pic>
      <xdr:nvPicPr>
        <xdr:cNvPr id="314" name="Picture 313">
          <a:extLst>
            <a:ext uri="{FF2B5EF4-FFF2-40B4-BE49-F238E27FC236}">
              <a16:creationId xmlns:a16="http://schemas.microsoft.com/office/drawing/2014/main" id="{CA2C38D2-42DE-5E73-5292-F68D718D9811}"/>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31790315" y="6202983"/>
          <a:ext cx="2833183" cy="2104367"/>
        </a:xfrm>
        <a:prstGeom prst="rect">
          <a:avLst/>
        </a:prstGeom>
      </xdr:spPr>
    </xdr:pic>
    <xdr:clientData/>
  </xdr:twoCellAnchor>
  <xdr:twoCellAnchor editAs="oneCell">
    <xdr:from>
      <xdr:col>0</xdr:col>
      <xdr:colOff>190500</xdr:colOff>
      <xdr:row>7</xdr:row>
      <xdr:rowOff>190499</xdr:rowOff>
    </xdr:from>
    <xdr:to>
      <xdr:col>1</xdr:col>
      <xdr:colOff>2487643</xdr:colOff>
      <xdr:row>17</xdr:row>
      <xdr:rowOff>67499</xdr:rowOff>
    </xdr:to>
    <xdr:pic>
      <xdr:nvPicPr>
        <xdr:cNvPr id="254" name="Picture 253">
          <a:extLst>
            <a:ext uri="{FF2B5EF4-FFF2-40B4-BE49-F238E27FC236}">
              <a16:creationId xmlns:a16="http://schemas.microsoft.com/office/drawing/2014/main" id="{76983931-D044-6BA9-D613-A2CA41C31066}"/>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190500" y="1755320"/>
          <a:ext cx="3168000" cy="1782000"/>
        </a:xfrm>
        <a:prstGeom prst="rect">
          <a:avLst/>
        </a:prstGeom>
      </xdr:spPr>
    </xdr:pic>
    <xdr:clientData/>
  </xdr:twoCellAnchor>
  <xdr:twoCellAnchor editAs="oneCell">
    <xdr:from>
      <xdr:col>1</xdr:col>
      <xdr:colOff>2762572</xdr:colOff>
      <xdr:row>8</xdr:row>
      <xdr:rowOff>13928</xdr:rowOff>
    </xdr:from>
    <xdr:to>
      <xdr:col>3</xdr:col>
      <xdr:colOff>542143</xdr:colOff>
      <xdr:row>17</xdr:row>
      <xdr:rowOff>81428</xdr:rowOff>
    </xdr:to>
    <xdr:pic>
      <xdr:nvPicPr>
        <xdr:cNvPr id="258" name="Picture 257">
          <a:extLst>
            <a:ext uri="{FF2B5EF4-FFF2-40B4-BE49-F238E27FC236}">
              <a16:creationId xmlns:a16="http://schemas.microsoft.com/office/drawing/2014/main" id="{0BB17558-5E3D-8A1D-3F22-8BB20C42727E}"/>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3633429" y="1769249"/>
          <a:ext cx="3168000" cy="1782000"/>
        </a:xfrm>
        <a:prstGeom prst="rect">
          <a:avLst/>
        </a:prstGeom>
      </xdr:spPr>
    </xdr:pic>
    <xdr:clientData/>
  </xdr:twoCellAnchor>
  <xdr:twoCellAnchor editAs="oneCell">
    <xdr:from>
      <xdr:col>0</xdr:col>
      <xdr:colOff>191143</xdr:colOff>
      <xdr:row>20</xdr:row>
      <xdr:rowOff>55071</xdr:rowOff>
    </xdr:from>
    <xdr:to>
      <xdr:col>1</xdr:col>
      <xdr:colOff>2488286</xdr:colOff>
      <xdr:row>29</xdr:row>
      <xdr:rowOff>122571</xdr:rowOff>
    </xdr:to>
    <xdr:pic>
      <xdr:nvPicPr>
        <xdr:cNvPr id="260" name="Picture 259">
          <a:extLst>
            <a:ext uri="{FF2B5EF4-FFF2-40B4-BE49-F238E27FC236}">
              <a16:creationId xmlns:a16="http://schemas.microsoft.com/office/drawing/2014/main" id="{B2487F61-9284-B384-12C6-E30690D2B696}"/>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191143" y="4096392"/>
          <a:ext cx="3168000" cy="1782000"/>
        </a:xfrm>
        <a:prstGeom prst="rect">
          <a:avLst/>
        </a:prstGeom>
      </xdr:spPr>
    </xdr:pic>
    <xdr:clientData/>
  </xdr:twoCellAnchor>
  <xdr:twoCellAnchor editAs="oneCell">
    <xdr:from>
      <xdr:col>1</xdr:col>
      <xdr:colOff>2735999</xdr:colOff>
      <xdr:row>20</xdr:row>
      <xdr:rowOff>28179</xdr:rowOff>
    </xdr:from>
    <xdr:to>
      <xdr:col>3</xdr:col>
      <xdr:colOff>530677</xdr:colOff>
      <xdr:row>29</xdr:row>
      <xdr:rowOff>136073</xdr:rowOff>
    </xdr:to>
    <xdr:pic>
      <xdr:nvPicPr>
        <xdr:cNvPr id="264" name="Picture 263">
          <a:extLst>
            <a:ext uri="{FF2B5EF4-FFF2-40B4-BE49-F238E27FC236}">
              <a16:creationId xmlns:a16="http://schemas.microsoft.com/office/drawing/2014/main" id="{A2BF3ACE-034A-E0A7-C5BE-CFD0CB9E773E}"/>
            </a:ext>
          </a:extLst>
        </xdr:cNvPr>
        <xdr:cNvPicPr>
          <a:picLocks noChangeAspect="1"/>
        </xdr:cNvPicPr>
      </xdr:nvPicPr>
      <xdr:blipFill rotWithShape="1">
        <a:blip xmlns:r="http://schemas.openxmlformats.org/officeDocument/2006/relationships" r:embed="rId58" cstate="print">
          <a:extLst>
            <a:ext uri="{28A0092B-C50C-407E-A947-70E740481C1C}">
              <a14:useLocalDpi xmlns:a14="http://schemas.microsoft.com/office/drawing/2010/main" val="0"/>
            </a:ext>
          </a:extLst>
        </a:blip>
        <a:srcRect t="1" b="23663"/>
        <a:stretch>
          <a:fillRect/>
        </a:stretch>
      </xdr:blipFill>
      <xdr:spPr>
        <a:xfrm>
          <a:off x="3606856" y="4069500"/>
          <a:ext cx="3183107" cy="1822394"/>
        </a:xfrm>
        <a:prstGeom prst="rect">
          <a:avLst/>
        </a:prstGeom>
      </xdr:spPr>
    </xdr:pic>
    <xdr:clientData/>
  </xdr:twoCellAnchor>
  <xdr:twoCellAnchor editAs="oneCell">
    <xdr:from>
      <xdr:col>0</xdr:col>
      <xdr:colOff>191785</xdr:colOff>
      <xdr:row>32</xdr:row>
      <xdr:rowOff>14892</xdr:rowOff>
    </xdr:from>
    <xdr:to>
      <xdr:col>1</xdr:col>
      <xdr:colOff>2503714</xdr:colOff>
      <xdr:row>41</xdr:row>
      <xdr:rowOff>54429</xdr:rowOff>
    </xdr:to>
    <xdr:pic>
      <xdr:nvPicPr>
        <xdr:cNvPr id="268" name="Picture 267">
          <a:extLst>
            <a:ext uri="{FF2B5EF4-FFF2-40B4-BE49-F238E27FC236}">
              <a16:creationId xmlns:a16="http://schemas.microsoft.com/office/drawing/2014/main" id="{E58CD453-1BEE-02AD-45AA-542BE168E0CB}"/>
            </a:ext>
          </a:extLst>
        </xdr:cNvPr>
        <xdr:cNvPicPr>
          <a:picLocks noChangeAspect="1"/>
        </xdr:cNvPicPr>
      </xdr:nvPicPr>
      <xdr:blipFill rotWithShape="1">
        <a:blip xmlns:r="http://schemas.openxmlformats.org/officeDocument/2006/relationships" r:embed="rId59" cstate="print">
          <a:extLst>
            <a:ext uri="{28A0092B-C50C-407E-A947-70E740481C1C}">
              <a14:useLocalDpi xmlns:a14="http://schemas.microsoft.com/office/drawing/2010/main" val="0"/>
            </a:ext>
          </a:extLst>
        </a:blip>
        <a:srcRect b="26520"/>
        <a:stretch>
          <a:fillRect/>
        </a:stretch>
      </xdr:blipFill>
      <xdr:spPr>
        <a:xfrm>
          <a:off x="191785" y="6342213"/>
          <a:ext cx="3182786" cy="1754037"/>
        </a:xfrm>
        <a:prstGeom prst="rect">
          <a:avLst/>
        </a:prstGeom>
      </xdr:spPr>
    </xdr:pic>
    <xdr:clientData/>
  </xdr:twoCellAnchor>
  <xdr:twoCellAnchor editAs="oneCell">
    <xdr:from>
      <xdr:col>1</xdr:col>
      <xdr:colOff>2777464</xdr:colOff>
      <xdr:row>44</xdr:row>
      <xdr:rowOff>69641</xdr:rowOff>
    </xdr:from>
    <xdr:to>
      <xdr:col>1</xdr:col>
      <xdr:colOff>4476750</xdr:colOff>
      <xdr:row>53</xdr:row>
      <xdr:rowOff>136072</xdr:rowOff>
    </xdr:to>
    <xdr:pic>
      <xdr:nvPicPr>
        <xdr:cNvPr id="272" name="Picture 271">
          <a:extLst>
            <a:ext uri="{FF2B5EF4-FFF2-40B4-BE49-F238E27FC236}">
              <a16:creationId xmlns:a16="http://schemas.microsoft.com/office/drawing/2014/main" id="{9EFC12EF-BD49-D67F-B1F3-53A2A37085F4}"/>
            </a:ext>
          </a:extLst>
        </xdr:cNvPr>
        <xdr:cNvPicPr>
          <a:picLocks noChangeAspect="1"/>
        </xdr:cNvPicPr>
      </xdr:nvPicPr>
      <xdr:blipFill rotWithShape="1">
        <a:blip xmlns:r="http://schemas.openxmlformats.org/officeDocument/2006/relationships" r:embed="rId60" cstate="print">
          <a:extLst>
            <a:ext uri="{28A0092B-C50C-407E-A947-70E740481C1C}">
              <a14:useLocalDpi xmlns:a14="http://schemas.microsoft.com/office/drawing/2010/main" val="0"/>
            </a:ext>
          </a:extLst>
        </a:blip>
        <a:srcRect b="21396"/>
        <a:stretch>
          <a:fillRect/>
        </a:stretch>
      </xdr:blipFill>
      <xdr:spPr>
        <a:xfrm>
          <a:off x="3648321" y="8682962"/>
          <a:ext cx="1699286" cy="1780931"/>
        </a:xfrm>
        <a:prstGeom prst="rect">
          <a:avLst/>
        </a:prstGeom>
      </xdr:spPr>
    </xdr:pic>
    <xdr:clientData/>
  </xdr:twoCellAnchor>
  <xdr:twoCellAnchor editAs="oneCell">
    <xdr:from>
      <xdr:col>0</xdr:col>
      <xdr:colOff>192430</xdr:colOff>
      <xdr:row>44</xdr:row>
      <xdr:rowOff>15534</xdr:rowOff>
    </xdr:from>
    <xdr:to>
      <xdr:col>1</xdr:col>
      <xdr:colOff>2476501</xdr:colOff>
      <xdr:row>53</xdr:row>
      <xdr:rowOff>163286</xdr:rowOff>
    </xdr:to>
    <xdr:pic>
      <xdr:nvPicPr>
        <xdr:cNvPr id="274" name="Picture 273">
          <a:extLst>
            <a:ext uri="{FF2B5EF4-FFF2-40B4-BE49-F238E27FC236}">
              <a16:creationId xmlns:a16="http://schemas.microsoft.com/office/drawing/2014/main" id="{BC91F57E-F8F6-61B1-D31E-8F1A688D821E}"/>
            </a:ext>
          </a:extLst>
        </xdr:cNvPr>
        <xdr:cNvPicPr>
          <a:picLocks noChangeAspect="1"/>
        </xdr:cNvPicPr>
      </xdr:nvPicPr>
      <xdr:blipFill rotWithShape="1">
        <a:blip xmlns:r="http://schemas.openxmlformats.org/officeDocument/2006/relationships" r:embed="rId61" cstate="print">
          <a:extLst>
            <a:ext uri="{28A0092B-C50C-407E-A947-70E740481C1C}">
              <a14:useLocalDpi xmlns:a14="http://schemas.microsoft.com/office/drawing/2010/main" val="0"/>
            </a:ext>
          </a:extLst>
        </a:blip>
        <a:srcRect b="21297"/>
        <a:stretch>
          <a:fillRect/>
        </a:stretch>
      </xdr:blipFill>
      <xdr:spPr>
        <a:xfrm>
          <a:off x="192430" y="8628855"/>
          <a:ext cx="3154928" cy="1862252"/>
        </a:xfrm>
        <a:prstGeom prst="rect">
          <a:avLst/>
        </a:prstGeom>
      </xdr:spPr>
    </xdr:pic>
    <xdr:clientData/>
  </xdr:twoCellAnchor>
  <xdr:twoCellAnchor editAs="oneCell">
    <xdr:from>
      <xdr:col>1</xdr:col>
      <xdr:colOff>2764500</xdr:colOff>
      <xdr:row>31</xdr:row>
      <xdr:rowOff>179143</xdr:rowOff>
    </xdr:from>
    <xdr:to>
      <xdr:col>3</xdr:col>
      <xdr:colOff>544284</xdr:colOff>
      <xdr:row>41</xdr:row>
      <xdr:rowOff>95250</xdr:rowOff>
    </xdr:to>
    <xdr:pic>
      <xdr:nvPicPr>
        <xdr:cNvPr id="276" name="Picture 275">
          <a:extLst>
            <a:ext uri="{FF2B5EF4-FFF2-40B4-BE49-F238E27FC236}">
              <a16:creationId xmlns:a16="http://schemas.microsoft.com/office/drawing/2014/main" id="{E2BE6ACD-E2EE-6E4B-45EF-6C80E8D7FB79}"/>
            </a:ext>
          </a:extLst>
        </xdr:cNvPr>
        <xdr:cNvPicPr>
          <a:picLocks noChangeAspect="1"/>
        </xdr:cNvPicPr>
      </xdr:nvPicPr>
      <xdr:blipFill rotWithShape="1">
        <a:blip xmlns:r="http://schemas.openxmlformats.org/officeDocument/2006/relationships" r:embed="rId62" cstate="print">
          <a:extLst>
            <a:ext uri="{28A0092B-C50C-407E-A947-70E740481C1C}">
              <a14:useLocalDpi xmlns:a14="http://schemas.microsoft.com/office/drawing/2010/main" val="0"/>
            </a:ext>
          </a:extLst>
        </a:blip>
        <a:srcRect b="23359"/>
        <a:stretch>
          <a:fillRect/>
        </a:stretch>
      </xdr:blipFill>
      <xdr:spPr>
        <a:xfrm>
          <a:off x="3635357" y="6315964"/>
          <a:ext cx="3168213" cy="1821107"/>
        </a:xfrm>
        <a:prstGeom prst="rect">
          <a:avLst/>
        </a:prstGeom>
      </xdr:spPr>
    </xdr:pic>
    <xdr:clientData/>
  </xdr:twoCellAnchor>
  <xdr:twoCellAnchor editAs="oneCell">
    <xdr:from>
      <xdr:col>1</xdr:col>
      <xdr:colOff>4572001</xdr:colOff>
      <xdr:row>44</xdr:row>
      <xdr:rowOff>68035</xdr:rowOff>
    </xdr:from>
    <xdr:to>
      <xdr:col>3</xdr:col>
      <xdr:colOff>533572</xdr:colOff>
      <xdr:row>53</xdr:row>
      <xdr:rowOff>153535</xdr:rowOff>
    </xdr:to>
    <xdr:pic>
      <xdr:nvPicPr>
        <xdr:cNvPr id="282" name="Picture 281">
          <a:extLst>
            <a:ext uri="{FF2B5EF4-FFF2-40B4-BE49-F238E27FC236}">
              <a16:creationId xmlns:a16="http://schemas.microsoft.com/office/drawing/2014/main" id="{4F18B318-ED00-EEFB-8DC9-84AC1F36BDA3}"/>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5442858" y="8681356"/>
          <a:ext cx="1350000" cy="1800000"/>
        </a:xfrm>
        <a:prstGeom prst="rect">
          <a:avLst/>
        </a:prstGeom>
      </xdr:spPr>
    </xdr:pic>
    <xdr:clientData/>
  </xdr:twoCellAnchor>
  <xdr:twoCellAnchor editAs="oneCell">
    <xdr:from>
      <xdr:col>12</xdr:col>
      <xdr:colOff>417683</xdr:colOff>
      <xdr:row>19</xdr:row>
      <xdr:rowOff>135369</xdr:rowOff>
    </xdr:from>
    <xdr:to>
      <xdr:col>13</xdr:col>
      <xdr:colOff>2328316</xdr:colOff>
      <xdr:row>30</xdr:row>
      <xdr:rowOff>138673</xdr:rowOff>
    </xdr:to>
    <xdr:pic>
      <xdr:nvPicPr>
        <xdr:cNvPr id="253" name="Picture 252">
          <a:extLst>
            <a:ext uri="{FF2B5EF4-FFF2-40B4-BE49-F238E27FC236}">
              <a16:creationId xmlns:a16="http://schemas.microsoft.com/office/drawing/2014/main" id="{B721B1D8-B961-F0CE-6952-D47815C548D0}"/>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21395095" y="3978987"/>
          <a:ext cx="2784692" cy="2098804"/>
        </a:xfrm>
        <a:prstGeom prst="rect">
          <a:avLst/>
        </a:prstGeom>
      </xdr:spPr>
    </xdr:pic>
    <xdr:clientData/>
  </xdr:twoCellAnchor>
  <xdr:twoCellAnchor editAs="oneCell">
    <xdr:from>
      <xdr:col>13</xdr:col>
      <xdr:colOff>2933518</xdr:colOff>
      <xdr:row>7</xdr:row>
      <xdr:rowOff>99701</xdr:rowOff>
    </xdr:from>
    <xdr:to>
      <xdr:col>15</xdr:col>
      <xdr:colOff>345603</xdr:colOff>
      <xdr:row>18</xdr:row>
      <xdr:rowOff>103005</xdr:rowOff>
    </xdr:to>
    <xdr:pic>
      <xdr:nvPicPr>
        <xdr:cNvPr id="257" name="Picture 256">
          <a:extLst>
            <a:ext uri="{FF2B5EF4-FFF2-40B4-BE49-F238E27FC236}">
              <a16:creationId xmlns:a16="http://schemas.microsoft.com/office/drawing/2014/main" id="{82B21AC3-C761-3EA8-FA79-3C79BFAC233B}"/>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24786589" y="1664522"/>
          <a:ext cx="2800514" cy="2098804"/>
        </a:xfrm>
        <a:prstGeom prst="rect">
          <a:avLst/>
        </a:prstGeom>
      </xdr:spPr>
    </xdr:pic>
    <xdr:clientData/>
  </xdr:twoCellAnchor>
  <xdr:twoCellAnchor editAs="oneCell">
    <xdr:from>
      <xdr:col>12</xdr:col>
      <xdr:colOff>392828</xdr:colOff>
      <xdr:row>7</xdr:row>
      <xdr:rowOff>66327</xdr:rowOff>
    </xdr:from>
    <xdr:to>
      <xdr:col>13</xdr:col>
      <xdr:colOff>2304074</xdr:colOff>
      <xdr:row>18</xdr:row>
      <xdr:rowOff>83638</xdr:rowOff>
    </xdr:to>
    <xdr:pic>
      <xdr:nvPicPr>
        <xdr:cNvPr id="261" name="Picture 260">
          <a:extLst>
            <a:ext uri="{FF2B5EF4-FFF2-40B4-BE49-F238E27FC236}">
              <a16:creationId xmlns:a16="http://schemas.microsoft.com/office/drawing/2014/main" id="{740977DB-A6F7-A648-CE1B-9B4B9E74556D}"/>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21375042" y="1631148"/>
          <a:ext cx="2782103" cy="2112811"/>
        </a:xfrm>
        <a:prstGeom prst="rect">
          <a:avLst/>
        </a:prstGeom>
      </xdr:spPr>
    </xdr:pic>
    <xdr:clientData/>
  </xdr:twoCellAnchor>
  <xdr:twoCellAnchor editAs="oneCell">
    <xdr:from>
      <xdr:col>12</xdr:col>
      <xdr:colOff>340223</xdr:colOff>
      <xdr:row>31</xdr:row>
      <xdr:rowOff>123393</xdr:rowOff>
    </xdr:from>
    <xdr:to>
      <xdr:col>13</xdr:col>
      <xdr:colOff>2270953</xdr:colOff>
      <xdr:row>42</xdr:row>
      <xdr:rowOff>140704</xdr:rowOff>
    </xdr:to>
    <xdr:pic>
      <xdr:nvPicPr>
        <xdr:cNvPr id="265" name="Picture 264">
          <a:extLst>
            <a:ext uri="{FF2B5EF4-FFF2-40B4-BE49-F238E27FC236}">
              <a16:creationId xmlns:a16="http://schemas.microsoft.com/office/drawing/2014/main" id="{F6597F4D-F1C6-86F9-70AD-DAB634D267AC}"/>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21381814" y="6254029"/>
          <a:ext cx="2813957" cy="2112811"/>
        </a:xfrm>
        <a:prstGeom prst="rect">
          <a:avLst/>
        </a:prstGeom>
      </xdr:spPr>
    </xdr:pic>
    <xdr:clientData/>
  </xdr:twoCellAnchor>
  <xdr:twoCellAnchor editAs="oneCell">
    <xdr:from>
      <xdr:col>13</xdr:col>
      <xdr:colOff>2988997</xdr:colOff>
      <xdr:row>19</xdr:row>
      <xdr:rowOff>94946</xdr:rowOff>
    </xdr:from>
    <xdr:to>
      <xdr:col>15</xdr:col>
      <xdr:colOff>387369</xdr:colOff>
      <xdr:row>30</xdr:row>
      <xdr:rowOff>98250</xdr:rowOff>
    </xdr:to>
    <xdr:pic>
      <xdr:nvPicPr>
        <xdr:cNvPr id="271" name="Picture 270">
          <a:extLst>
            <a:ext uri="{FF2B5EF4-FFF2-40B4-BE49-F238E27FC236}">
              <a16:creationId xmlns:a16="http://schemas.microsoft.com/office/drawing/2014/main" id="{01F2A3FB-CFCC-8C38-257B-6AB91A803AC3}"/>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24913815" y="3939582"/>
          <a:ext cx="2801645" cy="2098804"/>
        </a:xfrm>
        <a:prstGeom prst="rect">
          <a:avLst/>
        </a:prstGeom>
      </xdr:spPr>
    </xdr:pic>
    <xdr:clientData/>
  </xdr:twoCellAnchor>
  <xdr:twoCellAnchor editAs="oneCell">
    <xdr:from>
      <xdr:col>13</xdr:col>
      <xdr:colOff>2990932</xdr:colOff>
      <xdr:row>31</xdr:row>
      <xdr:rowOff>36726</xdr:rowOff>
    </xdr:from>
    <xdr:to>
      <xdr:col>15</xdr:col>
      <xdr:colOff>396922</xdr:colOff>
      <xdr:row>42</xdr:row>
      <xdr:rowOff>40030</xdr:rowOff>
    </xdr:to>
    <xdr:pic>
      <xdr:nvPicPr>
        <xdr:cNvPr id="281" name="Picture 280">
          <a:extLst>
            <a:ext uri="{FF2B5EF4-FFF2-40B4-BE49-F238E27FC236}">
              <a16:creationId xmlns:a16="http://schemas.microsoft.com/office/drawing/2014/main" id="{21283773-36B8-E1B4-ECE2-192C8F79734D}"/>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24842403" y="6166344"/>
          <a:ext cx="2796019" cy="2098804"/>
        </a:xfrm>
        <a:prstGeom prst="rect">
          <a:avLst/>
        </a:prstGeom>
      </xdr:spPr>
    </xdr:pic>
    <xdr:clientData/>
  </xdr:twoCellAnchor>
  <xdr:twoCellAnchor>
    <xdr:from>
      <xdr:col>0</xdr:col>
      <xdr:colOff>176893</xdr:colOff>
      <xdr:row>7</xdr:row>
      <xdr:rowOff>40822</xdr:rowOff>
    </xdr:from>
    <xdr:to>
      <xdr:col>3</xdr:col>
      <xdr:colOff>556274</xdr:colOff>
      <xdr:row>54</xdr:row>
      <xdr:rowOff>105087</xdr:rowOff>
    </xdr:to>
    <xdr:grpSp>
      <xdr:nvGrpSpPr>
        <xdr:cNvPr id="2" name="Group 1">
          <a:extLst>
            <a:ext uri="{FF2B5EF4-FFF2-40B4-BE49-F238E27FC236}">
              <a16:creationId xmlns:a16="http://schemas.microsoft.com/office/drawing/2014/main" id="{6EF08B7A-2146-406F-92A5-0FEA247F695A}"/>
            </a:ext>
          </a:extLst>
        </xdr:cNvPr>
        <xdr:cNvGrpSpPr/>
      </xdr:nvGrpSpPr>
      <xdr:grpSpPr>
        <a:xfrm>
          <a:off x="176893" y="1612447"/>
          <a:ext cx="6665881" cy="9017765"/>
          <a:chOff x="7523194" y="690564"/>
          <a:chExt cx="6434560" cy="9360665"/>
        </a:xfrm>
      </xdr:grpSpPr>
      <xdr:grpSp>
        <xdr:nvGrpSpPr>
          <xdr:cNvPr id="3" name="Group 5">
            <a:extLst>
              <a:ext uri="{FF2B5EF4-FFF2-40B4-BE49-F238E27FC236}">
                <a16:creationId xmlns:a16="http://schemas.microsoft.com/office/drawing/2014/main" id="{E96275B9-0A92-A407-A3C1-541E01093FCA}"/>
              </a:ext>
            </a:extLst>
          </xdr:cNvPr>
          <xdr:cNvGrpSpPr/>
        </xdr:nvGrpSpPr>
        <xdr:grpSpPr>
          <a:xfrm>
            <a:off x="10861378" y="690564"/>
            <a:ext cx="3094018" cy="2208750"/>
            <a:chOff x="10828327" y="687458"/>
            <a:chExt cx="3062958" cy="2179760"/>
          </a:xfrm>
        </xdr:grpSpPr>
        <xdr:sp macro="" textlink="">
          <xdr:nvSpPr>
            <xdr:cNvPr id="25" name="Rectangle 24">
              <a:extLst>
                <a:ext uri="{FF2B5EF4-FFF2-40B4-BE49-F238E27FC236}">
                  <a16:creationId xmlns:a16="http://schemas.microsoft.com/office/drawing/2014/main" id="{AE84418A-70C8-5057-63BF-4C8741BBA66D}"/>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6" name="TextBox 10">
              <a:extLst>
                <a:ext uri="{FF2B5EF4-FFF2-40B4-BE49-F238E27FC236}">
                  <a16:creationId xmlns:a16="http://schemas.microsoft.com/office/drawing/2014/main" id="{5117E531-C853-6A47-964D-7F1B613F09F0}"/>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Survey Lokasi</a:t>
              </a:r>
              <a:endParaRPr lang="en-ID" sz="800">
                <a:effectLst/>
              </a:endParaRPr>
            </a:p>
          </xdr:txBody>
        </xdr:sp>
      </xdr:grpSp>
      <xdr:grpSp>
        <xdr:nvGrpSpPr>
          <xdr:cNvPr id="4" name="Group 4">
            <a:extLst>
              <a:ext uri="{FF2B5EF4-FFF2-40B4-BE49-F238E27FC236}">
                <a16:creationId xmlns:a16="http://schemas.microsoft.com/office/drawing/2014/main" id="{6A78E3A0-11D8-AF7E-7471-9906ABE5A192}"/>
              </a:ext>
            </a:extLst>
          </xdr:cNvPr>
          <xdr:cNvGrpSpPr/>
        </xdr:nvGrpSpPr>
        <xdr:grpSpPr>
          <a:xfrm>
            <a:off x="7523194" y="693287"/>
            <a:ext cx="3094018" cy="2208750"/>
            <a:chOff x="7513876" y="690181"/>
            <a:chExt cx="3062958" cy="2179760"/>
          </a:xfrm>
        </xdr:grpSpPr>
        <xdr:sp macro="" textlink="">
          <xdr:nvSpPr>
            <xdr:cNvPr id="23" name="Rectangle 22">
              <a:extLst>
                <a:ext uri="{FF2B5EF4-FFF2-40B4-BE49-F238E27FC236}">
                  <a16:creationId xmlns:a16="http://schemas.microsoft.com/office/drawing/2014/main" id="{FCDCE5D1-FB00-63A3-FFAD-BE43097A05BD}"/>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4" name="TextBox 23">
              <a:extLst>
                <a:ext uri="{FF2B5EF4-FFF2-40B4-BE49-F238E27FC236}">
                  <a16:creationId xmlns:a16="http://schemas.microsoft.com/office/drawing/2014/main" id="{F397FF90-31C5-B903-8DEB-7DF438ED59A6}"/>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Survey Lokasi</a:t>
              </a:r>
              <a:endParaRPr lang="en-ID" sz="400">
                <a:effectLst/>
              </a:endParaRPr>
            </a:p>
          </xdr:txBody>
        </xdr:sp>
      </xdr:grpSp>
      <xdr:grpSp>
        <xdr:nvGrpSpPr>
          <xdr:cNvPr id="5" name="Group 32">
            <a:extLst>
              <a:ext uri="{FF2B5EF4-FFF2-40B4-BE49-F238E27FC236}">
                <a16:creationId xmlns:a16="http://schemas.microsoft.com/office/drawing/2014/main" id="{844CE1A6-F46A-9830-DBFD-0EDAB2A7E31C}"/>
              </a:ext>
            </a:extLst>
          </xdr:cNvPr>
          <xdr:cNvGrpSpPr/>
        </xdr:nvGrpSpPr>
        <xdr:grpSpPr>
          <a:xfrm>
            <a:off x="10863736" y="3077197"/>
            <a:ext cx="3094018" cy="2210820"/>
            <a:chOff x="10828327" y="687458"/>
            <a:chExt cx="3062958" cy="2179760"/>
          </a:xfrm>
        </xdr:grpSpPr>
        <xdr:sp macro="" textlink="">
          <xdr:nvSpPr>
            <xdr:cNvPr id="21" name="Rectangle 20">
              <a:extLst>
                <a:ext uri="{FF2B5EF4-FFF2-40B4-BE49-F238E27FC236}">
                  <a16:creationId xmlns:a16="http://schemas.microsoft.com/office/drawing/2014/main" id="{3E0DBAD8-443F-E8D4-9BDF-F3F1A3EF2DD8}"/>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2" name="TextBox 21">
              <a:extLst>
                <a:ext uri="{FF2B5EF4-FFF2-40B4-BE49-F238E27FC236}">
                  <a16:creationId xmlns:a16="http://schemas.microsoft.com/office/drawing/2014/main" id="{65AFC34D-2B5E-8EB0-1712-124A9034E030}"/>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Survey Lokasi</a:t>
              </a:r>
              <a:endParaRPr lang="en-ID" sz="800">
                <a:effectLst/>
              </a:endParaRPr>
            </a:p>
          </xdr:txBody>
        </xdr:sp>
      </xdr:grpSp>
      <xdr:grpSp>
        <xdr:nvGrpSpPr>
          <xdr:cNvPr id="6" name="Group 35">
            <a:extLst>
              <a:ext uri="{FF2B5EF4-FFF2-40B4-BE49-F238E27FC236}">
                <a16:creationId xmlns:a16="http://schemas.microsoft.com/office/drawing/2014/main" id="{3E334C4A-64E4-11F4-63BF-784EECF9F966}"/>
              </a:ext>
            </a:extLst>
          </xdr:cNvPr>
          <xdr:cNvGrpSpPr/>
        </xdr:nvGrpSpPr>
        <xdr:grpSpPr>
          <a:xfrm>
            <a:off x="7526508" y="3079920"/>
            <a:ext cx="3094018" cy="2210820"/>
            <a:chOff x="7513876" y="690181"/>
            <a:chExt cx="3062958" cy="2179760"/>
          </a:xfrm>
        </xdr:grpSpPr>
        <xdr:sp macro="" textlink="">
          <xdr:nvSpPr>
            <xdr:cNvPr id="19" name="Rectangle 18">
              <a:extLst>
                <a:ext uri="{FF2B5EF4-FFF2-40B4-BE49-F238E27FC236}">
                  <a16:creationId xmlns:a16="http://schemas.microsoft.com/office/drawing/2014/main" id="{5F33C7A2-CA80-DB8F-F978-CE25EEBFD0F8}"/>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0" name="TextBox 19">
              <a:extLst>
                <a:ext uri="{FF2B5EF4-FFF2-40B4-BE49-F238E27FC236}">
                  <a16:creationId xmlns:a16="http://schemas.microsoft.com/office/drawing/2014/main" id="{62258AC4-734F-EB25-83E1-AA2670A52AA3}"/>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r>
                <a:rPr lang="en-GB" sz="800" b="1">
                  <a:solidFill>
                    <a:schemeClr val="dk1"/>
                  </a:solidFill>
                  <a:effectLst/>
                  <a:latin typeface="+mn-lt"/>
                  <a:ea typeface="+mn-ea"/>
                  <a:cs typeface="+mn-cs"/>
                </a:rPr>
                <a:t>Survey Lokasi</a:t>
              </a:r>
              <a:endParaRPr lang="en-ID" sz="800">
                <a:effectLst/>
              </a:endParaRPr>
            </a:p>
          </xdr:txBody>
        </xdr:sp>
      </xdr:grpSp>
      <xdr:grpSp>
        <xdr:nvGrpSpPr>
          <xdr:cNvPr id="7" name="Group 38">
            <a:extLst>
              <a:ext uri="{FF2B5EF4-FFF2-40B4-BE49-F238E27FC236}">
                <a16:creationId xmlns:a16="http://schemas.microsoft.com/office/drawing/2014/main" id="{A5B49A08-723E-30F2-D8D6-705182D81F0A}"/>
              </a:ext>
            </a:extLst>
          </xdr:cNvPr>
          <xdr:cNvGrpSpPr/>
        </xdr:nvGrpSpPr>
        <xdr:grpSpPr>
          <a:xfrm>
            <a:off x="10863052" y="5455786"/>
            <a:ext cx="3094018" cy="2210820"/>
            <a:chOff x="10828327" y="687458"/>
            <a:chExt cx="3062958" cy="2179760"/>
          </a:xfrm>
        </xdr:grpSpPr>
        <xdr:sp macro="" textlink="">
          <xdr:nvSpPr>
            <xdr:cNvPr id="17" name="Rectangle 16">
              <a:extLst>
                <a:ext uri="{FF2B5EF4-FFF2-40B4-BE49-F238E27FC236}">
                  <a16:creationId xmlns:a16="http://schemas.microsoft.com/office/drawing/2014/main" id="{260FF544-D20F-6309-7091-9FE4411022A5}"/>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8" name="TextBox 17">
              <a:extLst>
                <a:ext uri="{FF2B5EF4-FFF2-40B4-BE49-F238E27FC236}">
                  <a16:creationId xmlns:a16="http://schemas.microsoft.com/office/drawing/2014/main" id="{B194C52B-BD78-517B-4FBF-C2559EED183C}"/>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Survey Lokasi</a:t>
              </a:r>
              <a:endParaRPr lang="en-ID" sz="800">
                <a:effectLst/>
              </a:endParaRPr>
            </a:p>
          </xdr:txBody>
        </xdr:sp>
      </xdr:grpSp>
      <xdr:grpSp>
        <xdr:nvGrpSpPr>
          <xdr:cNvPr id="8" name="Group 41">
            <a:extLst>
              <a:ext uri="{FF2B5EF4-FFF2-40B4-BE49-F238E27FC236}">
                <a16:creationId xmlns:a16="http://schemas.microsoft.com/office/drawing/2014/main" id="{56B52076-343E-B0CE-93DE-F1555CF98487}"/>
              </a:ext>
            </a:extLst>
          </xdr:cNvPr>
          <xdr:cNvGrpSpPr/>
        </xdr:nvGrpSpPr>
        <xdr:grpSpPr>
          <a:xfrm>
            <a:off x="7524868" y="5458509"/>
            <a:ext cx="3094018" cy="2210820"/>
            <a:chOff x="7513876" y="690181"/>
            <a:chExt cx="3062958" cy="2179760"/>
          </a:xfrm>
        </xdr:grpSpPr>
        <xdr:sp macro="" textlink="">
          <xdr:nvSpPr>
            <xdr:cNvPr id="15" name="Rectangle 14">
              <a:extLst>
                <a:ext uri="{FF2B5EF4-FFF2-40B4-BE49-F238E27FC236}">
                  <a16:creationId xmlns:a16="http://schemas.microsoft.com/office/drawing/2014/main" id="{3957E7F2-9D37-E2F0-4EC0-20F55E28CAAB}"/>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6" name="TextBox 15">
              <a:extLst>
                <a:ext uri="{FF2B5EF4-FFF2-40B4-BE49-F238E27FC236}">
                  <a16:creationId xmlns:a16="http://schemas.microsoft.com/office/drawing/2014/main" id="{5E3416E2-9951-9859-C8E8-F7E8607850BE}"/>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Survey Lokasi</a:t>
              </a:r>
              <a:endParaRPr lang="en-ID" sz="800">
                <a:effectLst/>
              </a:endParaRPr>
            </a:p>
          </xdr:txBody>
        </xdr:sp>
      </xdr:grpSp>
      <xdr:grpSp>
        <xdr:nvGrpSpPr>
          <xdr:cNvPr id="9" name="Group 44">
            <a:extLst>
              <a:ext uri="{FF2B5EF4-FFF2-40B4-BE49-F238E27FC236}">
                <a16:creationId xmlns:a16="http://schemas.microsoft.com/office/drawing/2014/main" id="{58BBA61C-7F4B-A764-B2B5-70E734E7828B}"/>
              </a:ext>
            </a:extLst>
          </xdr:cNvPr>
          <xdr:cNvGrpSpPr/>
        </xdr:nvGrpSpPr>
        <xdr:grpSpPr>
          <a:xfrm>
            <a:off x="10858083" y="7844489"/>
            <a:ext cx="3094018" cy="2204017"/>
            <a:chOff x="10828327" y="687458"/>
            <a:chExt cx="3062958" cy="2179760"/>
          </a:xfrm>
        </xdr:grpSpPr>
        <xdr:sp macro="" textlink="">
          <xdr:nvSpPr>
            <xdr:cNvPr id="13" name="Rectangle 12">
              <a:extLst>
                <a:ext uri="{FF2B5EF4-FFF2-40B4-BE49-F238E27FC236}">
                  <a16:creationId xmlns:a16="http://schemas.microsoft.com/office/drawing/2014/main" id="{DEEA5A66-C318-5BA4-3F7F-BEF580AD598D}"/>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4" name="TextBox 13">
              <a:extLst>
                <a:ext uri="{FF2B5EF4-FFF2-40B4-BE49-F238E27FC236}">
                  <a16:creationId xmlns:a16="http://schemas.microsoft.com/office/drawing/2014/main" id="{3A9C44B6-CEA2-193A-A739-B17669419508}"/>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1">
                  <a:solidFill>
                    <a:schemeClr val="dk1"/>
                  </a:solidFill>
                  <a:effectLst/>
                  <a:latin typeface="+mn-lt"/>
                  <a:ea typeface="+mn-ea"/>
                  <a:cs typeface="+mn-cs"/>
                </a:rPr>
                <a:t>Survey Lokasi</a:t>
              </a:r>
              <a:endParaRPr lang="en-ID" sz="800">
                <a:effectLst/>
              </a:endParaRPr>
            </a:p>
          </xdr:txBody>
        </xdr:sp>
      </xdr:grpSp>
      <xdr:grpSp>
        <xdr:nvGrpSpPr>
          <xdr:cNvPr id="10" name="Group 47">
            <a:extLst>
              <a:ext uri="{FF2B5EF4-FFF2-40B4-BE49-F238E27FC236}">
                <a16:creationId xmlns:a16="http://schemas.microsoft.com/office/drawing/2014/main" id="{9A486CF8-EDC9-5A2A-E068-3991440B0421}"/>
              </a:ext>
            </a:extLst>
          </xdr:cNvPr>
          <xdr:cNvGrpSpPr/>
        </xdr:nvGrpSpPr>
        <xdr:grpSpPr>
          <a:xfrm>
            <a:off x="7528182" y="7847212"/>
            <a:ext cx="3094018" cy="2204017"/>
            <a:chOff x="7513876" y="690181"/>
            <a:chExt cx="3062958" cy="2179760"/>
          </a:xfrm>
        </xdr:grpSpPr>
        <xdr:sp macro="" textlink="">
          <xdr:nvSpPr>
            <xdr:cNvPr id="11" name="Rectangle 10">
              <a:extLst>
                <a:ext uri="{FF2B5EF4-FFF2-40B4-BE49-F238E27FC236}">
                  <a16:creationId xmlns:a16="http://schemas.microsoft.com/office/drawing/2014/main" id="{11919349-85C0-41DC-F023-B86FA4095048}"/>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2" name="TextBox 11">
              <a:extLst>
                <a:ext uri="{FF2B5EF4-FFF2-40B4-BE49-F238E27FC236}">
                  <a16:creationId xmlns:a16="http://schemas.microsoft.com/office/drawing/2014/main" id="{698B248A-B9CA-6ADC-3C5C-146F007261A1}"/>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1">
                  <a:solidFill>
                    <a:schemeClr val="dk1"/>
                  </a:solidFill>
                  <a:effectLst/>
                  <a:latin typeface="+mn-lt"/>
                  <a:ea typeface="+mn-ea"/>
                  <a:cs typeface="+mn-cs"/>
                </a:rPr>
                <a:t>Survey Lokasi</a:t>
              </a:r>
              <a:endParaRPr lang="en-ID" sz="800">
                <a:effectLst/>
              </a:endParaRPr>
            </a:p>
          </xdr:txBody>
        </xdr:sp>
      </xdr:grpSp>
    </xdr:grpSp>
    <xdr:clientData/>
  </xdr:twoCellAnchor>
  <xdr:twoCellAnchor>
    <xdr:from>
      <xdr:col>0</xdr:col>
      <xdr:colOff>176893</xdr:colOff>
      <xdr:row>63</xdr:row>
      <xdr:rowOff>40822</xdr:rowOff>
    </xdr:from>
    <xdr:to>
      <xdr:col>3</xdr:col>
      <xdr:colOff>556274</xdr:colOff>
      <xdr:row>110</xdr:row>
      <xdr:rowOff>105087</xdr:rowOff>
    </xdr:to>
    <xdr:grpSp>
      <xdr:nvGrpSpPr>
        <xdr:cNvPr id="27" name="Group 26">
          <a:extLst>
            <a:ext uri="{FF2B5EF4-FFF2-40B4-BE49-F238E27FC236}">
              <a16:creationId xmlns:a16="http://schemas.microsoft.com/office/drawing/2014/main" id="{EF89D7B8-8ED9-4745-83C3-C5F06B6544CA}"/>
            </a:ext>
          </a:extLst>
        </xdr:cNvPr>
        <xdr:cNvGrpSpPr/>
      </xdr:nvGrpSpPr>
      <xdr:grpSpPr>
        <a:xfrm>
          <a:off x="176893" y="12518572"/>
          <a:ext cx="6665881" cy="9017765"/>
          <a:chOff x="7523194" y="690564"/>
          <a:chExt cx="6434560" cy="9360665"/>
        </a:xfrm>
      </xdr:grpSpPr>
      <xdr:grpSp>
        <xdr:nvGrpSpPr>
          <xdr:cNvPr id="28" name="Group 5">
            <a:extLst>
              <a:ext uri="{FF2B5EF4-FFF2-40B4-BE49-F238E27FC236}">
                <a16:creationId xmlns:a16="http://schemas.microsoft.com/office/drawing/2014/main" id="{86C30316-223F-FBD2-D1FA-68DCEEEF441F}"/>
              </a:ext>
            </a:extLst>
          </xdr:cNvPr>
          <xdr:cNvGrpSpPr/>
        </xdr:nvGrpSpPr>
        <xdr:grpSpPr>
          <a:xfrm>
            <a:off x="10861378" y="690564"/>
            <a:ext cx="3094018" cy="2208750"/>
            <a:chOff x="10828327" y="687458"/>
            <a:chExt cx="3062958" cy="2179760"/>
          </a:xfrm>
        </xdr:grpSpPr>
        <xdr:sp macro="" textlink="">
          <xdr:nvSpPr>
            <xdr:cNvPr id="50" name="Rectangle 49">
              <a:extLst>
                <a:ext uri="{FF2B5EF4-FFF2-40B4-BE49-F238E27FC236}">
                  <a16:creationId xmlns:a16="http://schemas.microsoft.com/office/drawing/2014/main" id="{B86404D7-5C8A-A418-7D9D-89995E96DA42}"/>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1" name="TextBox 10">
              <a:extLst>
                <a:ext uri="{FF2B5EF4-FFF2-40B4-BE49-F238E27FC236}">
                  <a16:creationId xmlns:a16="http://schemas.microsoft.com/office/drawing/2014/main" id="{83BBE4EC-F8E7-AD37-149D-4EB5E7E0793D}"/>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nvGrpSpPr>
          <xdr:cNvPr id="29" name="Group 4">
            <a:extLst>
              <a:ext uri="{FF2B5EF4-FFF2-40B4-BE49-F238E27FC236}">
                <a16:creationId xmlns:a16="http://schemas.microsoft.com/office/drawing/2014/main" id="{196934E0-5B8D-98F0-E15B-E63D99B32297}"/>
              </a:ext>
            </a:extLst>
          </xdr:cNvPr>
          <xdr:cNvGrpSpPr/>
        </xdr:nvGrpSpPr>
        <xdr:grpSpPr>
          <a:xfrm>
            <a:off x="7523194" y="693287"/>
            <a:ext cx="3094018" cy="2208750"/>
            <a:chOff x="7513876" y="690181"/>
            <a:chExt cx="3062958" cy="2179760"/>
          </a:xfrm>
        </xdr:grpSpPr>
        <xdr:sp macro="" textlink="">
          <xdr:nvSpPr>
            <xdr:cNvPr id="48" name="Rectangle 47">
              <a:extLst>
                <a:ext uri="{FF2B5EF4-FFF2-40B4-BE49-F238E27FC236}">
                  <a16:creationId xmlns:a16="http://schemas.microsoft.com/office/drawing/2014/main" id="{4FBBBC27-7069-DAA4-F4F9-933E0C4524BD}"/>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9" name="TextBox 48">
              <a:extLst>
                <a:ext uri="{FF2B5EF4-FFF2-40B4-BE49-F238E27FC236}">
                  <a16:creationId xmlns:a16="http://schemas.microsoft.com/office/drawing/2014/main" id="{058A5325-5975-01DB-688B-E4DE36CF2965}"/>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nvGrpSpPr>
          <xdr:cNvPr id="30" name="Group 32">
            <a:extLst>
              <a:ext uri="{FF2B5EF4-FFF2-40B4-BE49-F238E27FC236}">
                <a16:creationId xmlns:a16="http://schemas.microsoft.com/office/drawing/2014/main" id="{3683C2BB-A277-42E9-8050-954BA72F363A}"/>
              </a:ext>
            </a:extLst>
          </xdr:cNvPr>
          <xdr:cNvGrpSpPr/>
        </xdr:nvGrpSpPr>
        <xdr:grpSpPr>
          <a:xfrm>
            <a:off x="10863736" y="3077197"/>
            <a:ext cx="3094018" cy="2210820"/>
            <a:chOff x="10828327" y="687458"/>
            <a:chExt cx="3062958" cy="2179760"/>
          </a:xfrm>
        </xdr:grpSpPr>
        <xdr:sp macro="" textlink="">
          <xdr:nvSpPr>
            <xdr:cNvPr id="46" name="Rectangle 45">
              <a:extLst>
                <a:ext uri="{FF2B5EF4-FFF2-40B4-BE49-F238E27FC236}">
                  <a16:creationId xmlns:a16="http://schemas.microsoft.com/office/drawing/2014/main" id="{22B8A53C-3FB6-F1CC-59E7-CCEFFA6EFEBB}"/>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7" name="TextBox 46">
              <a:extLst>
                <a:ext uri="{FF2B5EF4-FFF2-40B4-BE49-F238E27FC236}">
                  <a16:creationId xmlns:a16="http://schemas.microsoft.com/office/drawing/2014/main" id="{1C71E7B3-7C42-6C4B-8344-19E1D07F8962}"/>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nvGrpSpPr>
          <xdr:cNvPr id="31" name="Group 35">
            <a:extLst>
              <a:ext uri="{FF2B5EF4-FFF2-40B4-BE49-F238E27FC236}">
                <a16:creationId xmlns:a16="http://schemas.microsoft.com/office/drawing/2014/main" id="{80146BB4-11BB-3AED-3B45-93FFBC353365}"/>
              </a:ext>
            </a:extLst>
          </xdr:cNvPr>
          <xdr:cNvGrpSpPr/>
        </xdr:nvGrpSpPr>
        <xdr:grpSpPr>
          <a:xfrm>
            <a:off x="7526508" y="3079920"/>
            <a:ext cx="3094018" cy="2210820"/>
            <a:chOff x="7513876" y="690181"/>
            <a:chExt cx="3062958" cy="2179760"/>
          </a:xfrm>
        </xdr:grpSpPr>
        <xdr:sp macro="" textlink="">
          <xdr:nvSpPr>
            <xdr:cNvPr id="44" name="Rectangle 43">
              <a:extLst>
                <a:ext uri="{FF2B5EF4-FFF2-40B4-BE49-F238E27FC236}">
                  <a16:creationId xmlns:a16="http://schemas.microsoft.com/office/drawing/2014/main" id="{C2614CD4-9CF3-3C29-76ED-755D4CFB920C}"/>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5" name="TextBox 44">
              <a:extLst>
                <a:ext uri="{FF2B5EF4-FFF2-40B4-BE49-F238E27FC236}">
                  <a16:creationId xmlns:a16="http://schemas.microsoft.com/office/drawing/2014/main" id="{0BC0E63F-6BB4-7B06-0F5F-804C28D4F583}"/>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nvGrpSpPr>
          <xdr:cNvPr id="32" name="Group 38">
            <a:extLst>
              <a:ext uri="{FF2B5EF4-FFF2-40B4-BE49-F238E27FC236}">
                <a16:creationId xmlns:a16="http://schemas.microsoft.com/office/drawing/2014/main" id="{EADA8935-2FE7-FB7F-FFFD-BBEA2AF9AA13}"/>
              </a:ext>
            </a:extLst>
          </xdr:cNvPr>
          <xdr:cNvGrpSpPr/>
        </xdr:nvGrpSpPr>
        <xdr:grpSpPr>
          <a:xfrm>
            <a:off x="10863052" y="5455786"/>
            <a:ext cx="3094018" cy="2210820"/>
            <a:chOff x="10828327" y="687458"/>
            <a:chExt cx="3062958" cy="2179760"/>
          </a:xfrm>
        </xdr:grpSpPr>
        <xdr:sp macro="" textlink="">
          <xdr:nvSpPr>
            <xdr:cNvPr id="42" name="Rectangle 41">
              <a:extLst>
                <a:ext uri="{FF2B5EF4-FFF2-40B4-BE49-F238E27FC236}">
                  <a16:creationId xmlns:a16="http://schemas.microsoft.com/office/drawing/2014/main" id="{E0DC3B2F-F447-F02B-DED3-86E0AC870CCF}"/>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3" name="TextBox 42">
              <a:extLst>
                <a:ext uri="{FF2B5EF4-FFF2-40B4-BE49-F238E27FC236}">
                  <a16:creationId xmlns:a16="http://schemas.microsoft.com/office/drawing/2014/main" id="{51B00797-C868-209F-B1D9-D614120A01E1}"/>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nvGrpSpPr>
          <xdr:cNvPr id="33" name="Group 41">
            <a:extLst>
              <a:ext uri="{FF2B5EF4-FFF2-40B4-BE49-F238E27FC236}">
                <a16:creationId xmlns:a16="http://schemas.microsoft.com/office/drawing/2014/main" id="{5AB072E6-DD32-1FB6-1F00-943FFBA621B0}"/>
              </a:ext>
            </a:extLst>
          </xdr:cNvPr>
          <xdr:cNvGrpSpPr/>
        </xdr:nvGrpSpPr>
        <xdr:grpSpPr>
          <a:xfrm>
            <a:off x="7524868" y="5458509"/>
            <a:ext cx="3094018" cy="2210820"/>
            <a:chOff x="7513876" y="690181"/>
            <a:chExt cx="3062958" cy="2179760"/>
          </a:xfrm>
        </xdr:grpSpPr>
        <xdr:sp macro="" textlink="">
          <xdr:nvSpPr>
            <xdr:cNvPr id="40" name="Rectangle 39">
              <a:extLst>
                <a:ext uri="{FF2B5EF4-FFF2-40B4-BE49-F238E27FC236}">
                  <a16:creationId xmlns:a16="http://schemas.microsoft.com/office/drawing/2014/main" id="{07256FEC-1BC5-95E2-5CFC-2CDB2A4BA77A}"/>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1" name="TextBox 40">
              <a:extLst>
                <a:ext uri="{FF2B5EF4-FFF2-40B4-BE49-F238E27FC236}">
                  <a16:creationId xmlns:a16="http://schemas.microsoft.com/office/drawing/2014/main" id="{B84F544F-7489-C04F-E645-5D6E9649AB5E}"/>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nvGrpSpPr>
          <xdr:cNvPr id="34" name="Group 44">
            <a:extLst>
              <a:ext uri="{FF2B5EF4-FFF2-40B4-BE49-F238E27FC236}">
                <a16:creationId xmlns:a16="http://schemas.microsoft.com/office/drawing/2014/main" id="{B91517A0-F2C4-862F-7156-4C2BECA8EFC7}"/>
              </a:ext>
            </a:extLst>
          </xdr:cNvPr>
          <xdr:cNvGrpSpPr/>
        </xdr:nvGrpSpPr>
        <xdr:grpSpPr>
          <a:xfrm>
            <a:off x="10858083" y="7844489"/>
            <a:ext cx="3094018" cy="2204017"/>
            <a:chOff x="10828327" y="687458"/>
            <a:chExt cx="3062958" cy="2179760"/>
          </a:xfrm>
        </xdr:grpSpPr>
        <xdr:sp macro="" textlink="">
          <xdr:nvSpPr>
            <xdr:cNvPr id="38" name="Rectangle 37">
              <a:extLst>
                <a:ext uri="{FF2B5EF4-FFF2-40B4-BE49-F238E27FC236}">
                  <a16:creationId xmlns:a16="http://schemas.microsoft.com/office/drawing/2014/main" id="{FF4918A0-8914-5C2F-C4FC-7A5AAE48812B}"/>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9" name="TextBox 38">
              <a:extLst>
                <a:ext uri="{FF2B5EF4-FFF2-40B4-BE49-F238E27FC236}">
                  <a16:creationId xmlns:a16="http://schemas.microsoft.com/office/drawing/2014/main" id="{8AC75281-65A2-7156-86C7-B6B236A9FB1B}"/>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nvGrpSpPr>
          <xdr:cNvPr id="35" name="Group 47">
            <a:extLst>
              <a:ext uri="{FF2B5EF4-FFF2-40B4-BE49-F238E27FC236}">
                <a16:creationId xmlns:a16="http://schemas.microsoft.com/office/drawing/2014/main" id="{EF81EAFB-5095-C702-2497-C5BB082071A3}"/>
              </a:ext>
            </a:extLst>
          </xdr:cNvPr>
          <xdr:cNvGrpSpPr/>
        </xdr:nvGrpSpPr>
        <xdr:grpSpPr>
          <a:xfrm>
            <a:off x="7528182" y="7847212"/>
            <a:ext cx="3094018" cy="2204017"/>
            <a:chOff x="7513876" y="690181"/>
            <a:chExt cx="3062958" cy="2179760"/>
          </a:xfrm>
        </xdr:grpSpPr>
        <xdr:sp macro="" textlink="">
          <xdr:nvSpPr>
            <xdr:cNvPr id="36" name="Rectangle 35">
              <a:extLst>
                <a:ext uri="{FF2B5EF4-FFF2-40B4-BE49-F238E27FC236}">
                  <a16:creationId xmlns:a16="http://schemas.microsoft.com/office/drawing/2014/main" id="{DDB1A10E-3EFD-ED38-779A-BF454DE25DCE}"/>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7" name="TextBox 36">
              <a:extLst>
                <a:ext uri="{FF2B5EF4-FFF2-40B4-BE49-F238E27FC236}">
                  <a16:creationId xmlns:a16="http://schemas.microsoft.com/office/drawing/2014/main" id="{7B0CA775-365D-AA2E-618D-27006FBA03FB}"/>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clientData/>
  </xdr:twoCellAnchor>
  <xdr:twoCellAnchor>
    <xdr:from>
      <xdr:col>4</xdr:col>
      <xdr:colOff>176893</xdr:colOff>
      <xdr:row>7</xdr:row>
      <xdr:rowOff>40822</xdr:rowOff>
    </xdr:from>
    <xdr:to>
      <xdr:col>7</xdr:col>
      <xdr:colOff>556274</xdr:colOff>
      <xdr:row>54</xdr:row>
      <xdr:rowOff>105087</xdr:rowOff>
    </xdr:to>
    <xdr:grpSp>
      <xdr:nvGrpSpPr>
        <xdr:cNvPr id="52" name="Group 51">
          <a:extLst>
            <a:ext uri="{FF2B5EF4-FFF2-40B4-BE49-F238E27FC236}">
              <a16:creationId xmlns:a16="http://schemas.microsoft.com/office/drawing/2014/main" id="{970C7BE0-61AA-4099-8961-97E9E8A17C53}"/>
            </a:ext>
          </a:extLst>
        </xdr:cNvPr>
        <xdr:cNvGrpSpPr/>
      </xdr:nvGrpSpPr>
      <xdr:grpSpPr>
        <a:xfrm>
          <a:off x="7201581" y="1612447"/>
          <a:ext cx="6665881" cy="9017765"/>
          <a:chOff x="7523194" y="690564"/>
          <a:chExt cx="6434560" cy="9360665"/>
        </a:xfrm>
      </xdr:grpSpPr>
      <xdr:grpSp>
        <xdr:nvGrpSpPr>
          <xdr:cNvPr id="53" name="Group 5">
            <a:extLst>
              <a:ext uri="{FF2B5EF4-FFF2-40B4-BE49-F238E27FC236}">
                <a16:creationId xmlns:a16="http://schemas.microsoft.com/office/drawing/2014/main" id="{39E8E990-B1CF-8C8E-6AFA-BB64A67D1A35}"/>
              </a:ext>
            </a:extLst>
          </xdr:cNvPr>
          <xdr:cNvGrpSpPr/>
        </xdr:nvGrpSpPr>
        <xdr:grpSpPr>
          <a:xfrm>
            <a:off x="10861378" y="690564"/>
            <a:ext cx="3094018" cy="2208750"/>
            <a:chOff x="10828327" y="687458"/>
            <a:chExt cx="3062958" cy="2179760"/>
          </a:xfrm>
        </xdr:grpSpPr>
        <xdr:sp macro="" textlink="">
          <xdr:nvSpPr>
            <xdr:cNvPr id="75" name="Rectangle 74">
              <a:extLst>
                <a:ext uri="{FF2B5EF4-FFF2-40B4-BE49-F238E27FC236}">
                  <a16:creationId xmlns:a16="http://schemas.microsoft.com/office/drawing/2014/main" id="{8EC7BB00-8D4E-5F9B-8AE6-04C7768D08E2}"/>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76" name="TextBox 10">
              <a:extLst>
                <a:ext uri="{FF2B5EF4-FFF2-40B4-BE49-F238E27FC236}">
                  <a16:creationId xmlns:a16="http://schemas.microsoft.com/office/drawing/2014/main" id="{E49FC395-E0A9-18E3-33C4-FD0C6EAE87CD}"/>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Visit &amp; Marking Lokasi</a:t>
              </a:r>
              <a:endParaRPr lang="en-ID" sz="800">
                <a:effectLst/>
              </a:endParaRPr>
            </a:p>
          </xdr:txBody>
        </xdr:sp>
      </xdr:grpSp>
      <xdr:grpSp>
        <xdr:nvGrpSpPr>
          <xdr:cNvPr id="54" name="Group 4">
            <a:extLst>
              <a:ext uri="{FF2B5EF4-FFF2-40B4-BE49-F238E27FC236}">
                <a16:creationId xmlns:a16="http://schemas.microsoft.com/office/drawing/2014/main" id="{9A571F36-A531-C3F9-D7D2-4DF08FC02FBB}"/>
              </a:ext>
            </a:extLst>
          </xdr:cNvPr>
          <xdr:cNvGrpSpPr/>
        </xdr:nvGrpSpPr>
        <xdr:grpSpPr>
          <a:xfrm>
            <a:off x="7523194" y="693287"/>
            <a:ext cx="3094018" cy="2208750"/>
            <a:chOff x="7513876" y="690181"/>
            <a:chExt cx="3062958" cy="2179760"/>
          </a:xfrm>
        </xdr:grpSpPr>
        <xdr:sp macro="" textlink="">
          <xdr:nvSpPr>
            <xdr:cNvPr id="73" name="Rectangle 72">
              <a:extLst>
                <a:ext uri="{FF2B5EF4-FFF2-40B4-BE49-F238E27FC236}">
                  <a16:creationId xmlns:a16="http://schemas.microsoft.com/office/drawing/2014/main" id="{9FF5376D-6B67-923B-C1C6-A40D56035291}"/>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74" name="TextBox 73">
              <a:extLst>
                <a:ext uri="{FF2B5EF4-FFF2-40B4-BE49-F238E27FC236}">
                  <a16:creationId xmlns:a16="http://schemas.microsoft.com/office/drawing/2014/main" id="{9C5CD765-3BC2-B965-2E51-C74005657C3A}"/>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Visit &amp; Marking Lokasi</a:t>
              </a:r>
              <a:endParaRPr lang="en-ID" sz="800">
                <a:effectLst/>
              </a:endParaRPr>
            </a:p>
          </xdr:txBody>
        </xdr:sp>
      </xdr:grpSp>
      <xdr:grpSp>
        <xdr:nvGrpSpPr>
          <xdr:cNvPr id="55" name="Group 32">
            <a:extLst>
              <a:ext uri="{FF2B5EF4-FFF2-40B4-BE49-F238E27FC236}">
                <a16:creationId xmlns:a16="http://schemas.microsoft.com/office/drawing/2014/main" id="{B9DB5EF3-4578-8CFA-7EA1-FFD50AD76799}"/>
              </a:ext>
            </a:extLst>
          </xdr:cNvPr>
          <xdr:cNvGrpSpPr/>
        </xdr:nvGrpSpPr>
        <xdr:grpSpPr>
          <a:xfrm>
            <a:off x="10863736" y="3077197"/>
            <a:ext cx="3094018" cy="2210820"/>
            <a:chOff x="10828327" y="687458"/>
            <a:chExt cx="3062958" cy="2179760"/>
          </a:xfrm>
        </xdr:grpSpPr>
        <xdr:sp macro="" textlink="">
          <xdr:nvSpPr>
            <xdr:cNvPr id="71" name="Rectangle 70">
              <a:extLst>
                <a:ext uri="{FF2B5EF4-FFF2-40B4-BE49-F238E27FC236}">
                  <a16:creationId xmlns:a16="http://schemas.microsoft.com/office/drawing/2014/main" id="{BDE05D61-4A19-71F0-2D4A-250C95B471DB}"/>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72" name="TextBox 71">
              <a:extLst>
                <a:ext uri="{FF2B5EF4-FFF2-40B4-BE49-F238E27FC236}">
                  <a16:creationId xmlns:a16="http://schemas.microsoft.com/office/drawing/2014/main" id="{259AF5A4-A8AF-D36B-6392-6E2E373314E7}"/>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Visit &amp; Marking Lokasi</a:t>
              </a:r>
              <a:endParaRPr lang="en-ID" sz="800">
                <a:effectLst/>
              </a:endParaRPr>
            </a:p>
          </xdr:txBody>
        </xdr:sp>
      </xdr:grpSp>
      <xdr:grpSp>
        <xdr:nvGrpSpPr>
          <xdr:cNvPr id="56" name="Group 35">
            <a:extLst>
              <a:ext uri="{FF2B5EF4-FFF2-40B4-BE49-F238E27FC236}">
                <a16:creationId xmlns:a16="http://schemas.microsoft.com/office/drawing/2014/main" id="{EBFA60DF-26BA-B47D-E873-F746B489E704}"/>
              </a:ext>
            </a:extLst>
          </xdr:cNvPr>
          <xdr:cNvGrpSpPr/>
        </xdr:nvGrpSpPr>
        <xdr:grpSpPr>
          <a:xfrm>
            <a:off x="7526508" y="3079920"/>
            <a:ext cx="3094018" cy="2210820"/>
            <a:chOff x="7513876" y="690181"/>
            <a:chExt cx="3062958" cy="2179760"/>
          </a:xfrm>
        </xdr:grpSpPr>
        <xdr:sp macro="" textlink="">
          <xdr:nvSpPr>
            <xdr:cNvPr id="69" name="Rectangle 68">
              <a:extLst>
                <a:ext uri="{FF2B5EF4-FFF2-40B4-BE49-F238E27FC236}">
                  <a16:creationId xmlns:a16="http://schemas.microsoft.com/office/drawing/2014/main" id="{5F7BCF17-1FD5-3E5F-F961-997CEF334ECD}"/>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70" name="TextBox 69">
              <a:extLst>
                <a:ext uri="{FF2B5EF4-FFF2-40B4-BE49-F238E27FC236}">
                  <a16:creationId xmlns:a16="http://schemas.microsoft.com/office/drawing/2014/main" id="{B1D09048-3646-062A-6532-D97367156AA0}"/>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Visit &amp; Marking Lokasi</a:t>
              </a:r>
              <a:endParaRPr lang="en-ID" sz="800">
                <a:effectLst/>
              </a:endParaRPr>
            </a:p>
          </xdr:txBody>
        </xdr:sp>
      </xdr:grpSp>
      <xdr:grpSp>
        <xdr:nvGrpSpPr>
          <xdr:cNvPr id="57" name="Group 38">
            <a:extLst>
              <a:ext uri="{FF2B5EF4-FFF2-40B4-BE49-F238E27FC236}">
                <a16:creationId xmlns:a16="http://schemas.microsoft.com/office/drawing/2014/main" id="{26C61D44-BE6E-37A6-ACA4-5EDC6E8715DF}"/>
              </a:ext>
            </a:extLst>
          </xdr:cNvPr>
          <xdr:cNvGrpSpPr/>
        </xdr:nvGrpSpPr>
        <xdr:grpSpPr>
          <a:xfrm>
            <a:off x="10863052" y="5455786"/>
            <a:ext cx="3094018" cy="2210820"/>
            <a:chOff x="10828327" y="687458"/>
            <a:chExt cx="3062958" cy="2179760"/>
          </a:xfrm>
        </xdr:grpSpPr>
        <xdr:sp macro="" textlink="">
          <xdr:nvSpPr>
            <xdr:cNvPr id="67" name="Rectangle 66">
              <a:extLst>
                <a:ext uri="{FF2B5EF4-FFF2-40B4-BE49-F238E27FC236}">
                  <a16:creationId xmlns:a16="http://schemas.microsoft.com/office/drawing/2014/main" id="{AB3CE2E4-0210-7299-CD68-F53311F739D0}"/>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68" name="TextBox 67">
              <a:extLst>
                <a:ext uri="{FF2B5EF4-FFF2-40B4-BE49-F238E27FC236}">
                  <a16:creationId xmlns:a16="http://schemas.microsoft.com/office/drawing/2014/main" id="{51B2D719-783E-EB54-474D-24B71CF6599F}"/>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Visit &amp; Marking Lokasi</a:t>
              </a:r>
              <a:endParaRPr lang="en-ID" sz="800">
                <a:effectLst/>
              </a:endParaRPr>
            </a:p>
          </xdr:txBody>
        </xdr:sp>
      </xdr:grpSp>
      <xdr:grpSp>
        <xdr:nvGrpSpPr>
          <xdr:cNvPr id="58" name="Group 41">
            <a:extLst>
              <a:ext uri="{FF2B5EF4-FFF2-40B4-BE49-F238E27FC236}">
                <a16:creationId xmlns:a16="http://schemas.microsoft.com/office/drawing/2014/main" id="{D86A51D4-3E89-6109-9241-505AE1862304}"/>
              </a:ext>
            </a:extLst>
          </xdr:cNvPr>
          <xdr:cNvGrpSpPr/>
        </xdr:nvGrpSpPr>
        <xdr:grpSpPr>
          <a:xfrm>
            <a:off x="7524868" y="5458509"/>
            <a:ext cx="3094018" cy="2210820"/>
            <a:chOff x="7513876" y="690181"/>
            <a:chExt cx="3062958" cy="2179760"/>
          </a:xfrm>
        </xdr:grpSpPr>
        <xdr:sp macro="" textlink="">
          <xdr:nvSpPr>
            <xdr:cNvPr id="65" name="Rectangle 64">
              <a:extLst>
                <a:ext uri="{FF2B5EF4-FFF2-40B4-BE49-F238E27FC236}">
                  <a16:creationId xmlns:a16="http://schemas.microsoft.com/office/drawing/2014/main" id="{A5E4648C-1CCE-B8EF-0A95-622A0B9B82C9}"/>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66" name="TextBox 65">
              <a:extLst>
                <a:ext uri="{FF2B5EF4-FFF2-40B4-BE49-F238E27FC236}">
                  <a16:creationId xmlns:a16="http://schemas.microsoft.com/office/drawing/2014/main" id="{0F686C13-9B4A-420F-91C0-1FD661DF16E4}"/>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Visit &amp; Marking Lokasi</a:t>
              </a:r>
              <a:endParaRPr lang="en-ID" sz="800">
                <a:effectLst/>
              </a:endParaRPr>
            </a:p>
          </xdr:txBody>
        </xdr:sp>
      </xdr:grpSp>
      <xdr:grpSp>
        <xdr:nvGrpSpPr>
          <xdr:cNvPr id="59" name="Group 44">
            <a:extLst>
              <a:ext uri="{FF2B5EF4-FFF2-40B4-BE49-F238E27FC236}">
                <a16:creationId xmlns:a16="http://schemas.microsoft.com/office/drawing/2014/main" id="{BF929488-014F-8AED-55C5-47433028699B}"/>
              </a:ext>
            </a:extLst>
          </xdr:cNvPr>
          <xdr:cNvGrpSpPr/>
        </xdr:nvGrpSpPr>
        <xdr:grpSpPr>
          <a:xfrm>
            <a:off x="10858083" y="7844489"/>
            <a:ext cx="3094018" cy="2204017"/>
            <a:chOff x="10828327" y="687458"/>
            <a:chExt cx="3062958" cy="2179760"/>
          </a:xfrm>
        </xdr:grpSpPr>
        <xdr:sp macro="" textlink="">
          <xdr:nvSpPr>
            <xdr:cNvPr id="63" name="Rectangle 62">
              <a:extLst>
                <a:ext uri="{FF2B5EF4-FFF2-40B4-BE49-F238E27FC236}">
                  <a16:creationId xmlns:a16="http://schemas.microsoft.com/office/drawing/2014/main" id="{BEF270AF-E69C-342C-84C0-C2AC0FCBE29C}"/>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64" name="TextBox 63">
              <a:extLst>
                <a:ext uri="{FF2B5EF4-FFF2-40B4-BE49-F238E27FC236}">
                  <a16:creationId xmlns:a16="http://schemas.microsoft.com/office/drawing/2014/main" id="{B6B11A0C-8F44-EC9F-0862-919D35DB9C33}"/>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Visit &amp; Marking Lokasi</a:t>
              </a:r>
              <a:endParaRPr lang="en-ID" sz="800">
                <a:effectLst/>
              </a:endParaRPr>
            </a:p>
          </xdr:txBody>
        </xdr:sp>
      </xdr:grpSp>
      <xdr:grpSp>
        <xdr:nvGrpSpPr>
          <xdr:cNvPr id="60" name="Group 47">
            <a:extLst>
              <a:ext uri="{FF2B5EF4-FFF2-40B4-BE49-F238E27FC236}">
                <a16:creationId xmlns:a16="http://schemas.microsoft.com/office/drawing/2014/main" id="{D7051BB7-33DB-6FE3-344C-0F5CFF9E3568}"/>
              </a:ext>
            </a:extLst>
          </xdr:cNvPr>
          <xdr:cNvGrpSpPr/>
        </xdr:nvGrpSpPr>
        <xdr:grpSpPr>
          <a:xfrm>
            <a:off x="7528182" y="7847212"/>
            <a:ext cx="3094018" cy="2204017"/>
            <a:chOff x="7513876" y="690181"/>
            <a:chExt cx="3062958" cy="2179760"/>
          </a:xfrm>
        </xdr:grpSpPr>
        <xdr:sp macro="" textlink="">
          <xdr:nvSpPr>
            <xdr:cNvPr id="61" name="Rectangle 60">
              <a:extLst>
                <a:ext uri="{FF2B5EF4-FFF2-40B4-BE49-F238E27FC236}">
                  <a16:creationId xmlns:a16="http://schemas.microsoft.com/office/drawing/2014/main" id="{653EBA31-190F-04E3-3A92-5E0F2032BB17}"/>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62" name="TextBox 61">
              <a:extLst>
                <a:ext uri="{FF2B5EF4-FFF2-40B4-BE49-F238E27FC236}">
                  <a16:creationId xmlns:a16="http://schemas.microsoft.com/office/drawing/2014/main" id="{09F8844A-4F48-1345-272A-D08EC2401664}"/>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Visit &amp; Marking Lokasi</a:t>
              </a:r>
              <a:endParaRPr lang="en-ID" sz="800">
                <a:effectLst/>
              </a:endParaRPr>
            </a:p>
          </xdr:txBody>
        </xdr:sp>
      </xdr:grpSp>
    </xdr:grpSp>
    <xdr:clientData/>
  </xdr:twoCellAnchor>
  <xdr:twoCellAnchor>
    <xdr:from>
      <xdr:col>4</xdr:col>
      <xdr:colOff>176893</xdr:colOff>
      <xdr:row>63</xdr:row>
      <xdr:rowOff>40822</xdr:rowOff>
    </xdr:from>
    <xdr:to>
      <xdr:col>7</xdr:col>
      <xdr:colOff>556274</xdr:colOff>
      <xdr:row>110</xdr:row>
      <xdr:rowOff>105087</xdr:rowOff>
    </xdr:to>
    <xdr:grpSp>
      <xdr:nvGrpSpPr>
        <xdr:cNvPr id="77" name="Group 76">
          <a:extLst>
            <a:ext uri="{FF2B5EF4-FFF2-40B4-BE49-F238E27FC236}">
              <a16:creationId xmlns:a16="http://schemas.microsoft.com/office/drawing/2014/main" id="{9D7B4F3C-2754-4F6E-9E3C-2CD6F3073E22}"/>
            </a:ext>
          </a:extLst>
        </xdr:cNvPr>
        <xdr:cNvGrpSpPr/>
      </xdr:nvGrpSpPr>
      <xdr:grpSpPr>
        <a:xfrm>
          <a:off x="7201581" y="12518572"/>
          <a:ext cx="6665881" cy="9017765"/>
          <a:chOff x="7523194" y="690564"/>
          <a:chExt cx="6434560" cy="9360665"/>
        </a:xfrm>
      </xdr:grpSpPr>
      <xdr:grpSp>
        <xdr:nvGrpSpPr>
          <xdr:cNvPr id="78" name="Group 5">
            <a:extLst>
              <a:ext uri="{FF2B5EF4-FFF2-40B4-BE49-F238E27FC236}">
                <a16:creationId xmlns:a16="http://schemas.microsoft.com/office/drawing/2014/main" id="{3A028C64-766E-CCF2-A986-214D56E2BE68}"/>
              </a:ext>
            </a:extLst>
          </xdr:cNvPr>
          <xdr:cNvGrpSpPr/>
        </xdr:nvGrpSpPr>
        <xdr:grpSpPr>
          <a:xfrm>
            <a:off x="10861378" y="690564"/>
            <a:ext cx="3094018" cy="2208750"/>
            <a:chOff x="10828327" y="687458"/>
            <a:chExt cx="3062958" cy="2179760"/>
          </a:xfrm>
        </xdr:grpSpPr>
        <xdr:sp macro="" textlink="">
          <xdr:nvSpPr>
            <xdr:cNvPr id="100" name="Rectangle 99">
              <a:extLst>
                <a:ext uri="{FF2B5EF4-FFF2-40B4-BE49-F238E27FC236}">
                  <a16:creationId xmlns:a16="http://schemas.microsoft.com/office/drawing/2014/main" id="{9AB2D86D-9931-18AB-DAB3-FB31C331C142}"/>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01" name="TextBox 10">
              <a:extLst>
                <a:ext uri="{FF2B5EF4-FFF2-40B4-BE49-F238E27FC236}">
                  <a16:creationId xmlns:a16="http://schemas.microsoft.com/office/drawing/2014/main" id="{5C7538CA-07D1-EF72-AC7F-F6FE6977C68F}"/>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Pemasngn Rangka Partisi</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79" name="Group 4">
            <a:extLst>
              <a:ext uri="{FF2B5EF4-FFF2-40B4-BE49-F238E27FC236}">
                <a16:creationId xmlns:a16="http://schemas.microsoft.com/office/drawing/2014/main" id="{7DD9D8E0-0324-2BFC-B4BD-23E7D64C3621}"/>
              </a:ext>
            </a:extLst>
          </xdr:cNvPr>
          <xdr:cNvGrpSpPr/>
        </xdr:nvGrpSpPr>
        <xdr:grpSpPr>
          <a:xfrm>
            <a:off x="7523194" y="693287"/>
            <a:ext cx="3094018" cy="2208750"/>
            <a:chOff x="7513876" y="690181"/>
            <a:chExt cx="3062958" cy="2179760"/>
          </a:xfrm>
        </xdr:grpSpPr>
        <xdr:sp macro="" textlink="">
          <xdr:nvSpPr>
            <xdr:cNvPr id="98" name="Rectangle 97">
              <a:extLst>
                <a:ext uri="{FF2B5EF4-FFF2-40B4-BE49-F238E27FC236}">
                  <a16:creationId xmlns:a16="http://schemas.microsoft.com/office/drawing/2014/main" id="{97A9879B-714C-4E29-A467-B0D523DB64FA}"/>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99" name="TextBox 98">
              <a:extLst>
                <a:ext uri="{FF2B5EF4-FFF2-40B4-BE49-F238E27FC236}">
                  <a16:creationId xmlns:a16="http://schemas.microsoft.com/office/drawing/2014/main" id="{33ED9A91-3E34-1A2C-6499-864B13B596DF}"/>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Pengangkutan Material Rangka</a:t>
              </a:r>
              <a:r>
                <a:rPr lang="en-GB" sz="800" b="1" baseline="0">
                  <a:solidFill>
                    <a:schemeClr val="dk1"/>
                  </a:solidFill>
                  <a:latin typeface="Arial" panose="020B0604020202020204" pitchFamily="34" charset="0"/>
                  <a:ea typeface="+mn-ea"/>
                  <a:cs typeface="Arial" panose="020B0604020202020204" pitchFamily="34" charset="0"/>
                </a:rPr>
                <a:t> Partisi</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80" name="Group 32">
            <a:extLst>
              <a:ext uri="{FF2B5EF4-FFF2-40B4-BE49-F238E27FC236}">
                <a16:creationId xmlns:a16="http://schemas.microsoft.com/office/drawing/2014/main" id="{86C0FA64-3662-C100-FAC7-26A6B5D21419}"/>
              </a:ext>
            </a:extLst>
          </xdr:cNvPr>
          <xdr:cNvGrpSpPr/>
        </xdr:nvGrpSpPr>
        <xdr:grpSpPr>
          <a:xfrm>
            <a:off x="10863736" y="3077197"/>
            <a:ext cx="3094018" cy="2210820"/>
            <a:chOff x="10828327" y="687458"/>
            <a:chExt cx="3062958" cy="2179760"/>
          </a:xfrm>
        </xdr:grpSpPr>
        <xdr:sp macro="" textlink="">
          <xdr:nvSpPr>
            <xdr:cNvPr id="96" name="Rectangle 95">
              <a:extLst>
                <a:ext uri="{FF2B5EF4-FFF2-40B4-BE49-F238E27FC236}">
                  <a16:creationId xmlns:a16="http://schemas.microsoft.com/office/drawing/2014/main" id="{E9AE247D-0350-3B71-B2DB-17C6A5E41D8F}"/>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97" name="TextBox 96">
              <a:extLst>
                <a:ext uri="{FF2B5EF4-FFF2-40B4-BE49-F238E27FC236}">
                  <a16:creationId xmlns:a16="http://schemas.microsoft.com/office/drawing/2014/main" id="{4BB5CD6D-4920-09AD-ED28-5D77AA623602}"/>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Pemasngn Rangka Partisi</a:t>
              </a:r>
              <a:endParaRPr lang="en-ID" sz="800">
                <a:effectLst/>
              </a:endParaRPr>
            </a:p>
          </xdr:txBody>
        </xdr:sp>
      </xdr:grpSp>
      <xdr:grpSp>
        <xdr:nvGrpSpPr>
          <xdr:cNvPr id="81" name="Group 35">
            <a:extLst>
              <a:ext uri="{FF2B5EF4-FFF2-40B4-BE49-F238E27FC236}">
                <a16:creationId xmlns:a16="http://schemas.microsoft.com/office/drawing/2014/main" id="{798E223B-397F-97F0-5424-E0AACF179041}"/>
              </a:ext>
            </a:extLst>
          </xdr:cNvPr>
          <xdr:cNvGrpSpPr/>
        </xdr:nvGrpSpPr>
        <xdr:grpSpPr>
          <a:xfrm>
            <a:off x="7526508" y="3079920"/>
            <a:ext cx="3094018" cy="2210820"/>
            <a:chOff x="7513876" y="690181"/>
            <a:chExt cx="3062958" cy="2179760"/>
          </a:xfrm>
        </xdr:grpSpPr>
        <xdr:sp macro="" textlink="">
          <xdr:nvSpPr>
            <xdr:cNvPr id="94" name="Rectangle 93">
              <a:extLst>
                <a:ext uri="{FF2B5EF4-FFF2-40B4-BE49-F238E27FC236}">
                  <a16:creationId xmlns:a16="http://schemas.microsoft.com/office/drawing/2014/main" id="{AA894B09-D410-2F19-1BE9-B7411A4446E1}"/>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95" name="TextBox 94">
              <a:extLst>
                <a:ext uri="{FF2B5EF4-FFF2-40B4-BE49-F238E27FC236}">
                  <a16:creationId xmlns:a16="http://schemas.microsoft.com/office/drawing/2014/main" id="{1F304C59-BC5B-F8DA-6302-31EECA6ECC1F}"/>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Pemasngn Rangka Partisi</a:t>
              </a:r>
              <a:endParaRPr lang="en-ID" sz="800">
                <a:effectLst/>
              </a:endParaRPr>
            </a:p>
          </xdr:txBody>
        </xdr:sp>
      </xdr:grpSp>
      <xdr:grpSp>
        <xdr:nvGrpSpPr>
          <xdr:cNvPr id="82" name="Group 38">
            <a:extLst>
              <a:ext uri="{FF2B5EF4-FFF2-40B4-BE49-F238E27FC236}">
                <a16:creationId xmlns:a16="http://schemas.microsoft.com/office/drawing/2014/main" id="{11869C3B-3756-5228-AB0F-C230FDAC1A01}"/>
              </a:ext>
            </a:extLst>
          </xdr:cNvPr>
          <xdr:cNvGrpSpPr/>
        </xdr:nvGrpSpPr>
        <xdr:grpSpPr>
          <a:xfrm>
            <a:off x="10863052" y="5455786"/>
            <a:ext cx="3094018" cy="2210820"/>
            <a:chOff x="10828327" y="687458"/>
            <a:chExt cx="3062958" cy="2179760"/>
          </a:xfrm>
        </xdr:grpSpPr>
        <xdr:sp macro="" textlink="">
          <xdr:nvSpPr>
            <xdr:cNvPr id="92" name="Rectangle 91">
              <a:extLst>
                <a:ext uri="{FF2B5EF4-FFF2-40B4-BE49-F238E27FC236}">
                  <a16:creationId xmlns:a16="http://schemas.microsoft.com/office/drawing/2014/main" id="{811E1F55-88B9-E73B-E42A-BFFFA978F1BE}"/>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93" name="TextBox 92">
              <a:extLst>
                <a:ext uri="{FF2B5EF4-FFF2-40B4-BE49-F238E27FC236}">
                  <a16:creationId xmlns:a16="http://schemas.microsoft.com/office/drawing/2014/main" id="{2EDBF6FD-10B8-6BE7-98F6-D28A037804B9}"/>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Pasang Partisi</a:t>
              </a:r>
              <a:r>
                <a:rPr lang="en-GB" sz="800" b="1" baseline="0">
                  <a:solidFill>
                    <a:schemeClr val="dk1"/>
                  </a:solidFill>
                  <a:latin typeface="Arial" panose="020B0604020202020204" pitchFamily="34" charset="0"/>
                  <a:ea typeface="+mn-ea"/>
                  <a:cs typeface="Arial" panose="020B0604020202020204" pitchFamily="34" charset="0"/>
                </a:rPr>
                <a:t> Gypsum</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83" name="Group 41">
            <a:extLst>
              <a:ext uri="{FF2B5EF4-FFF2-40B4-BE49-F238E27FC236}">
                <a16:creationId xmlns:a16="http://schemas.microsoft.com/office/drawing/2014/main" id="{BE8E8329-31AA-4445-5742-9D54C1FD9E00}"/>
              </a:ext>
            </a:extLst>
          </xdr:cNvPr>
          <xdr:cNvGrpSpPr/>
        </xdr:nvGrpSpPr>
        <xdr:grpSpPr>
          <a:xfrm>
            <a:off x="7524868" y="5458509"/>
            <a:ext cx="3094018" cy="2210820"/>
            <a:chOff x="7513876" y="690181"/>
            <a:chExt cx="3062958" cy="2179760"/>
          </a:xfrm>
        </xdr:grpSpPr>
        <xdr:sp macro="" textlink="">
          <xdr:nvSpPr>
            <xdr:cNvPr id="90" name="Rectangle 89">
              <a:extLst>
                <a:ext uri="{FF2B5EF4-FFF2-40B4-BE49-F238E27FC236}">
                  <a16:creationId xmlns:a16="http://schemas.microsoft.com/office/drawing/2014/main" id="{E9D687D7-C0F2-E1D5-AF54-D2B4FD5A43C0}"/>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91" name="TextBox 90">
              <a:extLst>
                <a:ext uri="{FF2B5EF4-FFF2-40B4-BE49-F238E27FC236}">
                  <a16:creationId xmlns:a16="http://schemas.microsoft.com/office/drawing/2014/main" id="{EDE10217-EDA7-2B01-E20D-4FBB1FFC0539}"/>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Pengangkutan Material Gypsum</a:t>
              </a:r>
              <a:endParaRPr lang="en-ID" sz="800">
                <a:effectLst/>
              </a:endParaRPr>
            </a:p>
          </xdr:txBody>
        </xdr:sp>
      </xdr:grpSp>
      <xdr:grpSp>
        <xdr:nvGrpSpPr>
          <xdr:cNvPr id="84" name="Group 44">
            <a:extLst>
              <a:ext uri="{FF2B5EF4-FFF2-40B4-BE49-F238E27FC236}">
                <a16:creationId xmlns:a16="http://schemas.microsoft.com/office/drawing/2014/main" id="{543256B8-5066-C257-020B-01E3AF7455AC}"/>
              </a:ext>
            </a:extLst>
          </xdr:cNvPr>
          <xdr:cNvGrpSpPr/>
        </xdr:nvGrpSpPr>
        <xdr:grpSpPr>
          <a:xfrm>
            <a:off x="10858083" y="7844489"/>
            <a:ext cx="3094018" cy="2204017"/>
            <a:chOff x="10828327" y="687458"/>
            <a:chExt cx="3062958" cy="2179760"/>
          </a:xfrm>
        </xdr:grpSpPr>
        <xdr:sp macro="" textlink="">
          <xdr:nvSpPr>
            <xdr:cNvPr id="88" name="Rectangle 87">
              <a:extLst>
                <a:ext uri="{FF2B5EF4-FFF2-40B4-BE49-F238E27FC236}">
                  <a16:creationId xmlns:a16="http://schemas.microsoft.com/office/drawing/2014/main" id="{2CB364DB-75BB-A409-0DB1-9986F3EC68B4}"/>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89" name="TextBox 88">
              <a:extLst>
                <a:ext uri="{FF2B5EF4-FFF2-40B4-BE49-F238E27FC236}">
                  <a16:creationId xmlns:a16="http://schemas.microsoft.com/office/drawing/2014/main" id="{BFA592B7-475F-FE33-537E-F4CC07080C45}"/>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nvGrpSpPr>
          <xdr:cNvPr id="85" name="Group 47">
            <a:extLst>
              <a:ext uri="{FF2B5EF4-FFF2-40B4-BE49-F238E27FC236}">
                <a16:creationId xmlns:a16="http://schemas.microsoft.com/office/drawing/2014/main" id="{71281959-F590-C36F-8E90-4911FD5E964F}"/>
              </a:ext>
            </a:extLst>
          </xdr:cNvPr>
          <xdr:cNvGrpSpPr/>
        </xdr:nvGrpSpPr>
        <xdr:grpSpPr>
          <a:xfrm>
            <a:off x="7528182" y="7847212"/>
            <a:ext cx="3094018" cy="2204017"/>
            <a:chOff x="7513876" y="690181"/>
            <a:chExt cx="3062958" cy="2179760"/>
          </a:xfrm>
        </xdr:grpSpPr>
        <xdr:sp macro="" textlink="">
          <xdr:nvSpPr>
            <xdr:cNvPr id="86" name="Rectangle 85">
              <a:extLst>
                <a:ext uri="{FF2B5EF4-FFF2-40B4-BE49-F238E27FC236}">
                  <a16:creationId xmlns:a16="http://schemas.microsoft.com/office/drawing/2014/main" id="{4079CEA1-0077-E80F-80F4-AA44438F2242}"/>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87" name="TextBox 86">
              <a:extLst>
                <a:ext uri="{FF2B5EF4-FFF2-40B4-BE49-F238E27FC236}">
                  <a16:creationId xmlns:a16="http://schemas.microsoft.com/office/drawing/2014/main" id="{BAAAD24C-F106-956D-D544-66876C570ABC}"/>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clientData/>
  </xdr:twoCellAnchor>
  <xdr:twoCellAnchor>
    <xdr:from>
      <xdr:col>8</xdr:col>
      <xdr:colOff>176893</xdr:colOff>
      <xdr:row>7</xdr:row>
      <xdr:rowOff>40822</xdr:rowOff>
    </xdr:from>
    <xdr:to>
      <xdr:col>11</xdr:col>
      <xdr:colOff>556274</xdr:colOff>
      <xdr:row>54</xdr:row>
      <xdr:rowOff>105087</xdr:rowOff>
    </xdr:to>
    <xdr:grpSp>
      <xdr:nvGrpSpPr>
        <xdr:cNvPr id="102" name="Group 101">
          <a:extLst>
            <a:ext uri="{FF2B5EF4-FFF2-40B4-BE49-F238E27FC236}">
              <a16:creationId xmlns:a16="http://schemas.microsoft.com/office/drawing/2014/main" id="{D050290B-69A1-48BF-A957-0AC2AA0A6CBA}"/>
            </a:ext>
          </a:extLst>
        </xdr:cNvPr>
        <xdr:cNvGrpSpPr/>
      </xdr:nvGrpSpPr>
      <xdr:grpSpPr>
        <a:xfrm>
          <a:off x="14226268" y="1612447"/>
          <a:ext cx="6665881" cy="9017765"/>
          <a:chOff x="7523194" y="690564"/>
          <a:chExt cx="6434560" cy="9360665"/>
        </a:xfrm>
      </xdr:grpSpPr>
      <xdr:grpSp>
        <xdr:nvGrpSpPr>
          <xdr:cNvPr id="103" name="Group 5">
            <a:extLst>
              <a:ext uri="{FF2B5EF4-FFF2-40B4-BE49-F238E27FC236}">
                <a16:creationId xmlns:a16="http://schemas.microsoft.com/office/drawing/2014/main" id="{E3BA4686-8709-BCFD-E1D5-14CB8BDCE81A}"/>
              </a:ext>
            </a:extLst>
          </xdr:cNvPr>
          <xdr:cNvGrpSpPr/>
        </xdr:nvGrpSpPr>
        <xdr:grpSpPr>
          <a:xfrm>
            <a:off x="10861378" y="690564"/>
            <a:ext cx="3094018" cy="2208750"/>
            <a:chOff x="10828327" y="687458"/>
            <a:chExt cx="3062958" cy="2179760"/>
          </a:xfrm>
        </xdr:grpSpPr>
        <xdr:sp macro="" textlink="">
          <xdr:nvSpPr>
            <xdr:cNvPr id="125" name="Rectangle 124">
              <a:extLst>
                <a:ext uri="{FF2B5EF4-FFF2-40B4-BE49-F238E27FC236}">
                  <a16:creationId xmlns:a16="http://schemas.microsoft.com/office/drawing/2014/main" id="{19AC733E-4E55-CC96-39B6-D9E450F03581}"/>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26" name="TextBox 10">
              <a:extLst>
                <a:ext uri="{FF2B5EF4-FFF2-40B4-BE49-F238E27FC236}">
                  <a16:creationId xmlns:a16="http://schemas.microsoft.com/office/drawing/2014/main" id="{A88F313F-66BC-0016-51CB-A27B148DE286}"/>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104" name="Group 4">
            <a:extLst>
              <a:ext uri="{FF2B5EF4-FFF2-40B4-BE49-F238E27FC236}">
                <a16:creationId xmlns:a16="http://schemas.microsoft.com/office/drawing/2014/main" id="{A2C86473-C9A9-E6A3-60F9-B7AFE079EC72}"/>
              </a:ext>
            </a:extLst>
          </xdr:cNvPr>
          <xdr:cNvGrpSpPr/>
        </xdr:nvGrpSpPr>
        <xdr:grpSpPr>
          <a:xfrm>
            <a:off x="7523194" y="693287"/>
            <a:ext cx="3094018" cy="2208750"/>
            <a:chOff x="7513876" y="690181"/>
            <a:chExt cx="3062958" cy="2179760"/>
          </a:xfrm>
        </xdr:grpSpPr>
        <xdr:sp macro="" textlink="">
          <xdr:nvSpPr>
            <xdr:cNvPr id="123" name="Rectangle 122">
              <a:extLst>
                <a:ext uri="{FF2B5EF4-FFF2-40B4-BE49-F238E27FC236}">
                  <a16:creationId xmlns:a16="http://schemas.microsoft.com/office/drawing/2014/main" id="{7CA06EBE-A5A3-D1EE-C2EA-05189C329060}"/>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24" name="TextBox 123">
              <a:extLst>
                <a:ext uri="{FF2B5EF4-FFF2-40B4-BE49-F238E27FC236}">
                  <a16:creationId xmlns:a16="http://schemas.microsoft.com/office/drawing/2014/main" id="{1853FF30-E1BE-AE43-9337-E23D522E52A4}"/>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latin typeface="Arial" panose="020B0604020202020204" pitchFamily="34" charset="0"/>
                  <a:cs typeface="Arial" panose="020B0604020202020204" pitchFamily="34" charset="0"/>
                </a:rPr>
                <a:t>.....................................</a:t>
              </a:r>
              <a:endParaRPr lang="id-ID" sz="800" b="1">
                <a:latin typeface="Arial" panose="020B0604020202020204" pitchFamily="34" charset="0"/>
                <a:cs typeface="Arial" panose="020B0604020202020204" pitchFamily="34" charset="0"/>
              </a:endParaRPr>
            </a:p>
          </xdr:txBody>
        </xdr:sp>
      </xdr:grpSp>
      <xdr:grpSp>
        <xdr:nvGrpSpPr>
          <xdr:cNvPr id="105" name="Group 32">
            <a:extLst>
              <a:ext uri="{FF2B5EF4-FFF2-40B4-BE49-F238E27FC236}">
                <a16:creationId xmlns:a16="http://schemas.microsoft.com/office/drawing/2014/main" id="{26ED5B93-42DA-6910-7B9D-9F616F931C45}"/>
              </a:ext>
            </a:extLst>
          </xdr:cNvPr>
          <xdr:cNvGrpSpPr/>
        </xdr:nvGrpSpPr>
        <xdr:grpSpPr>
          <a:xfrm>
            <a:off x="10863736" y="3077197"/>
            <a:ext cx="3094018" cy="2210820"/>
            <a:chOff x="10828327" y="687458"/>
            <a:chExt cx="3062958" cy="2179760"/>
          </a:xfrm>
        </xdr:grpSpPr>
        <xdr:sp macro="" textlink="">
          <xdr:nvSpPr>
            <xdr:cNvPr id="121" name="Rectangle 120">
              <a:extLst>
                <a:ext uri="{FF2B5EF4-FFF2-40B4-BE49-F238E27FC236}">
                  <a16:creationId xmlns:a16="http://schemas.microsoft.com/office/drawing/2014/main" id="{C3A0E79C-DC83-ACD3-D54F-D6B39FF5EFCD}"/>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22" name="TextBox 121">
              <a:extLst>
                <a:ext uri="{FF2B5EF4-FFF2-40B4-BE49-F238E27FC236}">
                  <a16:creationId xmlns:a16="http://schemas.microsoft.com/office/drawing/2014/main" id="{B8FA0CBB-EA7D-5612-B83A-95216E8915AF}"/>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106" name="Group 35">
            <a:extLst>
              <a:ext uri="{FF2B5EF4-FFF2-40B4-BE49-F238E27FC236}">
                <a16:creationId xmlns:a16="http://schemas.microsoft.com/office/drawing/2014/main" id="{81CE4188-C74E-6931-C304-4032AFE9CCE7}"/>
              </a:ext>
            </a:extLst>
          </xdr:cNvPr>
          <xdr:cNvGrpSpPr/>
        </xdr:nvGrpSpPr>
        <xdr:grpSpPr>
          <a:xfrm>
            <a:off x="7526508" y="3079920"/>
            <a:ext cx="3094018" cy="2210820"/>
            <a:chOff x="7513876" y="690181"/>
            <a:chExt cx="3062958" cy="2179760"/>
          </a:xfrm>
        </xdr:grpSpPr>
        <xdr:sp macro="" textlink="">
          <xdr:nvSpPr>
            <xdr:cNvPr id="119" name="Rectangle 118">
              <a:extLst>
                <a:ext uri="{FF2B5EF4-FFF2-40B4-BE49-F238E27FC236}">
                  <a16:creationId xmlns:a16="http://schemas.microsoft.com/office/drawing/2014/main" id="{E063B42E-E09A-4098-59D1-B9E18D510A64}"/>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20" name="TextBox 119">
              <a:extLst>
                <a:ext uri="{FF2B5EF4-FFF2-40B4-BE49-F238E27FC236}">
                  <a16:creationId xmlns:a16="http://schemas.microsoft.com/office/drawing/2014/main" id="{944E2B66-2CBB-9E7A-A1B1-AF727184C9AE}"/>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107" name="Group 38">
            <a:extLst>
              <a:ext uri="{FF2B5EF4-FFF2-40B4-BE49-F238E27FC236}">
                <a16:creationId xmlns:a16="http://schemas.microsoft.com/office/drawing/2014/main" id="{9FF272CA-6CD7-BA9F-E4F2-0AC250547F44}"/>
              </a:ext>
            </a:extLst>
          </xdr:cNvPr>
          <xdr:cNvGrpSpPr/>
        </xdr:nvGrpSpPr>
        <xdr:grpSpPr>
          <a:xfrm>
            <a:off x="10863052" y="5455786"/>
            <a:ext cx="3094018" cy="2210820"/>
            <a:chOff x="10828327" y="687458"/>
            <a:chExt cx="3062958" cy="2179760"/>
          </a:xfrm>
        </xdr:grpSpPr>
        <xdr:sp macro="" textlink="">
          <xdr:nvSpPr>
            <xdr:cNvPr id="117" name="Rectangle 116">
              <a:extLst>
                <a:ext uri="{FF2B5EF4-FFF2-40B4-BE49-F238E27FC236}">
                  <a16:creationId xmlns:a16="http://schemas.microsoft.com/office/drawing/2014/main" id="{1506625E-1D3F-4F27-6908-505CF8690C55}"/>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18" name="TextBox 117">
              <a:extLst>
                <a:ext uri="{FF2B5EF4-FFF2-40B4-BE49-F238E27FC236}">
                  <a16:creationId xmlns:a16="http://schemas.microsoft.com/office/drawing/2014/main" id="{6F28FEA5-9A53-32EB-FA3C-9C38EBB4147A}"/>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108" name="Group 41">
            <a:extLst>
              <a:ext uri="{FF2B5EF4-FFF2-40B4-BE49-F238E27FC236}">
                <a16:creationId xmlns:a16="http://schemas.microsoft.com/office/drawing/2014/main" id="{8E6BD10D-C115-2347-462D-F38DB7B43F20}"/>
              </a:ext>
            </a:extLst>
          </xdr:cNvPr>
          <xdr:cNvGrpSpPr/>
        </xdr:nvGrpSpPr>
        <xdr:grpSpPr>
          <a:xfrm>
            <a:off x="7524868" y="5458509"/>
            <a:ext cx="3094018" cy="2210820"/>
            <a:chOff x="7513876" y="690181"/>
            <a:chExt cx="3062958" cy="2179760"/>
          </a:xfrm>
        </xdr:grpSpPr>
        <xdr:sp macro="" textlink="">
          <xdr:nvSpPr>
            <xdr:cNvPr id="115" name="Rectangle 114">
              <a:extLst>
                <a:ext uri="{FF2B5EF4-FFF2-40B4-BE49-F238E27FC236}">
                  <a16:creationId xmlns:a16="http://schemas.microsoft.com/office/drawing/2014/main" id="{E0981B8B-59A6-3198-43AF-C922B6835A6E}"/>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16" name="TextBox 115">
              <a:extLst>
                <a:ext uri="{FF2B5EF4-FFF2-40B4-BE49-F238E27FC236}">
                  <a16:creationId xmlns:a16="http://schemas.microsoft.com/office/drawing/2014/main" id="{46D63681-DBF2-2166-0425-33055A5E6E56}"/>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109" name="Group 44">
            <a:extLst>
              <a:ext uri="{FF2B5EF4-FFF2-40B4-BE49-F238E27FC236}">
                <a16:creationId xmlns:a16="http://schemas.microsoft.com/office/drawing/2014/main" id="{E0A45E57-4CDB-EA04-AC27-7D3BFF4CD20A}"/>
              </a:ext>
            </a:extLst>
          </xdr:cNvPr>
          <xdr:cNvGrpSpPr/>
        </xdr:nvGrpSpPr>
        <xdr:grpSpPr>
          <a:xfrm>
            <a:off x="10858083" y="7844489"/>
            <a:ext cx="3094018" cy="2204017"/>
            <a:chOff x="10828327" y="687458"/>
            <a:chExt cx="3062958" cy="2179760"/>
          </a:xfrm>
        </xdr:grpSpPr>
        <xdr:sp macro="" textlink="">
          <xdr:nvSpPr>
            <xdr:cNvPr id="113" name="Rectangle 112">
              <a:extLst>
                <a:ext uri="{FF2B5EF4-FFF2-40B4-BE49-F238E27FC236}">
                  <a16:creationId xmlns:a16="http://schemas.microsoft.com/office/drawing/2014/main" id="{FFAA20BD-B110-93DA-D11B-F1F4820706F9}"/>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14" name="TextBox 113">
              <a:extLst>
                <a:ext uri="{FF2B5EF4-FFF2-40B4-BE49-F238E27FC236}">
                  <a16:creationId xmlns:a16="http://schemas.microsoft.com/office/drawing/2014/main" id="{9433EDDC-1433-D474-E5C6-F36AE8BF337C}"/>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110" name="Group 47">
            <a:extLst>
              <a:ext uri="{FF2B5EF4-FFF2-40B4-BE49-F238E27FC236}">
                <a16:creationId xmlns:a16="http://schemas.microsoft.com/office/drawing/2014/main" id="{C3ACA778-3B11-F805-BD78-939B1DC34115}"/>
              </a:ext>
            </a:extLst>
          </xdr:cNvPr>
          <xdr:cNvGrpSpPr/>
        </xdr:nvGrpSpPr>
        <xdr:grpSpPr>
          <a:xfrm>
            <a:off x="7528182" y="7847212"/>
            <a:ext cx="3094018" cy="2204017"/>
            <a:chOff x="7513876" y="690181"/>
            <a:chExt cx="3062958" cy="2179760"/>
          </a:xfrm>
        </xdr:grpSpPr>
        <xdr:sp macro="" textlink="">
          <xdr:nvSpPr>
            <xdr:cNvPr id="111" name="Rectangle 110">
              <a:extLst>
                <a:ext uri="{FF2B5EF4-FFF2-40B4-BE49-F238E27FC236}">
                  <a16:creationId xmlns:a16="http://schemas.microsoft.com/office/drawing/2014/main" id="{C0CC4D8A-8791-7D3E-0538-C98EDFFB33FC}"/>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12" name="TextBox 111">
              <a:extLst>
                <a:ext uri="{FF2B5EF4-FFF2-40B4-BE49-F238E27FC236}">
                  <a16:creationId xmlns:a16="http://schemas.microsoft.com/office/drawing/2014/main" id="{451940C0-BFF5-49BE-7A96-7AA0532B0AF3}"/>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clientData/>
  </xdr:twoCellAnchor>
  <xdr:twoCellAnchor>
    <xdr:from>
      <xdr:col>8</xdr:col>
      <xdr:colOff>176893</xdr:colOff>
      <xdr:row>63</xdr:row>
      <xdr:rowOff>40822</xdr:rowOff>
    </xdr:from>
    <xdr:to>
      <xdr:col>11</xdr:col>
      <xdr:colOff>556274</xdr:colOff>
      <xdr:row>110</xdr:row>
      <xdr:rowOff>105087</xdr:rowOff>
    </xdr:to>
    <xdr:grpSp>
      <xdr:nvGrpSpPr>
        <xdr:cNvPr id="127" name="Group 126">
          <a:extLst>
            <a:ext uri="{FF2B5EF4-FFF2-40B4-BE49-F238E27FC236}">
              <a16:creationId xmlns:a16="http://schemas.microsoft.com/office/drawing/2014/main" id="{0FD487E1-AAD5-45D4-9F42-1BCE78C918CD}"/>
            </a:ext>
          </a:extLst>
        </xdr:cNvPr>
        <xdr:cNvGrpSpPr/>
      </xdr:nvGrpSpPr>
      <xdr:grpSpPr>
        <a:xfrm>
          <a:off x="14226268" y="12518572"/>
          <a:ext cx="6665881" cy="9017765"/>
          <a:chOff x="7523194" y="690564"/>
          <a:chExt cx="6434560" cy="9360665"/>
        </a:xfrm>
      </xdr:grpSpPr>
      <xdr:grpSp>
        <xdr:nvGrpSpPr>
          <xdr:cNvPr id="128" name="Group 5">
            <a:extLst>
              <a:ext uri="{FF2B5EF4-FFF2-40B4-BE49-F238E27FC236}">
                <a16:creationId xmlns:a16="http://schemas.microsoft.com/office/drawing/2014/main" id="{E829E2D5-468E-D83C-3315-91C948FB9867}"/>
              </a:ext>
            </a:extLst>
          </xdr:cNvPr>
          <xdr:cNvGrpSpPr/>
        </xdr:nvGrpSpPr>
        <xdr:grpSpPr>
          <a:xfrm>
            <a:off x="10861378" y="690564"/>
            <a:ext cx="3094018" cy="2208750"/>
            <a:chOff x="10828327" y="687458"/>
            <a:chExt cx="3062958" cy="2179760"/>
          </a:xfrm>
        </xdr:grpSpPr>
        <xdr:sp macro="" textlink="">
          <xdr:nvSpPr>
            <xdr:cNvPr id="150" name="Rectangle 149">
              <a:extLst>
                <a:ext uri="{FF2B5EF4-FFF2-40B4-BE49-F238E27FC236}">
                  <a16:creationId xmlns:a16="http://schemas.microsoft.com/office/drawing/2014/main" id="{D0644A67-AA5E-1E6F-3B9C-2D632E5754B7}"/>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51" name="TextBox 10">
              <a:extLst>
                <a:ext uri="{FF2B5EF4-FFF2-40B4-BE49-F238E27FC236}">
                  <a16:creationId xmlns:a16="http://schemas.microsoft.com/office/drawing/2014/main" id="{F00BFDAE-2FD6-3D0B-22FC-F7DCE00B30A7}"/>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nvGrpSpPr>
          <xdr:cNvPr id="129" name="Group 4">
            <a:extLst>
              <a:ext uri="{FF2B5EF4-FFF2-40B4-BE49-F238E27FC236}">
                <a16:creationId xmlns:a16="http://schemas.microsoft.com/office/drawing/2014/main" id="{8996D128-4F1B-6992-475B-BE294925BD07}"/>
              </a:ext>
            </a:extLst>
          </xdr:cNvPr>
          <xdr:cNvGrpSpPr/>
        </xdr:nvGrpSpPr>
        <xdr:grpSpPr>
          <a:xfrm>
            <a:off x="7523194" y="693287"/>
            <a:ext cx="3094018" cy="2208750"/>
            <a:chOff x="7513876" y="690181"/>
            <a:chExt cx="3062958" cy="2179760"/>
          </a:xfrm>
        </xdr:grpSpPr>
        <xdr:sp macro="" textlink="">
          <xdr:nvSpPr>
            <xdr:cNvPr id="148" name="Rectangle 147">
              <a:extLst>
                <a:ext uri="{FF2B5EF4-FFF2-40B4-BE49-F238E27FC236}">
                  <a16:creationId xmlns:a16="http://schemas.microsoft.com/office/drawing/2014/main" id="{BCC020E7-CA35-5A92-A98C-63C0A6D59569}"/>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49" name="TextBox 148">
              <a:extLst>
                <a:ext uri="{FF2B5EF4-FFF2-40B4-BE49-F238E27FC236}">
                  <a16:creationId xmlns:a16="http://schemas.microsoft.com/office/drawing/2014/main" id="{DC4971D1-2003-A802-1F44-344DC0165F10}"/>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nvGrpSpPr>
          <xdr:cNvPr id="130" name="Group 32">
            <a:extLst>
              <a:ext uri="{FF2B5EF4-FFF2-40B4-BE49-F238E27FC236}">
                <a16:creationId xmlns:a16="http://schemas.microsoft.com/office/drawing/2014/main" id="{E51F8AD8-DBC2-747E-2088-AD8F17A7A538}"/>
              </a:ext>
            </a:extLst>
          </xdr:cNvPr>
          <xdr:cNvGrpSpPr/>
        </xdr:nvGrpSpPr>
        <xdr:grpSpPr>
          <a:xfrm>
            <a:off x="10863736" y="3077197"/>
            <a:ext cx="3094018" cy="2210820"/>
            <a:chOff x="10828327" y="687458"/>
            <a:chExt cx="3062958" cy="2179760"/>
          </a:xfrm>
        </xdr:grpSpPr>
        <xdr:sp macro="" textlink="">
          <xdr:nvSpPr>
            <xdr:cNvPr id="146" name="Rectangle 145">
              <a:extLst>
                <a:ext uri="{FF2B5EF4-FFF2-40B4-BE49-F238E27FC236}">
                  <a16:creationId xmlns:a16="http://schemas.microsoft.com/office/drawing/2014/main" id="{DB62AFFE-DC47-9490-8745-34BDC66BECC6}"/>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47" name="TextBox 146">
              <a:extLst>
                <a:ext uri="{FF2B5EF4-FFF2-40B4-BE49-F238E27FC236}">
                  <a16:creationId xmlns:a16="http://schemas.microsoft.com/office/drawing/2014/main" id="{DDDCC1BC-36D3-9875-515D-76F6904BE74A}"/>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ID" sz="800" b="1">
                  <a:solidFill>
                    <a:schemeClr val="dk1"/>
                  </a:solidFill>
                  <a:latin typeface="Arial" panose="020B0604020202020204" pitchFamily="34" charset="0"/>
                  <a:ea typeface="+mn-ea"/>
                  <a:cs typeface="Arial" panose="020B0604020202020204" pitchFamily="34" charset="0"/>
                </a:rPr>
                <a:t>Penarikan Instalasi Listrik</a:t>
              </a:r>
            </a:p>
          </xdr:txBody>
        </xdr:sp>
      </xdr:grpSp>
      <xdr:grpSp>
        <xdr:nvGrpSpPr>
          <xdr:cNvPr id="131" name="Group 35">
            <a:extLst>
              <a:ext uri="{FF2B5EF4-FFF2-40B4-BE49-F238E27FC236}">
                <a16:creationId xmlns:a16="http://schemas.microsoft.com/office/drawing/2014/main" id="{0AE1BC6B-797B-01C0-C48C-93E6CE0555B1}"/>
              </a:ext>
            </a:extLst>
          </xdr:cNvPr>
          <xdr:cNvGrpSpPr/>
        </xdr:nvGrpSpPr>
        <xdr:grpSpPr>
          <a:xfrm>
            <a:off x="7526508" y="3079920"/>
            <a:ext cx="3094018" cy="2210820"/>
            <a:chOff x="7513876" y="690181"/>
            <a:chExt cx="3062958" cy="2179760"/>
          </a:xfrm>
        </xdr:grpSpPr>
        <xdr:sp macro="" textlink="">
          <xdr:nvSpPr>
            <xdr:cNvPr id="144" name="Rectangle 143">
              <a:extLst>
                <a:ext uri="{FF2B5EF4-FFF2-40B4-BE49-F238E27FC236}">
                  <a16:creationId xmlns:a16="http://schemas.microsoft.com/office/drawing/2014/main" id="{28A645A0-FC7D-12B5-AD93-10B0007DC835}"/>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45" name="TextBox 144">
              <a:extLst>
                <a:ext uri="{FF2B5EF4-FFF2-40B4-BE49-F238E27FC236}">
                  <a16:creationId xmlns:a16="http://schemas.microsoft.com/office/drawing/2014/main" id="{F625A074-59A4-6879-B0B4-6F608D265227}"/>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Pengangkutan Materia</a:t>
              </a:r>
              <a:r>
                <a:rPr lang="en-GB" sz="800" b="1" baseline="0">
                  <a:solidFill>
                    <a:schemeClr val="dk1"/>
                  </a:solidFill>
                  <a:latin typeface="Arial" panose="020B0604020202020204" pitchFamily="34" charset="0"/>
                  <a:ea typeface="+mn-ea"/>
                  <a:cs typeface="Arial" panose="020B0604020202020204" pitchFamily="34" charset="0"/>
                </a:rPr>
                <a:t> Kabel 3x2,5mm2 (Supreme)</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132" name="Group 38">
            <a:extLst>
              <a:ext uri="{FF2B5EF4-FFF2-40B4-BE49-F238E27FC236}">
                <a16:creationId xmlns:a16="http://schemas.microsoft.com/office/drawing/2014/main" id="{8CA48286-E3DC-C020-D875-14FDA7A99AE6}"/>
              </a:ext>
            </a:extLst>
          </xdr:cNvPr>
          <xdr:cNvGrpSpPr/>
        </xdr:nvGrpSpPr>
        <xdr:grpSpPr>
          <a:xfrm>
            <a:off x="10863052" y="5455786"/>
            <a:ext cx="3094018" cy="2210820"/>
            <a:chOff x="10828327" y="687458"/>
            <a:chExt cx="3062958" cy="2179760"/>
          </a:xfrm>
        </xdr:grpSpPr>
        <xdr:sp macro="" textlink="">
          <xdr:nvSpPr>
            <xdr:cNvPr id="142" name="Rectangle 141">
              <a:extLst>
                <a:ext uri="{FF2B5EF4-FFF2-40B4-BE49-F238E27FC236}">
                  <a16:creationId xmlns:a16="http://schemas.microsoft.com/office/drawing/2014/main" id="{CD616D52-003B-484E-B4C1-B11D4B97075E}"/>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43" name="TextBox 142">
              <a:extLst>
                <a:ext uri="{FF2B5EF4-FFF2-40B4-BE49-F238E27FC236}">
                  <a16:creationId xmlns:a16="http://schemas.microsoft.com/office/drawing/2014/main" id="{D25E8D9D-9868-F57E-9109-9896520A4AC9}"/>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133" name="Group 41">
            <a:extLst>
              <a:ext uri="{FF2B5EF4-FFF2-40B4-BE49-F238E27FC236}">
                <a16:creationId xmlns:a16="http://schemas.microsoft.com/office/drawing/2014/main" id="{79B2C01A-15E5-137E-AC4A-6D79381FA3EA}"/>
              </a:ext>
            </a:extLst>
          </xdr:cNvPr>
          <xdr:cNvGrpSpPr/>
        </xdr:nvGrpSpPr>
        <xdr:grpSpPr>
          <a:xfrm>
            <a:off x="7524868" y="5458509"/>
            <a:ext cx="3094018" cy="2210820"/>
            <a:chOff x="7513876" y="690181"/>
            <a:chExt cx="3062958" cy="2179760"/>
          </a:xfrm>
        </xdr:grpSpPr>
        <xdr:sp macro="" textlink="">
          <xdr:nvSpPr>
            <xdr:cNvPr id="140" name="Rectangle 139">
              <a:extLst>
                <a:ext uri="{FF2B5EF4-FFF2-40B4-BE49-F238E27FC236}">
                  <a16:creationId xmlns:a16="http://schemas.microsoft.com/office/drawing/2014/main" id="{2676B71A-45FA-E1A5-15FF-A576A67B0222}"/>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41" name="TextBox 140">
              <a:extLst>
                <a:ext uri="{FF2B5EF4-FFF2-40B4-BE49-F238E27FC236}">
                  <a16:creationId xmlns:a16="http://schemas.microsoft.com/office/drawing/2014/main" id="{B98DD998-8765-859B-0416-9D91D358E2E7}"/>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134" name="Group 44">
            <a:extLst>
              <a:ext uri="{FF2B5EF4-FFF2-40B4-BE49-F238E27FC236}">
                <a16:creationId xmlns:a16="http://schemas.microsoft.com/office/drawing/2014/main" id="{225DBD47-DA4F-69DC-1A5B-82D852A507EF}"/>
              </a:ext>
            </a:extLst>
          </xdr:cNvPr>
          <xdr:cNvGrpSpPr/>
        </xdr:nvGrpSpPr>
        <xdr:grpSpPr>
          <a:xfrm>
            <a:off x="10858083" y="7844489"/>
            <a:ext cx="3094018" cy="2204017"/>
            <a:chOff x="10828327" y="687458"/>
            <a:chExt cx="3062958" cy="2179760"/>
          </a:xfrm>
        </xdr:grpSpPr>
        <xdr:sp macro="" textlink="">
          <xdr:nvSpPr>
            <xdr:cNvPr id="138" name="Rectangle 137">
              <a:extLst>
                <a:ext uri="{FF2B5EF4-FFF2-40B4-BE49-F238E27FC236}">
                  <a16:creationId xmlns:a16="http://schemas.microsoft.com/office/drawing/2014/main" id="{C4C781DB-E1B0-01F0-F698-6E53E1E1E965}"/>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39" name="TextBox 138">
              <a:extLst>
                <a:ext uri="{FF2B5EF4-FFF2-40B4-BE49-F238E27FC236}">
                  <a16:creationId xmlns:a16="http://schemas.microsoft.com/office/drawing/2014/main" id="{73828538-E2DA-3AB3-6EAA-AFE3BB4AD6B5}"/>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135" name="Group 47">
            <a:extLst>
              <a:ext uri="{FF2B5EF4-FFF2-40B4-BE49-F238E27FC236}">
                <a16:creationId xmlns:a16="http://schemas.microsoft.com/office/drawing/2014/main" id="{C1219942-A155-280C-8111-00A14E59DFF0}"/>
              </a:ext>
            </a:extLst>
          </xdr:cNvPr>
          <xdr:cNvGrpSpPr/>
        </xdr:nvGrpSpPr>
        <xdr:grpSpPr>
          <a:xfrm>
            <a:off x="7528182" y="7847212"/>
            <a:ext cx="3094018" cy="2204017"/>
            <a:chOff x="7513876" y="690181"/>
            <a:chExt cx="3062958" cy="2179760"/>
          </a:xfrm>
        </xdr:grpSpPr>
        <xdr:sp macro="" textlink="">
          <xdr:nvSpPr>
            <xdr:cNvPr id="136" name="Rectangle 135">
              <a:extLst>
                <a:ext uri="{FF2B5EF4-FFF2-40B4-BE49-F238E27FC236}">
                  <a16:creationId xmlns:a16="http://schemas.microsoft.com/office/drawing/2014/main" id="{1CEB697F-AB89-D94E-3A14-16491A60AA08}"/>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37" name="TextBox 136">
              <a:extLst>
                <a:ext uri="{FF2B5EF4-FFF2-40B4-BE49-F238E27FC236}">
                  <a16:creationId xmlns:a16="http://schemas.microsoft.com/office/drawing/2014/main" id="{82484DAC-4438-52EA-92F5-2F5ACA877B80}"/>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clientData/>
  </xdr:twoCellAnchor>
  <xdr:twoCellAnchor>
    <xdr:from>
      <xdr:col>12</xdr:col>
      <xdr:colOff>176893</xdr:colOff>
      <xdr:row>7</xdr:row>
      <xdr:rowOff>40822</xdr:rowOff>
    </xdr:from>
    <xdr:to>
      <xdr:col>15</xdr:col>
      <xdr:colOff>556274</xdr:colOff>
      <xdr:row>54</xdr:row>
      <xdr:rowOff>105087</xdr:rowOff>
    </xdr:to>
    <xdr:grpSp>
      <xdr:nvGrpSpPr>
        <xdr:cNvPr id="152" name="Group 151">
          <a:extLst>
            <a:ext uri="{FF2B5EF4-FFF2-40B4-BE49-F238E27FC236}">
              <a16:creationId xmlns:a16="http://schemas.microsoft.com/office/drawing/2014/main" id="{D9051A2C-68D3-4B7B-A226-35FD3A19A04E}"/>
            </a:ext>
          </a:extLst>
        </xdr:cNvPr>
        <xdr:cNvGrpSpPr/>
      </xdr:nvGrpSpPr>
      <xdr:grpSpPr>
        <a:xfrm>
          <a:off x="21250956" y="1612447"/>
          <a:ext cx="6665881" cy="9017765"/>
          <a:chOff x="7523194" y="690564"/>
          <a:chExt cx="6434560" cy="9360665"/>
        </a:xfrm>
      </xdr:grpSpPr>
      <xdr:grpSp>
        <xdr:nvGrpSpPr>
          <xdr:cNvPr id="153" name="Group 5">
            <a:extLst>
              <a:ext uri="{FF2B5EF4-FFF2-40B4-BE49-F238E27FC236}">
                <a16:creationId xmlns:a16="http://schemas.microsoft.com/office/drawing/2014/main" id="{E72C382A-0E39-48FF-AE71-E8B1F1CA38D7}"/>
              </a:ext>
            </a:extLst>
          </xdr:cNvPr>
          <xdr:cNvGrpSpPr/>
        </xdr:nvGrpSpPr>
        <xdr:grpSpPr>
          <a:xfrm>
            <a:off x="10861378" y="690564"/>
            <a:ext cx="3094018" cy="2208750"/>
            <a:chOff x="10828327" y="687458"/>
            <a:chExt cx="3062958" cy="2179760"/>
          </a:xfrm>
        </xdr:grpSpPr>
        <xdr:sp macro="" textlink="">
          <xdr:nvSpPr>
            <xdr:cNvPr id="175" name="Rectangle 174">
              <a:extLst>
                <a:ext uri="{FF2B5EF4-FFF2-40B4-BE49-F238E27FC236}">
                  <a16:creationId xmlns:a16="http://schemas.microsoft.com/office/drawing/2014/main" id="{2C9E5398-6197-E39D-0646-DA321C01D48D}"/>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76" name="TextBox 10">
              <a:extLst>
                <a:ext uri="{FF2B5EF4-FFF2-40B4-BE49-F238E27FC236}">
                  <a16:creationId xmlns:a16="http://schemas.microsoft.com/office/drawing/2014/main" id="{4DF1E5DA-03C3-1299-7C16-D73D696B61F5}"/>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Pengecekan</a:t>
              </a:r>
              <a:r>
                <a:rPr lang="en-GB" sz="800" b="0" baseline="0">
                  <a:solidFill>
                    <a:schemeClr val="dk1"/>
                  </a:solidFill>
                  <a:effectLst/>
                  <a:latin typeface="+mn-lt"/>
                  <a:ea typeface="+mn-ea"/>
                  <a:cs typeface="+mn-cs"/>
                </a:rPr>
                <a:t> Pekerja</a:t>
              </a:r>
              <a:endParaRPr lang="en-ID" sz="400">
                <a:effectLst/>
              </a:endParaRPr>
            </a:p>
          </xdr:txBody>
        </xdr:sp>
      </xdr:grpSp>
      <xdr:grpSp>
        <xdr:nvGrpSpPr>
          <xdr:cNvPr id="154" name="Group 4">
            <a:extLst>
              <a:ext uri="{FF2B5EF4-FFF2-40B4-BE49-F238E27FC236}">
                <a16:creationId xmlns:a16="http://schemas.microsoft.com/office/drawing/2014/main" id="{62F5FBDC-E958-FBFD-F6FB-DA3CB02674FC}"/>
              </a:ext>
            </a:extLst>
          </xdr:cNvPr>
          <xdr:cNvGrpSpPr/>
        </xdr:nvGrpSpPr>
        <xdr:grpSpPr>
          <a:xfrm>
            <a:off x="7523194" y="693287"/>
            <a:ext cx="3094018" cy="2208750"/>
            <a:chOff x="7513876" y="690181"/>
            <a:chExt cx="3062958" cy="2179760"/>
          </a:xfrm>
        </xdr:grpSpPr>
        <xdr:sp macro="" textlink="">
          <xdr:nvSpPr>
            <xdr:cNvPr id="173" name="Rectangle 172">
              <a:extLst>
                <a:ext uri="{FF2B5EF4-FFF2-40B4-BE49-F238E27FC236}">
                  <a16:creationId xmlns:a16="http://schemas.microsoft.com/office/drawing/2014/main" id="{E7FDA942-43DB-8F86-61F2-EF49BC5A88F5}"/>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74" name="TextBox 173">
              <a:extLst>
                <a:ext uri="{FF2B5EF4-FFF2-40B4-BE49-F238E27FC236}">
                  <a16:creationId xmlns:a16="http://schemas.microsoft.com/office/drawing/2014/main" id="{CEE457F5-D3D9-B65E-0ACE-7080F6E0D48C}"/>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Pengecekan</a:t>
              </a:r>
              <a:r>
                <a:rPr lang="en-GB" sz="800" b="0" baseline="0">
                  <a:solidFill>
                    <a:schemeClr val="dk1"/>
                  </a:solidFill>
                  <a:effectLst/>
                  <a:latin typeface="+mn-lt"/>
                  <a:ea typeface="+mn-ea"/>
                  <a:cs typeface="+mn-cs"/>
                </a:rPr>
                <a:t> Pekerja</a:t>
              </a:r>
              <a:endParaRPr lang="en-ID" sz="400">
                <a:effectLst/>
              </a:endParaRPr>
            </a:p>
          </xdr:txBody>
        </xdr:sp>
      </xdr:grpSp>
      <xdr:grpSp>
        <xdr:nvGrpSpPr>
          <xdr:cNvPr id="155" name="Group 32">
            <a:extLst>
              <a:ext uri="{FF2B5EF4-FFF2-40B4-BE49-F238E27FC236}">
                <a16:creationId xmlns:a16="http://schemas.microsoft.com/office/drawing/2014/main" id="{CF052960-C57B-3928-3E45-7B84861AFEE1}"/>
              </a:ext>
            </a:extLst>
          </xdr:cNvPr>
          <xdr:cNvGrpSpPr/>
        </xdr:nvGrpSpPr>
        <xdr:grpSpPr>
          <a:xfrm>
            <a:off x="10863736" y="3077197"/>
            <a:ext cx="3094018" cy="2210820"/>
            <a:chOff x="10828327" y="687458"/>
            <a:chExt cx="3062958" cy="2179760"/>
          </a:xfrm>
        </xdr:grpSpPr>
        <xdr:sp macro="" textlink="">
          <xdr:nvSpPr>
            <xdr:cNvPr id="171" name="Rectangle 170">
              <a:extLst>
                <a:ext uri="{FF2B5EF4-FFF2-40B4-BE49-F238E27FC236}">
                  <a16:creationId xmlns:a16="http://schemas.microsoft.com/office/drawing/2014/main" id="{BC05D0DF-9D0B-90F2-5A26-63C8B2F5EAB9}"/>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72" name="TextBox 171">
              <a:extLst>
                <a:ext uri="{FF2B5EF4-FFF2-40B4-BE49-F238E27FC236}">
                  <a16:creationId xmlns:a16="http://schemas.microsoft.com/office/drawing/2014/main" id="{ADAD413E-C085-E3CE-CD5F-CC5AC9A4B931}"/>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Pengamanan Barang di Lokasi</a:t>
              </a:r>
              <a:endParaRPr lang="en-ID" sz="800">
                <a:effectLst/>
              </a:endParaRPr>
            </a:p>
          </xdr:txBody>
        </xdr:sp>
      </xdr:grpSp>
      <xdr:grpSp>
        <xdr:nvGrpSpPr>
          <xdr:cNvPr id="156" name="Group 35">
            <a:extLst>
              <a:ext uri="{FF2B5EF4-FFF2-40B4-BE49-F238E27FC236}">
                <a16:creationId xmlns:a16="http://schemas.microsoft.com/office/drawing/2014/main" id="{76F5AA8B-390C-94E0-2505-707676A3F810}"/>
              </a:ext>
            </a:extLst>
          </xdr:cNvPr>
          <xdr:cNvGrpSpPr/>
        </xdr:nvGrpSpPr>
        <xdr:grpSpPr>
          <a:xfrm>
            <a:off x="7526508" y="3079920"/>
            <a:ext cx="3094018" cy="2210820"/>
            <a:chOff x="7513876" y="690181"/>
            <a:chExt cx="3062958" cy="2179760"/>
          </a:xfrm>
        </xdr:grpSpPr>
        <xdr:sp macro="" textlink="">
          <xdr:nvSpPr>
            <xdr:cNvPr id="169" name="Rectangle 168">
              <a:extLst>
                <a:ext uri="{FF2B5EF4-FFF2-40B4-BE49-F238E27FC236}">
                  <a16:creationId xmlns:a16="http://schemas.microsoft.com/office/drawing/2014/main" id="{9E44CF22-79B4-2FF5-FDA4-5468DA7529D2}"/>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70" name="TextBox 169">
              <a:extLst>
                <a:ext uri="{FF2B5EF4-FFF2-40B4-BE49-F238E27FC236}">
                  <a16:creationId xmlns:a16="http://schemas.microsoft.com/office/drawing/2014/main" id="{C19EB827-B9E9-D38D-C38C-6FA949778F93}"/>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Mobilisasi Material &amp; Alat Kerja</a:t>
              </a:r>
              <a:endParaRPr lang="en-ID" sz="800">
                <a:effectLst/>
              </a:endParaRPr>
            </a:p>
          </xdr:txBody>
        </xdr:sp>
      </xdr:grpSp>
      <xdr:grpSp>
        <xdr:nvGrpSpPr>
          <xdr:cNvPr id="157" name="Group 38">
            <a:extLst>
              <a:ext uri="{FF2B5EF4-FFF2-40B4-BE49-F238E27FC236}">
                <a16:creationId xmlns:a16="http://schemas.microsoft.com/office/drawing/2014/main" id="{05FB1C1B-4B83-3122-C943-46A03EA6AD38}"/>
              </a:ext>
            </a:extLst>
          </xdr:cNvPr>
          <xdr:cNvGrpSpPr/>
        </xdr:nvGrpSpPr>
        <xdr:grpSpPr>
          <a:xfrm>
            <a:off x="10863052" y="5455786"/>
            <a:ext cx="3094018" cy="2210820"/>
            <a:chOff x="10828327" y="687458"/>
            <a:chExt cx="3062958" cy="2179760"/>
          </a:xfrm>
        </xdr:grpSpPr>
        <xdr:sp macro="" textlink="">
          <xdr:nvSpPr>
            <xdr:cNvPr id="167" name="Rectangle 166">
              <a:extLst>
                <a:ext uri="{FF2B5EF4-FFF2-40B4-BE49-F238E27FC236}">
                  <a16:creationId xmlns:a16="http://schemas.microsoft.com/office/drawing/2014/main" id="{871BE9C3-9656-8BB1-99E7-E5DC1F083F02}"/>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68" name="TextBox 167">
              <a:extLst>
                <a:ext uri="{FF2B5EF4-FFF2-40B4-BE49-F238E27FC236}">
                  <a16:creationId xmlns:a16="http://schemas.microsoft.com/office/drawing/2014/main" id="{97BBDD03-7DCD-AFBC-2949-C165EACE8335}"/>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nvGrpSpPr>
          <xdr:cNvPr id="158" name="Group 41">
            <a:extLst>
              <a:ext uri="{FF2B5EF4-FFF2-40B4-BE49-F238E27FC236}">
                <a16:creationId xmlns:a16="http://schemas.microsoft.com/office/drawing/2014/main" id="{77A6073B-441F-187E-0498-5BB5F07EE31C}"/>
              </a:ext>
            </a:extLst>
          </xdr:cNvPr>
          <xdr:cNvGrpSpPr/>
        </xdr:nvGrpSpPr>
        <xdr:grpSpPr>
          <a:xfrm>
            <a:off x="7524868" y="5458509"/>
            <a:ext cx="3094018" cy="2210820"/>
            <a:chOff x="7513876" y="690181"/>
            <a:chExt cx="3062958" cy="2179760"/>
          </a:xfrm>
        </xdr:grpSpPr>
        <xdr:sp macro="" textlink="">
          <xdr:nvSpPr>
            <xdr:cNvPr id="165" name="Rectangle 164">
              <a:extLst>
                <a:ext uri="{FF2B5EF4-FFF2-40B4-BE49-F238E27FC236}">
                  <a16:creationId xmlns:a16="http://schemas.microsoft.com/office/drawing/2014/main" id="{25F2CC91-98ED-E47A-9DBC-B8E700E84D3D}"/>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66" name="TextBox 165">
              <a:extLst>
                <a:ext uri="{FF2B5EF4-FFF2-40B4-BE49-F238E27FC236}">
                  <a16:creationId xmlns:a16="http://schemas.microsoft.com/office/drawing/2014/main" id="{04C137D7-9786-DCDA-D9BA-12979AF88B40}"/>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Marking dan Pengukuran Ulang</a:t>
              </a:r>
              <a:endParaRPr lang="en-ID" sz="800">
                <a:effectLst/>
              </a:endParaRPr>
            </a:p>
          </xdr:txBody>
        </xdr:sp>
      </xdr:grpSp>
      <xdr:grpSp>
        <xdr:nvGrpSpPr>
          <xdr:cNvPr id="159" name="Group 44">
            <a:extLst>
              <a:ext uri="{FF2B5EF4-FFF2-40B4-BE49-F238E27FC236}">
                <a16:creationId xmlns:a16="http://schemas.microsoft.com/office/drawing/2014/main" id="{CE981F31-71DA-6377-A363-87AFAA6B69F5}"/>
              </a:ext>
            </a:extLst>
          </xdr:cNvPr>
          <xdr:cNvGrpSpPr/>
        </xdr:nvGrpSpPr>
        <xdr:grpSpPr>
          <a:xfrm>
            <a:off x="10858083" y="7844489"/>
            <a:ext cx="3094018" cy="2204017"/>
            <a:chOff x="10828327" y="687458"/>
            <a:chExt cx="3062958" cy="2179760"/>
          </a:xfrm>
        </xdr:grpSpPr>
        <xdr:sp macro="" textlink="">
          <xdr:nvSpPr>
            <xdr:cNvPr id="163" name="Rectangle 162">
              <a:extLst>
                <a:ext uri="{FF2B5EF4-FFF2-40B4-BE49-F238E27FC236}">
                  <a16:creationId xmlns:a16="http://schemas.microsoft.com/office/drawing/2014/main" id="{D6059F90-D4BF-835E-2F91-E4DB4EF37650}"/>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64" name="TextBox 163">
              <a:extLst>
                <a:ext uri="{FF2B5EF4-FFF2-40B4-BE49-F238E27FC236}">
                  <a16:creationId xmlns:a16="http://schemas.microsoft.com/office/drawing/2014/main" id="{E458D56C-687A-DD4A-1CBE-AFF975C58F40}"/>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nvGrpSpPr>
          <xdr:cNvPr id="160" name="Group 47">
            <a:extLst>
              <a:ext uri="{FF2B5EF4-FFF2-40B4-BE49-F238E27FC236}">
                <a16:creationId xmlns:a16="http://schemas.microsoft.com/office/drawing/2014/main" id="{5B6C9259-165F-2914-3B72-D20ED4E70347}"/>
              </a:ext>
            </a:extLst>
          </xdr:cNvPr>
          <xdr:cNvGrpSpPr/>
        </xdr:nvGrpSpPr>
        <xdr:grpSpPr>
          <a:xfrm>
            <a:off x="7528182" y="7847212"/>
            <a:ext cx="3094018" cy="2204017"/>
            <a:chOff x="7513876" y="690181"/>
            <a:chExt cx="3062958" cy="2179760"/>
          </a:xfrm>
        </xdr:grpSpPr>
        <xdr:sp macro="" textlink="">
          <xdr:nvSpPr>
            <xdr:cNvPr id="161" name="Rectangle 160">
              <a:extLst>
                <a:ext uri="{FF2B5EF4-FFF2-40B4-BE49-F238E27FC236}">
                  <a16:creationId xmlns:a16="http://schemas.microsoft.com/office/drawing/2014/main" id="{73C08A66-749F-0EE7-BD7D-97FA7133981C}"/>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162" name="TextBox 161">
              <a:extLst>
                <a:ext uri="{FF2B5EF4-FFF2-40B4-BE49-F238E27FC236}">
                  <a16:creationId xmlns:a16="http://schemas.microsoft.com/office/drawing/2014/main" id="{2AD85AB0-B2D0-800D-3E08-1D9BB2BE519A}"/>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clientData/>
  </xdr:twoCellAnchor>
  <xdr:twoCellAnchor>
    <xdr:from>
      <xdr:col>16</xdr:col>
      <xdr:colOff>176893</xdr:colOff>
      <xdr:row>7</xdr:row>
      <xdr:rowOff>40822</xdr:rowOff>
    </xdr:from>
    <xdr:to>
      <xdr:col>19</xdr:col>
      <xdr:colOff>556274</xdr:colOff>
      <xdr:row>54</xdr:row>
      <xdr:rowOff>105087</xdr:rowOff>
    </xdr:to>
    <xdr:grpSp>
      <xdr:nvGrpSpPr>
        <xdr:cNvPr id="202" name="Group 201">
          <a:extLst>
            <a:ext uri="{FF2B5EF4-FFF2-40B4-BE49-F238E27FC236}">
              <a16:creationId xmlns:a16="http://schemas.microsoft.com/office/drawing/2014/main" id="{3725359B-D288-4CC6-AE0C-4AA7D96747C7}"/>
            </a:ext>
          </a:extLst>
        </xdr:cNvPr>
        <xdr:cNvGrpSpPr/>
      </xdr:nvGrpSpPr>
      <xdr:grpSpPr>
        <a:xfrm>
          <a:off x="28275643" y="1612447"/>
          <a:ext cx="6665881" cy="9017765"/>
          <a:chOff x="7523194" y="690564"/>
          <a:chExt cx="6434560" cy="9360665"/>
        </a:xfrm>
      </xdr:grpSpPr>
      <xdr:grpSp>
        <xdr:nvGrpSpPr>
          <xdr:cNvPr id="203" name="Group 5">
            <a:extLst>
              <a:ext uri="{FF2B5EF4-FFF2-40B4-BE49-F238E27FC236}">
                <a16:creationId xmlns:a16="http://schemas.microsoft.com/office/drawing/2014/main" id="{E7009CF9-CF72-2953-C1ED-EB01273C9E84}"/>
              </a:ext>
            </a:extLst>
          </xdr:cNvPr>
          <xdr:cNvGrpSpPr/>
        </xdr:nvGrpSpPr>
        <xdr:grpSpPr>
          <a:xfrm>
            <a:off x="10861378" y="690564"/>
            <a:ext cx="3094018" cy="2208750"/>
            <a:chOff x="10828327" y="687458"/>
            <a:chExt cx="3062958" cy="2179760"/>
          </a:xfrm>
        </xdr:grpSpPr>
        <xdr:sp macro="" textlink="">
          <xdr:nvSpPr>
            <xdr:cNvPr id="225" name="Rectangle 224">
              <a:extLst>
                <a:ext uri="{FF2B5EF4-FFF2-40B4-BE49-F238E27FC236}">
                  <a16:creationId xmlns:a16="http://schemas.microsoft.com/office/drawing/2014/main" id="{F04ABA53-AAC5-8AB3-A1E9-4B533F0EEC53}"/>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26" name="TextBox 10">
              <a:extLst>
                <a:ext uri="{FF2B5EF4-FFF2-40B4-BE49-F238E27FC236}">
                  <a16:creationId xmlns:a16="http://schemas.microsoft.com/office/drawing/2014/main" id="{B403F128-5405-1371-8D2A-6C3ADDBDF114}"/>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Pengangkutan Material</a:t>
              </a:r>
              <a:endParaRPr lang="en-ID" sz="800">
                <a:effectLst/>
              </a:endParaRPr>
            </a:p>
          </xdr:txBody>
        </xdr:sp>
      </xdr:grpSp>
      <xdr:grpSp>
        <xdr:nvGrpSpPr>
          <xdr:cNvPr id="204" name="Group 4">
            <a:extLst>
              <a:ext uri="{FF2B5EF4-FFF2-40B4-BE49-F238E27FC236}">
                <a16:creationId xmlns:a16="http://schemas.microsoft.com/office/drawing/2014/main" id="{8F973C24-18E8-FD91-2833-172802308D2B}"/>
              </a:ext>
            </a:extLst>
          </xdr:cNvPr>
          <xdr:cNvGrpSpPr/>
        </xdr:nvGrpSpPr>
        <xdr:grpSpPr>
          <a:xfrm>
            <a:off x="7523194" y="693287"/>
            <a:ext cx="3094018" cy="2208750"/>
            <a:chOff x="7513876" y="690181"/>
            <a:chExt cx="3062958" cy="2179760"/>
          </a:xfrm>
        </xdr:grpSpPr>
        <xdr:sp macro="" textlink="">
          <xdr:nvSpPr>
            <xdr:cNvPr id="223" name="Rectangle 222">
              <a:extLst>
                <a:ext uri="{FF2B5EF4-FFF2-40B4-BE49-F238E27FC236}">
                  <a16:creationId xmlns:a16="http://schemas.microsoft.com/office/drawing/2014/main" id="{4F222A54-C7D3-0FEE-490A-6C88EC14F642}"/>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24" name="TextBox 223">
              <a:extLst>
                <a:ext uri="{FF2B5EF4-FFF2-40B4-BE49-F238E27FC236}">
                  <a16:creationId xmlns:a16="http://schemas.microsoft.com/office/drawing/2014/main" id="{954F7CBB-15D9-EA02-05B6-5699AA9E91E4}"/>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Penyiapan Material</a:t>
              </a:r>
              <a:endParaRPr lang="en-ID" sz="800">
                <a:effectLst/>
              </a:endParaRPr>
            </a:p>
          </xdr:txBody>
        </xdr:sp>
      </xdr:grpSp>
      <xdr:grpSp>
        <xdr:nvGrpSpPr>
          <xdr:cNvPr id="205" name="Group 32">
            <a:extLst>
              <a:ext uri="{FF2B5EF4-FFF2-40B4-BE49-F238E27FC236}">
                <a16:creationId xmlns:a16="http://schemas.microsoft.com/office/drawing/2014/main" id="{CAB15337-9FBE-35B3-2E7B-26A1FCD7CBFA}"/>
              </a:ext>
            </a:extLst>
          </xdr:cNvPr>
          <xdr:cNvGrpSpPr/>
        </xdr:nvGrpSpPr>
        <xdr:grpSpPr>
          <a:xfrm>
            <a:off x="10863736" y="3077197"/>
            <a:ext cx="3094018" cy="2210820"/>
            <a:chOff x="10828327" y="687458"/>
            <a:chExt cx="3062958" cy="2179760"/>
          </a:xfrm>
        </xdr:grpSpPr>
        <xdr:sp macro="" textlink="">
          <xdr:nvSpPr>
            <xdr:cNvPr id="221" name="Rectangle 220">
              <a:extLst>
                <a:ext uri="{FF2B5EF4-FFF2-40B4-BE49-F238E27FC236}">
                  <a16:creationId xmlns:a16="http://schemas.microsoft.com/office/drawing/2014/main" id="{CF2E419F-EAAE-6370-2BE3-0465B49754B0}"/>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22" name="TextBox 221">
              <a:extLst>
                <a:ext uri="{FF2B5EF4-FFF2-40B4-BE49-F238E27FC236}">
                  <a16:creationId xmlns:a16="http://schemas.microsoft.com/office/drawing/2014/main" id="{8E0FC54A-133B-71A9-DE4C-8762D6926092}"/>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Pengangkutan Material</a:t>
              </a:r>
              <a:endParaRPr lang="en-ID" sz="800">
                <a:effectLst/>
              </a:endParaRPr>
            </a:p>
          </xdr:txBody>
        </xdr:sp>
      </xdr:grpSp>
      <xdr:grpSp>
        <xdr:nvGrpSpPr>
          <xdr:cNvPr id="206" name="Group 35">
            <a:extLst>
              <a:ext uri="{FF2B5EF4-FFF2-40B4-BE49-F238E27FC236}">
                <a16:creationId xmlns:a16="http://schemas.microsoft.com/office/drawing/2014/main" id="{389CE65D-9C5D-48A1-8EEA-C7CC029A596F}"/>
              </a:ext>
            </a:extLst>
          </xdr:cNvPr>
          <xdr:cNvGrpSpPr/>
        </xdr:nvGrpSpPr>
        <xdr:grpSpPr>
          <a:xfrm>
            <a:off x="7526508" y="3079920"/>
            <a:ext cx="3094018" cy="2210820"/>
            <a:chOff x="7513876" y="690181"/>
            <a:chExt cx="3062958" cy="2179760"/>
          </a:xfrm>
        </xdr:grpSpPr>
        <xdr:sp macro="" textlink="">
          <xdr:nvSpPr>
            <xdr:cNvPr id="219" name="Rectangle 218">
              <a:extLst>
                <a:ext uri="{FF2B5EF4-FFF2-40B4-BE49-F238E27FC236}">
                  <a16:creationId xmlns:a16="http://schemas.microsoft.com/office/drawing/2014/main" id="{066B5062-D8AF-AA59-A7E7-5DA29894BCD1}"/>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20" name="TextBox 219">
              <a:extLst>
                <a:ext uri="{FF2B5EF4-FFF2-40B4-BE49-F238E27FC236}">
                  <a16:creationId xmlns:a16="http://schemas.microsoft.com/office/drawing/2014/main" id="{18EDE91F-7931-B367-B14D-0B35A03C9360}"/>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Pengangkutan Material</a:t>
              </a:r>
              <a:endParaRPr lang="en-ID" sz="800">
                <a:effectLst/>
              </a:endParaRPr>
            </a:p>
          </xdr:txBody>
        </xdr:sp>
      </xdr:grpSp>
      <xdr:grpSp>
        <xdr:nvGrpSpPr>
          <xdr:cNvPr id="207" name="Group 38">
            <a:extLst>
              <a:ext uri="{FF2B5EF4-FFF2-40B4-BE49-F238E27FC236}">
                <a16:creationId xmlns:a16="http://schemas.microsoft.com/office/drawing/2014/main" id="{FDD5D9F0-710C-7B34-4D1C-4A2BE3F90229}"/>
              </a:ext>
            </a:extLst>
          </xdr:cNvPr>
          <xdr:cNvGrpSpPr/>
        </xdr:nvGrpSpPr>
        <xdr:grpSpPr>
          <a:xfrm>
            <a:off x="10863052" y="5455786"/>
            <a:ext cx="3094018" cy="2210820"/>
            <a:chOff x="10828327" y="687458"/>
            <a:chExt cx="3062958" cy="2179760"/>
          </a:xfrm>
        </xdr:grpSpPr>
        <xdr:sp macro="" textlink="">
          <xdr:nvSpPr>
            <xdr:cNvPr id="217" name="Rectangle 216">
              <a:extLst>
                <a:ext uri="{FF2B5EF4-FFF2-40B4-BE49-F238E27FC236}">
                  <a16:creationId xmlns:a16="http://schemas.microsoft.com/office/drawing/2014/main" id="{402A4A71-EB73-5974-941C-3B573DB9C63A}"/>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18" name="TextBox 217">
              <a:extLst>
                <a:ext uri="{FF2B5EF4-FFF2-40B4-BE49-F238E27FC236}">
                  <a16:creationId xmlns:a16="http://schemas.microsoft.com/office/drawing/2014/main" id="{CAEEEA05-3086-9F07-B9F6-B6E91D3DC372}"/>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nvGrpSpPr>
          <xdr:cNvPr id="208" name="Group 41">
            <a:extLst>
              <a:ext uri="{FF2B5EF4-FFF2-40B4-BE49-F238E27FC236}">
                <a16:creationId xmlns:a16="http://schemas.microsoft.com/office/drawing/2014/main" id="{FE58FB1C-271C-BE25-E3A1-6771EB221951}"/>
              </a:ext>
            </a:extLst>
          </xdr:cNvPr>
          <xdr:cNvGrpSpPr/>
        </xdr:nvGrpSpPr>
        <xdr:grpSpPr>
          <a:xfrm>
            <a:off x="7524868" y="5458509"/>
            <a:ext cx="3094018" cy="2210820"/>
            <a:chOff x="7513876" y="690181"/>
            <a:chExt cx="3062958" cy="2179760"/>
          </a:xfrm>
        </xdr:grpSpPr>
        <xdr:sp macro="" textlink="">
          <xdr:nvSpPr>
            <xdr:cNvPr id="215" name="Rectangle 214">
              <a:extLst>
                <a:ext uri="{FF2B5EF4-FFF2-40B4-BE49-F238E27FC236}">
                  <a16:creationId xmlns:a16="http://schemas.microsoft.com/office/drawing/2014/main" id="{4512C165-0EAD-E0A7-1990-F1A5AB21EF40}"/>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16" name="TextBox 215">
              <a:extLst>
                <a:ext uri="{FF2B5EF4-FFF2-40B4-BE49-F238E27FC236}">
                  <a16:creationId xmlns:a16="http://schemas.microsoft.com/office/drawing/2014/main" id="{102D371B-B161-5D0E-5F6B-062D71A48317}"/>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nvGrpSpPr>
          <xdr:cNvPr id="209" name="Group 44">
            <a:extLst>
              <a:ext uri="{FF2B5EF4-FFF2-40B4-BE49-F238E27FC236}">
                <a16:creationId xmlns:a16="http://schemas.microsoft.com/office/drawing/2014/main" id="{1F5C9223-8A2E-6931-4B44-FF4EE5D45D56}"/>
              </a:ext>
            </a:extLst>
          </xdr:cNvPr>
          <xdr:cNvGrpSpPr/>
        </xdr:nvGrpSpPr>
        <xdr:grpSpPr>
          <a:xfrm>
            <a:off x="10858083" y="7844489"/>
            <a:ext cx="3094018" cy="2204017"/>
            <a:chOff x="10828327" y="687458"/>
            <a:chExt cx="3062958" cy="2179760"/>
          </a:xfrm>
        </xdr:grpSpPr>
        <xdr:sp macro="" textlink="">
          <xdr:nvSpPr>
            <xdr:cNvPr id="213" name="Rectangle 212">
              <a:extLst>
                <a:ext uri="{FF2B5EF4-FFF2-40B4-BE49-F238E27FC236}">
                  <a16:creationId xmlns:a16="http://schemas.microsoft.com/office/drawing/2014/main" id="{1F7DC3EF-963F-55E8-B426-F3AC79448E46}"/>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14" name="TextBox 213">
              <a:extLst>
                <a:ext uri="{FF2B5EF4-FFF2-40B4-BE49-F238E27FC236}">
                  <a16:creationId xmlns:a16="http://schemas.microsoft.com/office/drawing/2014/main" id="{909F8A87-5D19-E651-D53F-A08790E8CA60}"/>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nvGrpSpPr>
          <xdr:cNvPr id="210" name="Group 47">
            <a:extLst>
              <a:ext uri="{FF2B5EF4-FFF2-40B4-BE49-F238E27FC236}">
                <a16:creationId xmlns:a16="http://schemas.microsoft.com/office/drawing/2014/main" id="{18AA37A0-977B-AF26-C148-9E3BCD779446}"/>
              </a:ext>
            </a:extLst>
          </xdr:cNvPr>
          <xdr:cNvGrpSpPr/>
        </xdr:nvGrpSpPr>
        <xdr:grpSpPr>
          <a:xfrm>
            <a:off x="7528182" y="7847212"/>
            <a:ext cx="3094018" cy="2204017"/>
            <a:chOff x="7513876" y="690181"/>
            <a:chExt cx="3062958" cy="2179760"/>
          </a:xfrm>
        </xdr:grpSpPr>
        <xdr:sp macro="" textlink="">
          <xdr:nvSpPr>
            <xdr:cNvPr id="211" name="Rectangle 210">
              <a:extLst>
                <a:ext uri="{FF2B5EF4-FFF2-40B4-BE49-F238E27FC236}">
                  <a16:creationId xmlns:a16="http://schemas.microsoft.com/office/drawing/2014/main" id="{26ECF83E-8B07-BD7E-FA61-279594FF937B}"/>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12" name="TextBox 211">
              <a:extLst>
                <a:ext uri="{FF2B5EF4-FFF2-40B4-BE49-F238E27FC236}">
                  <a16:creationId xmlns:a16="http://schemas.microsoft.com/office/drawing/2014/main" id="{8B5EDF21-4B46-217D-4B77-FBB8401E4EC2}"/>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clientData/>
  </xdr:twoCellAnchor>
  <xdr:twoCellAnchor>
    <xdr:from>
      <xdr:col>0</xdr:col>
      <xdr:colOff>176893</xdr:colOff>
      <xdr:row>119</xdr:row>
      <xdr:rowOff>40822</xdr:rowOff>
    </xdr:from>
    <xdr:to>
      <xdr:col>3</xdr:col>
      <xdr:colOff>556274</xdr:colOff>
      <xdr:row>166</xdr:row>
      <xdr:rowOff>105087</xdr:rowOff>
    </xdr:to>
    <xdr:grpSp>
      <xdr:nvGrpSpPr>
        <xdr:cNvPr id="311" name="Group 310">
          <a:extLst>
            <a:ext uri="{FF2B5EF4-FFF2-40B4-BE49-F238E27FC236}">
              <a16:creationId xmlns:a16="http://schemas.microsoft.com/office/drawing/2014/main" id="{00588F0A-F6E0-465E-B39E-2C367BD39910}"/>
            </a:ext>
          </a:extLst>
        </xdr:cNvPr>
        <xdr:cNvGrpSpPr/>
      </xdr:nvGrpSpPr>
      <xdr:grpSpPr>
        <a:xfrm>
          <a:off x="176893" y="23424697"/>
          <a:ext cx="6665881" cy="9017765"/>
          <a:chOff x="7523194" y="690564"/>
          <a:chExt cx="6434560" cy="9360665"/>
        </a:xfrm>
      </xdr:grpSpPr>
      <xdr:grpSp>
        <xdr:nvGrpSpPr>
          <xdr:cNvPr id="313" name="Group 5">
            <a:extLst>
              <a:ext uri="{FF2B5EF4-FFF2-40B4-BE49-F238E27FC236}">
                <a16:creationId xmlns:a16="http://schemas.microsoft.com/office/drawing/2014/main" id="{6BA1C99D-9A1E-0272-1BEF-24720EA75B7D}"/>
              </a:ext>
            </a:extLst>
          </xdr:cNvPr>
          <xdr:cNvGrpSpPr/>
        </xdr:nvGrpSpPr>
        <xdr:grpSpPr>
          <a:xfrm>
            <a:off x="10861378" y="690564"/>
            <a:ext cx="3094018" cy="2208750"/>
            <a:chOff x="10828327" y="687458"/>
            <a:chExt cx="3062958" cy="2179760"/>
          </a:xfrm>
        </xdr:grpSpPr>
        <xdr:sp macro="" textlink="">
          <xdr:nvSpPr>
            <xdr:cNvPr id="346" name="Rectangle 345">
              <a:extLst>
                <a:ext uri="{FF2B5EF4-FFF2-40B4-BE49-F238E27FC236}">
                  <a16:creationId xmlns:a16="http://schemas.microsoft.com/office/drawing/2014/main" id="{F3468DE4-FE8C-01EE-C26C-10098D10EDCE}"/>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47" name="TextBox 10">
              <a:extLst>
                <a:ext uri="{FF2B5EF4-FFF2-40B4-BE49-F238E27FC236}">
                  <a16:creationId xmlns:a16="http://schemas.microsoft.com/office/drawing/2014/main" id="{A8DD5431-2EE3-1837-4A56-386F048FD04C}"/>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Instalasi Kabel Power</a:t>
              </a:r>
              <a:endParaRPr lang="en-ID" sz="800" b="1">
                <a:effectLst/>
              </a:endParaRPr>
            </a:p>
          </xdr:txBody>
        </xdr:sp>
      </xdr:grpSp>
      <xdr:grpSp>
        <xdr:nvGrpSpPr>
          <xdr:cNvPr id="315" name="Group 4">
            <a:extLst>
              <a:ext uri="{FF2B5EF4-FFF2-40B4-BE49-F238E27FC236}">
                <a16:creationId xmlns:a16="http://schemas.microsoft.com/office/drawing/2014/main" id="{E0CB030C-41E6-B068-6597-7C8086DAD405}"/>
              </a:ext>
            </a:extLst>
          </xdr:cNvPr>
          <xdr:cNvGrpSpPr/>
        </xdr:nvGrpSpPr>
        <xdr:grpSpPr>
          <a:xfrm>
            <a:off x="7523194" y="693287"/>
            <a:ext cx="3094018" cy="2208750"/>
            <a:chOff x="7513876" y="690181"/>
            <a:chExt cx="3062958" cy="2179760"/>
          </a:xfrm>
        </xdr:grpSpPr>
        <xdr:sp macro="" textlink="">
          <xdr:nvSpPr>
            <xdr:cNvPr id="342" name="Rectangle 341">
              <a:extLst>
                <a:ext uri="{FF2B5EF4-FFF2-40B4-BE49-F238E27FC236}">
                  <a16:creationId xmlns:a16="http://schemas.microsoft.com/office/drawing/2014/main" id="{AB482B93-ECF7-D602-E496-749B47ACAF89}"/>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44" name="TextBox 343">
              <a:extLst>
                <a:ext uri="{FF2B5EF4-FFF2-40B4-BE49-F238E27FC236}">
                  <a16:creationId xmlns:a16="http://schemas.microsoft.com/office/drawing/2014/main" id="{5EA9A56A-7FE5-D0E3-3081-C3E017DDF979}"/>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Instalasi Kabel Power</a:t>
              </a:r>
              <a:endParaRPr lang="en-ID" sz="800" b="1">
                <a:effectLst/>
              </a:endParaRPr>
            </a:p>
          </xdr:txBody>
        </xdr:sp>
      </xdr:grpSp>
      <xdr:grpSp>
        <xdr:nvGrpSpPr>
          <xdr:cNvPr id="316" name="Group 32">
            <a:extLst>
              <a:ext uri="{FF2B5EF4-FFF2-40B4-BE49-F238E27FC236}">
                <a16:creationId xmlns:a16="http://schemas.microsoft.com/office/drawing/2014/main" id="{0CB04423-8F8A-9F1F-311A-73CF26940A4A}"/>
              </a:ext>
            </a:extLst>
          </xdr:cNvPr>
          <xdr:cNvGrpSpPr/>
        </xdr:nvGrpSpPr>
        <xdr:grpSpPr>
          <a:xfrm>
            <a:off x="10863736" y="3077197"/>
            <a:ext cx="3094018" cy="2210820"/>
            <a:chOff x="10828327" y="687458"/>
            <a:chExt cx="3062958" cy="2179760"/>
          </a:xfrm>
        </xdr:grpSpPr>
        <xdr:sp macro="" textlink="">
          <xdr:nvSpPr>
            <xdr:cNvPr id="340" name="Rectangle 339">
              <a:extLst>
                <a:ext uri="{FF2B5EF4-FFF2-40B4-BE49-F238E27FC236}">
                  <a16:creationId xmlns:a16="http://schemas.microsoft.com/office/drawing/2014/main" id="{6CB5F56F-49CE-6BCB-6CAC-EEDF2ED52B0B}"/>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41" name="TextBox 340">
              <a:extLst>
                <a:ext uri="{FF2B5EF4-FFF2-40B4-BE49-F238E27FC236}">
                  <a16:creationId xmlns:a16="http://schemas.microsoft.com/office/drawing/2014/main" id="{25931F47-B4C6-E6ED-C8B7-D14CD7EC534B}"/>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Instalasi Kabel Power</a:t>
              </a:r>
              <a:endParaRPr lang="en-ID" sz="800" b="1">
                <a:effectLst/>
              </a:endParaRPr>
            </a:p>
          </xdr:txBody>
        </xdr:sp>
      </xdr:grpSp>
      <xdr:grpSp>
        <xdr:nvGrpSpPr>
          <xdr:cNvPr id="317" name="Group 35">
            <a:extLst>
              <a:ext uri="{FF2B5EF4-FFF2-40B4-BE49-F238E27FC236}">
                <a16:creationId xmlns:a16="http://schemas.microsoft.com/office/drawing/2014/main" id="{E5CA4074-58F1-3163-5251-5B09B780B6B5}"/>
              </a:ext>
            </a:extLst>
          </xdr:cNvPr>
          <xdr:cNvGrpSpPr/>
        </xdr:nvGrpSpPr>
        <xdr:grpSpPr>
          <a:xfrm>
            <a:off x="7526508" y="3079920"/>
            <a:ext cx="3094018" cy="2210820"/>
            <a:chOff x="7513876" y="690181"/>
            <a:chExt cx="3062958" cy="2179760"/>
          </a:xfrm>
        </xdr:grpSpPr>
        <xdr:sp macro="" textlink="">
          <xdr:nvSpPr>
            <xdr:cNvPr id="336" name="Rectangle 335">
              <a:extLst>
                <a:ext uri="{FF2B5EF4-FFF2-40B4-BE49-F238E27FC236}">
                  <a16:creationId xmlns:a16="http://schemas.microsoft.com/office/drawing/2014/main" id="{B43C2B29-0007-9753-F93C-770B3A589E76}"/>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38" name="TextBox 337">
              <a:extLst>
                <a:ext uri="{FF2B5EF4-FFF2-40B4-BE49-F238E27FC236}">
                  <a16:creationId xmlns:a16="http://schemas.microsoft.com/office/drawing/2014/main" id="{BEA321CF-21C5-A2CD-ABCE-83509BAD2B5E}"/>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Instalasi Kabel Power</a:t>
              </a:r>
              <a:endParaRPr lang="en-ID" sz="800" b="1">
                <a:effectLst/>
              </a:endParaRPr>
            </a:p>
          </xdr:txBody>
        </xdr:sp>
      </xdr:grpSp>
      <xdr:grpSp>
        <xdr:nvGrpSpPr>
          <xdr:cNvPr id="319" name="Group 38">
            <a:extLst>
              <a:ext uri="{FF2B5EF4-FFF2-40B4-BE49-F238E27FC236}">
                <a16:creationId xmlns:a16="http://schemas.microsoft.com/office/drawing/2014/main" id="{3853EB78-B065-696A-C525-83C29D78301C}"/>
              </a:ext>
            </a:extLst>
          </xdr:cNvPr>
          <xdr:cNvGrpSpPr/>
        </xdr:nvGrpSpPr>
        <xdr:grpSpPr>
          <a:xfrm>
            <a:off x="10863052" y="5455786"/>
            <a:ext cx="3094018" cy="2210820"/>
            <a:chOff x="10828327" y="687458"/>
            <a:chExt cx="3062958" cy="2179760"/>
          </a:xfrm>
        </xdr:grpSpPr>
        <xdr:sp macro="" textlink="">
          <xdr:nvSpPr>
            <xdr:cNvPr id="333" name="Rectangle 332">
              <a:extLst>
                <a:ext uri="{FF2B5EF4-FFF2-40B4-BE49-F238E27FC236}">
                  <a16:creationId xmlns:a16="http://schemas.microsoft.com/office/drawing/2014/main" id="{ECC1790F-8BD7-3FE8-FCA4-F2B7D57C004E}"/>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34" name="TextBox 333">
              <a:extLst>
                <a:ext uri="{FF2B5EF4-FFF2-40B4-BE49-F238E27FC236}">
                  <a16:creationId xmlns:a16="http://schemas.microsoft.com/office/drawing/2014/main" id="{C793C781-E08F-FB42-E0EC-233FA10955CC}"/>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Pengadaan</a:t>
              </a:r>
              <a:r>
                <a:rPr lang="en-GB" sz="800" b="1" baseline="0">
                  <a:solidFill>
                    <a:schemeClr val="dk1"/>
                  </a:solidFill>
                  <a:effectLst/>
                  <a:latin typeface="+mn-lt"/>
                  <a:ea typeface="+mn-ea"/>
                  <a:cs typeface="+mn-cs"/>
                </a:rPr>
                <a:t> Material BAckdrop</a:t>
              </a:r>
              <a:endParaRPr lang="en-ID" sz="800" b="1">
                <a:effectLst/>
              </a:endParaRPr>
            </a:p>
          </xdr:txBody>
        </xdr:sp>
      </xdr:grpSp>
      <xdr:grpSp>
        <xdr:nvGrpSpPr>
          <xdr:cNvPr id="321" name="Group 41">
            <a:extLst>
              <a:ext uri="{FF2B5EF4-FFF2-40B4-BE49-F238E27FC236}">
                <a16:creationId xmlns:a16="http://schemas.microsoft.com/office/drawing/2014/main" id="{C4616C16-953F-2D6D-E161-5C39310F6960}"/>
              </a:ext>
            </a:extLst>
          </xdr:cNvPr>
          <xdr:cNvGrpSpPr/>
        </xdr:nvGrpSpPr>
        <xdr:grpSpPr>
          <a:xfrm>
            <a:off x="7524868" y="5458509"/>
            <a:ext cx="3094018" cy="2210820"/>
            <a:chOff x="7513876" y="690181"/>
            <a:chExt cx="3062958" cy="2179760"/>
          </a:xfrm>
        </xdr:grpSpPr>
        <xdr:sp macro="" textlink="">
          <xdr:nvSpPr>
            <xdr:cNvPr id="331" name="Rectangle 330">
              <a:extLst>
                <a:ext uri="{FF2B5EF4-FFF2-40B4-BE49-F238E27FC236}">
                  <a16:creationId xmlns:a16="http://schemas.microsoft.com/office/drawing/2014/main" id="{1DF4BBAC-296F-957E-7750-68F4406C60F5}"/>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32" name="TextBox 331">
              <a:extLst>
                <a:ext uri="{FF2B5EF4-FFF2-40B4-BE49-F238E27FC236}">
                  <a16:creationId xmlns:a16="http://schemas.microsoft.com/office/drawing/2014/main" id="{E2A9C2A6-791B-38E0-963C-8121A206F697}"/>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Instalasi Kabel Power &amp; Pengadaan Frame Kusen</a:t>
              </a:r>
              <a:endParaRPr lang="en-ID" sz="800" b="1">
                <a:effectLst/>
              </a:endParaRPr>
            </a:p>
          </xdr:txBody>
        </xdr:sp>
      </xdr:grpSp>
      <xdr:grpSp>
        <xdr:nvGrpSpPr>
          <xdr:cNvPr id="323" name="Group 44">
            <a:extLst>
              <a:ext uri="{FF2B5EF4-FFF2-40B4-BE49-F238E27FC236}">
                <a16:creationId xmlns:a16="http://schemas.microsoft.com/office/drawing/2014/main" id="{5F2AC741-9A8A-0BD8-B6B2-87B65D0F309D}"/>
              </a:ext>
            </a:extLst>
          </xdr:cNvPr>
          <xdr:cNvGrpSpPr/>
        </xdr:nvGrpSpPr>
        <xdr:grpSpPr>
          <a:xfrm>
            <a:off x="10858083" y="7844489"/>
            <a:ext cx="3094018" cy="2204017"/>
            <a:chOff x="10828327" y="687458"/>
            <a:chExt cx="3062958" cy="2179760"/>
          </a:xfrm>
        </xdr:grpSpPr>
        <xdr:sp macro="" textlink="">
          <xdr:nvSpPr>
            <xdr:cNvPr id="329" name="Rectangle 328">
              <a:extLst>
                <a:ext uri="{FF2B5EF4-FFF2-40B4-BE49-F238E27FC236}">
                  <a16:creationId xmlns:a16="http://schemas.microsoft.com/office/drawing/2014/main" id="{C7E5FA25-5B62-8BA9-2B1F-B7A2C719F655}"/>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30" name="TextBox 329">
              <a:extLst>
                <a:ext uri="{FF2B5EF4-FFF2-40B4-BE49-F238E27FC236}">
                  <a16:creationId xmlns:a16="http://schemas.microsoft.com/office/drawing/2014/main" id="{B2FB5240-7956-B966-0211-F945559B8B0C}"/>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Chipping Instalasi Kabel Power </a:t>
              </a:r>
              <a:endParaRPr lang="en-ID" sz="800" b="1">
                <a:effectLst/>
              </a:endParaRPr>
            </a:p>
          </xdr:txBody>
        </xdr:sp>
      </xdr:grpSp>
      <xdr:grpSp>
        <xdr:nvGrpSpPr>
          <xdr:cNvPr id="325" name="Group 47">
            <a:extLst>
              <a:ext uri="{FF2B5EF4-FFF2-40B4-BE49-F238E27FC236}">
                <a16:creationId xmlns:a16="http://schemas.microsoft.com/office/drawing/2014/main" id="{02540B5F-A687-6C78-9C15-8C9C4B186BB4}"/>
              </a:ext>
            </a:extLst>
          </xdr:cNvPr>
          <xdr:cNvGrpSpPr/>
        </xdr:nvGrpSpPr>
        <xdr:grpSpPr>
          <a:xfrm>
            <a:off x="7528182" y="7847212"/>
            <a:ext cx="3094018" cy="2204017"/>
            <a:chOff x="7513876" y="690181"/>
            <a:chExt cx="3062958" cy="2179760"/>
          </a:xfrm>
        </xdr:grpSpPr>
        <xdr:sp macro="" textlink="">
          <xdr:nvSpPr>
            <xdr:cNvPr id="327" name="Rectangle 326">
              <a:extLst>
                <a:ext uri="{FF2B5EF4-FFF2-40B4-BE49-F238E27FC236}">
                  <a16:creationId xmlns:a16="http://schemas.microsoft.com/office/drawing/2014/main" id="{65A61FA1-38E7-B055-01D4-66B4AC2E0EF8}"/>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28" name="TextBox 327">
              <a:extLst>
                <a:ext uri="{FF2B5EF4-FFF2-40B4-BE49-F238E27FC236}">
                  <a16:creationId xmlns:a16="http://schemas.microsoft.com/office/drawing/2014/main" id="{50AE77BA-65D3-9B4C-DB33-3EADE7D6DCB1}"/>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Instalasi Kabel Power </a:t>
              </a:r>
              <a:endParaRPr lang="en-ID" sz="800" b="1">
                <a:effectLst/>
              </a:endParaRPr>
            </a:p>
          </xdr:txBody>
        </xdr:sp>
      </xdr:grpSp>
    </xdr:grpSp>
    <xdr:clientData/>
  </xdr:twoCellAnchor>
  <xdr:twoCellAnchor>
    <xdr:from>
      <xdr:col>4</xdr:col>
      <xdr:colOff>176893</xdr:colOff>
      <xdr:row>119</xdr:row>
      <xdr:rowOff>40822</xdr:rowOff>
    </xdr:from>
    <xdr:to>
      <xdr:col>7</xdr:col>
      <xdr:colOff>556274</xdr:colOff>
      <xdr:row>166</xdr:row>
      <xdr:rowOff>105087</xdr:rowOff>
    </xdr:to>
    <xdr:grpSp>
      <xdr:nvGrpSpPr>
        <xdr:cNvPr id="348" name="Group 347">
          <a:extLst>
            <a:ext uri="{FF2B5EF4-FFF2-40B4-BE49-F238E27FC236}">
              <a16:creationId xmlns:a16="http://schemas.microsoft.com/office/drawing/2014/main" id="{77E87ACA-C83B-4BBA-AAAC-6BF9ACA18221}"/>
            </a:ext>
          </a:extLst>
        </xdr:cNvPr>
        <xdr:cNvGrpSpPr/>
      </xdr:nvGrpSpPr>
      <xdr:grpSpPr>
        <a:xfrm>
          <a:off x="7201581" y="23424697"/>
          <a:ext cx="6665881" cy="9017765"/>
          <a:chOff x="7523194" y="690564"/>
          <a:chExt cx="6434560" cy="9360665"/>
        </a:xfrm>
      </xdr:grpSpPr>
      <xdr:grpSp>
        <xdr:nvGrpSpPr>
          <xdr:cNvPr id="349" name="Group 5">
            <a:extLst>
              <a:ext uri="{FF2B5EF4-FFF2-40B4-BE49-F238E27FC236}">
                <a16:creationId xmlns:a16="http://schemas.microsoft.com/office/drawing/2014/main" id="{35271F2C-3635-12B0-8A74-AAD8985D04F7}"/>
              </a:ext>
            </a:extLst>
          </xdr:cNvPr>
          <xdr:cNvGrpSpPr/>
        </xdr:nvGrpSpPr>
        <xdr:grpSpPr>
          <a:xfrm>
            <a:off x="10861378" y="690564"/>
            <a:ext cx="3094018" cy="2208750"/>
            <a:chOff x="10828327" y="687458"/>
            <a:chExt cx="3062958" cy="2179760"/>
          </a:xfrm>
        </xdr:grpSpPr>
        <xdr:sp macro="" textlink="">
          <xdr:nvSpPr>
            <xdr:cNvPr id="376" name="Rectangle 375">
              <a:extLst>
                <a:ext uri="{FF2B5EF4-FFF2-40B4-BE49-F238E27FC236}">
                  <a16:creationId xmlns:a16="http://schemas.microsoft.com/office/drawing/2014/main" id="{1DDE308B-706B-9A69-45BD-6B1CAB0ECAAC}"/>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78" name="TextBox 10">
              <a:extLst>
                <a:ext uri="{FF2B5EF4-FFF2-40B4-BE49-F238E27FC236}">
                  <a16:creationId xmlns:a16="http://schemas.microsoft.com/office/drawing/2014/main" id="{38BFD1BA-5262-EA77-C13D-6EF4299FAD8C}"/>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Chipping Instalasi Kabel Power </a:t>
              </a:r>
              <a:endParaRPr lang="en-ID" sz="800" b="1">
                <a:effectLst/>
              </a:endParaRPr>
            </a:p>
          </xdr:txBody>
        </xdr:sp>
      </xdr:grpSp>
      <xdr:grpSp>
        <xdr:nvGrpSpPr>
          <xdr:cNvPr id="350" name="Group 4">
            <a:extLst>
              <a:ext uri="{FF2B5EF4-FFF2-40B4-BE49-F238E27FC236}">
                <a16:creationId xmlns:a16="http://schemas.microsoft.com/office/drawing/2014/main" id="{80552CA6-BD5E-A7D6-49FE-71A13C215BBE}"/>
              </a:ext>
            </a:extLst>
          </xdr:cNvPr>
          <xdr:cNvGrpSpPr/>
        </xdr:nvGrpSpPr>
        <xdr:grpSpPr>
          <a:xfrm>
            <a:off x="7523194" y="693287"/>
            <a:ext cx="3094018" cy="2208750"/>
            <a:chOff x="7513876" y="690181"/>
            <a:chExt cx="3062958" cy="2179760"/>
          </a:xfrm>
        </xdr:grpSpPr>
        <xdr:sp macro="" textlink="">
          <xdr:nvSpPr>
            <xdr:cNvPr id="374" name="Rectangle 373">
              <a:extLst>
                <a:ext uri="{FF2B5EF4-FFF2-40B4-BE49-F238E27FC236}">
                  <a16:creationId xmlns:a16="http://schemas.microsoft.com/office/drawing/2014/main" id="{822D3267-B78C-4B69-34B7-5632277942E2}"/>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75" name="TextBox 374">
              <a:extLst>
                <a:ext uri="{FF2B5EF4-FFF2-40B4-BE49-F238E27FC236}">
                  <a16:creationId xmlns:a16="http://schemas.microsoft.com/office/drawing/2014/main" id="{8251E331-7240-2080-3754-995699485904}"/>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Chipping Instalasi Kabel Power </a:t>
              </a:r>
              <a:endParaRPr lang="en-ID" sz="800" b="1">
                <a:effectLst/>
              </a:endParaRPr>
            </a:p>
          </xdr:txBody>
        </xdr:sp>
      </xdr:grpSp>
      <xdr:grpSp>
        <xdr:nvGrpSpPr>
          <xdr:cNvPr id="352" name="Group 32">
            <a:extLst>
              <a:ext uri="{FF2B5EF4-FFF2-40B4-BE49-F238E27FC236}">
                <a16:creationId xmlns:a16="http://schemas.microsoft.com/office/drawing/2014/main" id="{B3637C4F-CE33-180E-B1A0-83674B3855C2}"/>
              </a:ext>
            </a:extLst>
          </xdr:cNvPr>
          <xdr:cNvGrpSpPr/>
        </xdr:nvGrpSpPr>
        <xdr:grpSpPr>
          <a:xfrm>
            <a:off x="10863736" y="3077197"/>
            <a:ext cx="3094018" cy="2210820"/>
            <a:chOff x="10828327" y="687458"/>
            <a:chExt cx="3062958" cy="2179760"/>
          </a:xfrm>
        </xdr:grpSpPr>
        <xdr:sp macro="" textlink="">
          <xdr:nvSpPr>
            <xdr:cNvPr id="372" name="Rectangle 371">
              <a:extLst>
                <a:ext uri="{FF2B5EF4-FFF2-40B4-BE49-F238E27FC236}">
                  <a16:creationId xmlns:a16="http://schemas.microsoft.com/office/drawing/2014/main" id="{9F7CF418-837A-ECCF-FA23-E452AF53BA1C}"/>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73" name="TextBox 372">
              <a:extLst>
                <a:ext uri="{FF2B5EF4-FFF2-40B4-BE49-F238E27FC236}">
                  <a16:creationId xmlns:a16="http://schemas.microsoft.com/office/drawing/2014/main" id="{39DFECDF-9068-93AF-1166-04045899B5C3}"/>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Chipping Instalasi Kabel Power </a:t>
              </a:r>
              <a:endParaRPr lang="en-ID" sz="800" b="1">
                <a:effectLst/>
              </a:endParaRPr>
            </a:p>
          </xdr:txBody>
        </xdr:sp>
      </xdr:grpSp>
      <xdr:grpSp>
        <xdr:nvGrpSpPr>
          <xdr:cNvPr id="354" name="Group 35">
            <a:extLst>
              <a:ext uri="{FF2B5EF4-FFF2-40B4-BE49-F238E27FC236}">
                <a16:creationId xmlns:a16="http://schemas.microsoft.com/office/drawing/2014/main" id="{99549E15-83DF-E5B4-A4BC-D5785DFBF975}"/>
              </a:ext>
            </a:extLst>
          </xdr:cNvPr>
          <xdr:cNvGrpSpPr/>
        </xdr:nvGrpSpPr>
        <xdr:grpSpPr>
          <a:xfrm>
            <a:off x="7526508" y="3079920"/>
            <a:ext cx="3094018" cy="2210820"/>
            <a:chOff x="7513876" y="690181"/>
            <a:chExt cx="3062958" cy="2179760"/>
          </a:xfrm>
        </xdr:grpSpPr>
        <xdr:sp macro="" textlink="">
          <xdr:nvSpPr>
            <xdr:cNvPr id="370" name="Rectangle 369">
              <a:extLst>
                <a:ext uri="{FF2B5EF4-FFF2-40B4-BE49-F238E27FC236}">
                  <a16:creationId xmlns:a16="http://schemas.microsoft.com/office/drawing/2014/main" id="{59024096-065A-017D-3794-3F731E1F6540}"/>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71" name="TextBox 370">
              <a:extLst>
                <a:ext uri="{FF2B5EF4-FFF2-40B4-BE49-F238E27FC236}">
                  <a16:creationId xmlns:a16="http://schemas.microsoft.com/office/drawing/2014/main" id="{37BCFDC3-B44A-6C5F-5492-3662336651BD}"/>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Chipping Instalasi Kabel Power </a:t>
              </a:r>
              <a:endParaRPr lang="en-ID" sz="800" b="1">
                <a:effectLst/>
              </a:endParaRPr>
            </a:p>
          </xdr:txBody>
        </xdr:sp>
      </xdr:grpSp>
      <xdr:grpSp>
        <xdr:nvGrpSpPr>
          <xdr:cNvPr id="356" name="Group 38">
            <a:extLst>
              <a:ext uri="{FF2B5EF4-FFF2-40B4-BE49-F238E27FC236}">
                <a16:creationId xmlns:a16="http://schemas.microsoft.com/office/drawing/2014/main" id="{29986AAA-EBBE-7FA5-3ECD-0DF95117279E}"/>
              </a:ext>
            </a:extLst>
          </xdr:cNvPr>
          <xdr:cNvGrpSpPr/>
        </xdr:nvGrpSpPr>
        <xdr:grpSpPr>
          <a:xfrm>
            <a:off x="10863052" y="5455786"/>
            <a:ext cx="3094018" cy="2210820"/>
            <a:chOff x="10828327" y="687458"/>
            <a:chExt cx="3062958" cy="2179760"/>
          </a:xfrm>
        </xdr:grpSpPr>
        <xdr:sp macro="" textlink="">
          <xdr:nvSpPr>
            <xdr:cNvPr id="368" name="Rectangle 367">
              <a:extLst>
                <a:ext uri="{FF2B5EF4-FFF2-40B4-BE49-F238E27FC236}">
                  <a16:creationId xmlns:a16="http://schemas.microsoft.com/office/drawing/2014/main" id="{5AE15A95-AB1B-6112-8ED2-A2C63AC1D0CA}"/>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69" name="TextBox 368">
              <a:extLst>
                <a:ext uri="{FF2B5EF4-FFF2-40B4-BE49-F238E27FC236}">
                  <a16:creationId xmlns:a16="http://schemas.microsoft.com/office/drawing/2014/main" id="{37D87443-4383-A6A4-3ABD-D308696F3B3D}"/>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Instalasi Kabel Power</a:t>
              </a:r>
              <a:endParaRPr lang="en-ID" sz="800">
                <a:effectLst/>
              </a:endParaRPr>
            </a:p>
          </xdr:txBody>
        </xdr:sp>
      </xdr:grpSp>
      <xdr:grpSp>
        <xdr:nvGrpSpPr>
          <xdr:cNvPr id="358" name="Group 41">
            <a:extLst>
              <a:ext uri="{FF2B5EF4-FFF2-40B4-BE49-F238E27FC236}">
                <a16:creationId xmlns:a16="http://schemas.microsoft.com/office/drawing/2014/main" id="{310160FA-29E4-B1CB-1167-2A6DC1EBA526}"/>
              </a:ext>
            </a:extLst>
          </xdr:cNvPr>
          <xdr:cNvGrpSpPr/>
        </xdr:nvGrpSpPr>
        <xdr:grpSpPr>
          <a:xfrm>
            <a:off x="7524868" y="5458509"/>
            <a:ext cx="3094018" cy="2210820"/>
            <a:chOff x="7513876" y="690181"/>
            <a:chExt cx="3062958" cy="2179760"/>
          </a:xfrm>
        </xdr:grpSpPr>
        <xdr:sp macro="" textlink="">
          <xdr:nvSpPr>
            <xdr:cNvPr id="366" name="Rectangle 365">
              <a:extLst>
                <a:ext uri="{FF2B5EF4-FFF2-40B4-BE49-F238E27FC236}">
                  <a16:creationId xmlns:a16="http://schemas.microsoft.com/office/drawing/2014/main" id="{30A3BEB7-D207-2E04-110C-0AF0C163A85A}"/>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67" name="TextBox 366">
              <a:extLst>
                <a:ext uri="{FF2B5EF4-FFF2-40B4-BE49-F238E27FC236}">
                  <a16:creationId xmlns:a16="http://schemas.microsoft.com/office/drawing/2014/main" id="{E8352883-856F-1925-FDE5-90B1A877003E}"/>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Chipping Instalasi Kabel Power </a:t>
              </a:r>
              <a:endParaRPr lang="en-ID" sz="800">
                <a:effectLst/>
              </a:endParaRPr>
            </a:p>
          </xdr:txBody>
        </xdr:sp>
      </xdr:grpSp>
      <xdr:grpSp>
        <xdr:nvGrpSpPr>
          <xdr:cNvPr id="359" name="Group 44">
            <a:extLst>
              <a:ext uri="{FF2B5EF4-FFF2-40B4-BE49-F238E27FC236}">
                <a16:creationId xmlns:a16="http://schemas.microsoft.com/office/drawing/2014/main" id="{6D161F2E-8847-0248-613A-3C9B5E24CC66}"/>
              </a:ext>
            </a:extLst>
          </xdr:cNvPr>
          <xdr:cNvGrpSpPr/>
        </xdr:nvGrpSpPr>
        <xdr:grpSpPr>
          <a:xfrm>
            <a:off x="10858083" y="7844489"/>
            <a:ext cx="3094018" cy="2204017"/>
            <a:chOff x="10828327" y="687458"/>
            <a:chExt cx="3062958" cy="2179760"/>
          </a:xfrm>
        </xdr:grpSpPr>
        <xdr:sp macro="" textlink="">
          <xdr:nvSpPr>
            <xdr:cNvPr id="364" name="Rectangle 363">
              <a:extLst>
                <a:ext uri="{FF2B5EF4-FFF2-40B4-BE49-F238E27FC236}">
                  <a16:creationId xmlns:a16="http://schemas.microsoft.com/office/drawing/2014/main" id="{DA42E99E-69A8-447C-0E19-FF0E2CE04274}"/>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65" name="TextBox 364">
              <a:extLst>
                <a:ext uri="{FF2B5EF4-FFF2-40B4-BE49-F238E27FC236}">
                  <a16:creationId xmlns:a16="http://schemas.microsoft.com/office/drawing/2014/main" id="{D25C335C-51E1-863C-E56E-85A5ED8D127B}"/>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nvGrpSpPr>
          <xdr:cNvPr id="360" name="Group 47">
            <a:extLst>
              <a:ext uri="{FF2B5EF4-FFF2-40B4-BE49-F238E27FC236}">
                <a16:creationId xmlns:a16="http://schemas.microsoft.com/office/drawing/2014/main" id="{2F222A8A-2E6F-9662-F337-52128C946888}"/>
              </a:ext>
            </a:extLst>
          </xdr:cNvPr>
          <xdr:cNvGrpSpPr/>
        </xdr:nvGrpSpPr>
        <xdr:grpSpPr>
          <a:xfrm>
            <a:off x="7528182" y="7847212"/>
            <a:ext cx="3094018" cy="2204017"/>
            <a:chOff x="7513876" y="690181"/>
            <a:chExt cx="3062958" cy="2179760"/>
          </a:xfrm>
        </xdr:grpSpPr>
        <xdr:sp macro="" textlink="">
          <xdr:nvSpPr>
            <xdr:cNvPr id="361" name="Rectangle 360">
              <a:extLst>
                <a:ext uri="{FF2B5EF4-FFF2-40B4-BE49-F238E27FC236}">
                  <a16:creationId xmlns:a16="http://schemas.microsoft.com/office/drawing/2014/main" id="{030CA68E-F95B-BCDA-4ACF-99ECBDC3CF46}"/>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62" name="TextBox 361">
              <a:extLst>
                <a:ext uri="{FF2B5EF4-FFF2-40B4-BE49-F238E27FC236}">
                  <a16:creationId xmlns:a16="http://schemas.microsoft.com/office/drawing/2014/main" id="{46C4D3DB-C7B1-80AC-18F5-FB34453C2998}"/>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clientData/>
  </xdr:twoCellAnchor>
  <xdr:twoCellAnchor>
    <xdr:from>
      <xdr:col>8</xdr:col>
      <xdr:colOff>176893</xdr:colOff>
      <xdr:row>119</xdr:row>
      <xdr:rowOff>40822</xdr:rowOff>
    </xdr:from>
    <xdr:to>
      <xdr:col>11</xdr:col>
      <xdr:colOff>556274</xdr:colOff>
      <xdr:row>166</xdr:row>
      <xdr:rowOff>105087</xdr:rowOff>
    </xdr:to>
    <xdr:grpSp>
      <xdr:nvGrpSpPr>
        <xdr:cNvPr id="379" name="Group 378">
          <a:extLst>
            <a:ext uri="{FF2B5EF4-FFF2-40B4-BE49-F238E27FC236}">
              <a16:creationId xmlns:a16="http://schemas.microsoft.com/office/drawing/2014/main" id="{932497AD-F7F6-46DD-AC8C-8B271E723F16}"/>
            </a:ext>
          </a:extLst>
        </xdr:cNvPr>
        <xdr:cNvGrpSpPr/>
      </xdr:nvGrpSpPr>
      <xdr:grpSpPr>
        <a:xfrm>
          <a:off x="14226268" y="23424697"/>
          <a:ext cx="6665881" cy="9017765"/>
          <a:chOff x="7523194" y="690564"/>
          <a:chExt cx="6434560" cy="9360665"/>
        </a:xfrm>
      </xdr:grpSpPr>
      <xdr:grpSp>
        <xdr:nvGrpSpPr>
          <xdr:cNvPr id="380" name="Group 5">
            <a:extLst>
              <a:ext uri="{FF2B5EF4-FFF2-40B4-BE49-F238E27FC236}">
                <a16:creationId xmlns:a16="http://schemas.microsoft.com/office/drawing/2014/main" id="{0EF2214E-710D-6204-0062-81520DD0D7CA}"/>
              </a:ext>
            </a:extLst>
          </xdr:cNvPr>
          <xdr:cNvGrpSpPr/>
        </xdr:nvGrpSpPr>
        <xdr:grpSpPr>
          <a:xfrm>
            <a:off x="10861378" y="690564"/>
            <a:ext cx="3094018" cy="2208750"/>
            <a:chOff x="10828327" y="687458"/>
            <a:chExt cx="3062958" cy="2179760"/>
          </a:xfrm>
        </xdr:grpSpPr>
        <xdr:sp macro="" textlink="">
          <xdr:nvSpPr>
            <xdr:cNvPr id="402" name="Rectangle 401">
              <a:extLst>
                <a:ext uri="{FF2B5EF4-FFF2-40B4-BE49-F238E27FC236}">
                  <a16:creationId xmlns:a16="http://schemas.microsoft.com/office/drawing/2014/main" id="{3C05AB7E-D70E-3F54-1203-5F29E5C7F057}"/>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03" name="TextBox 10">
              <a:extLst>
                <a:ext uri="{FF2B5EF4-FFF2-40B4-BE49-F238E27FC236}">
                  <a16:creationId xmlns:a16="http://schemas.microsoft.com/office/drawing/2014/main" id="{550E7907-EF6C-AE12-0062-A5B5E1DCB4F7}"/>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nvGrpSpPr>
          <xdr:cNvPr id="381" name="Group 4">
            <a:extLst>
              <a:ext uri="{FF2B5EF4-FFF2-40B4-BE49-F238E27FC236}">
                <a16:creationId xmlns:a16="http://schemas.microsoft.com/office/drawing/2014/main" id="{5C74DFD4-7A2F-5EB5-6B89-DF20AAD5C8D6}"/>
              </a:ext>
            </a:extLst>
          </xdr:cNvPr>
          <xdr:cNvGrpSpPr/>
        </xdr:nvGrpSpPr>
        <xdr:grpSpPr>
          <a:xfrm>
            <a:off x="7523194" y="693287"/>
            <a:ext cx="3094018" cy="2208750"/>
            <a:chOff x="7513876" y="690181"/>
            <a:chExt cx="3062958" cy="2179760"/>
          </a:xfrm>
        </xdr:grpSpPr>
        <xdr:sp macro="" textlink="">
          <xdr:nvSpPr>
            <xdr:cNvPr id="400" name="Rectangle 399">
              <a:extLst>
                <a:ext uri="{FF2B5EF4-FFF2-40B4-BE49-F238E27FC236}">
                  <a16:creationId xmlns:a16="http://schemas.microsoft.com/office/drawing/2014/main" id="{F4D7C63E-4BCD-15BC-DC23-01AE77E877FC}"/>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01" name="TextBox 400">
              <a:extLst>
                <a:ext uri="{FF2B5EF4-FFF2-40B4-BE49-F238E27FC236}">
                  <a16:creationId xmlns:a16="http://schemas.microsoft.com/office/drawing/2014/main" id="{C9653262-FF2B-DD60-CE26-27E138F9063F}"/>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nvGrpSpPr>
          <xdr:cNvPr id="382" name="Group 32">
            <a:extLst>
              <a:ext uri="{FF2B5EF4-FFF2-40B4-BE49-F238E27FC236}">
                <a16:creationId xmlns:a16="http://schemas.microsoft.com/office/drawing/2014/main" id="{C758834A-02FB-424E-13E0-A4B7B36BCFAF}"/>
              </a:ext>
            </a:extLst>
          </xdr:cNvPr>
          <xdr:cNvGrpSpPr/>
        </xdr:nvGrpSpPr>
        <xdr:grpSpPr>
          <a:xfrm>
            <a:off x="10863736" y="3077197"/>
            <a:ext cx="3094018" cy="2210820"/>
            <a:chOff x="10828327" y="687458"/>
            <a:chExt cx="3062958" cy="2179760"/>
          </a:xfrm>
        </xdr:grpSpPr>
        <xdr:sp macro="" textlink="">
          <xdr:nvSpPr>
            <xdr:cNvPr id="398" name="Rectangle 397">
              <a:extLst>
                <a:ext uri="{FF2B5EF4-FFF2-40B4-BE49-F238E27FC236}">
                  <a16:creationId xmlns:a16="http://schemas.microsoft.com/office/drawing/2014/main" id="{5D65CF42-C011-86F1-0022-83C47FF61785}"/>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99" name="TextBox 398">
              <a:extLst>
                <a:ext uri="{FF2B5EF4-FFF2-40B4-BE49-F238E27FC236}">
                  <a16:creationId xmlns:a16="http://schemas.microsoft.com/office/drawing/2014/main" id="{CC88BC1F-6510-3991-D5CE-76E68341D91C}"/>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Pembuatan Backdrop</a:t>
              </a:r>
              <a:endParaRPr lang="en-ID" sz="800">
                <a:effectLst/>
              </a:endParaRPr>
            </a:p>
          </xdr:txBody>
        </xdr:sp>
      </xdr:grpSp>
      <xdr:grpSp>
        <xdr:nvGrpSpPr>
          <xdr:cNvPr id="383" name="Group 35">
            <a:extLst>
              <a:ext uri="{FF2B5EF4-FFF2-40B4-BE49-F238E27FC236}">
                <a16:creationId xmlns:a16="http://schemas.microsoft.com/office/drawing/2014/main" id="{57C196DE-14C6-F904-4433-D29B384F0E9F}"/>
              </a:ext>
            </a:extLst>
          </xdr:cNvPr>
          <xdr:cNvGrpSpPr/>
        </xdr:nvGrpSpPr>
        <xdr:grpSpPr>
          <a:xfrm>
            <a:off x="7526508" y="3079920"/>
            <a:ext cx="3094018" cy="2210820"/>
            <a:chOff x="7513876" y="690181"/>
            <a:chExt cx="3062958" cy="2179760"/>
          </a:xfrm>
        </xdr:grpSpPr>
        <xdr:sp macro="" textlink="">
          <xdr:nvSpPr>
            <xdr:cNvPr id="396" name="Rectangle 395">
              <a:extLst>
                <a:ext uri="{FF2B5EF4-FFF2-40B4-BE49-F238E27FC236}">
                  <a16:creationId xmlns:a16="http://schemas.microsoft.com/office/drawing/2014/main" id="{630A14E0-056E-9116-EFC7-E6B02A751C45}"/>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97" name="TextBox 396">
              <a:extLst>
                <a:ext uri="{FF2B5EF4-FFF2-40B4-BE49-F238E27FC236}">
                  <a16:creationId xmlns:a16="http://schemas.microsoft.com/office/drawing/2014/main" id="{45E4A823-D8D7-C1F4-A4A2-1076F18A4AA0}"/>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Pembuatan Backdrop</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384" name="Group 38">
            <a:extLst>
              <a:ext uri="{FF2B5EF4-FFF2-40B4-BE49-F238E27FC236}">
                <a16:creationId xmlns:a16="http://schemas.microsoft.com/office/drawing/2014/main" id="{4FCF64AA-6D22-F400-A832-DC852482E5EF}"/>
              </a:ext>
            </a:extLst>
          </xdr:cNvPr>
          <xdr:cNvGrpSpPr/>
        </xdr:nvGrpSpPr>
        <xdr:grpSpPr>
          <a:xfrm>
            <a:off x="10863052" y="5455786"/>
            <a:ext cx="3094018" cy="2210820"/>
            <a:chOff x="10828327" y="687458"/>
            <a:chExt cx="3062958" cy="2179760"/>
          </a:xfrm>
        </xdr:grpSpPr>
        <xdr:sp macro="" textlink="">
          <xdr:nvSpPr>
            <xdr:cNvPr id="394" name="Rectangle 393">
              <a:extLst>
                <a:ext uri="{FF2B5EF4-FFF2-40B4-BE49-F238E27FC236}">
                  <a16:creationId xmlns:a16="http://schemas.microsoft.com/office/drawing/2014/main" id="{5A6DFB8D-3205-C317-554B-6FA2540A2B54}"/>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95" name="TextBox 394">
              <a:extLst>
                <a:ext uri="{FF2B5EF4-FFF2-40B4-BE49-F238E27FC236}">
                  <a16:creationId xmlns:a16="http://schemas.microsoft.com/office/drawing/2014/main" id="{2184366D-8B46-B6C6-2512-51A83EE410A4}"/>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Pembuatan Backdrop</a:t>
              </a:r>
              <a:endParaRPr lang="en-ID" sz="800">
                <a:effectLst/>
              </a:endParaRPr>
            </a:p>
          </xdr:txBody>
        </xdr:sp>
      </xdr:grpSp>
      <xdr:grpSp>
        <xdr:nvGrpSpPr>
          <xdr:cNvPr id="385" name="Group 41">
            <a:extLst>
              <a:ext uri="{FF2B5EF4-FFF2-40B4-BE49-F238E27FC236}">
                <a16:creationId xmlns:a16="http://schemas.microsoft.com/office/drawing/2014/main" id="{3A502890-E367-8D3A-0097-0745952AEB74}"/>
              </a:ext>
            </a:extLst>
          </xdr:cNvPr>
          <xdr:cNvGrpSpPr/>
        </xdr:nvGrpSpPr>
        <xdr:grpSpPr>
          <a:xfrm>
            <a:off x="7524868" y="5458509"/>
            <a:ext cx="3094018" cy="2210820"/>
            <a:chOff x="7513876" y="690181"/>
            <a:chExt cx="3062958" cy="2179760"/>
          </a:xfrm>
        </xdr:grpSpPr>
        <xdr:sp macro="" textlink="">
          <xdr:nvSpPr>
            <xdr:cNvPr id="392" name="Rectangle 391">
              <a:extLst>
                <a:ext uri="{FF2B5EF4-FFF2-40B4-BE49-F238E27FC236}">
                  <a16:creationId xmlns:a16="http://schemas.microsoft.com/office/drawing/2014/main" id="{CB8B6B20-9B5E-9A49-8148-CE6D58E3FD5A}"/>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93" name="TextBox 392">
              <a:extLst>
                <a:ext uri="{FF2B5EF4-FFF2-40B4-BE49-F238E27FC236}">
                  <a16:creationId xmlns:a16="http://schemas.microsoft.com/office/drawing/2014/main" id="{BD7AC380-FA94-5443-78C9-B8E6CCBC9700}"/>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Pembuatan Backdrop</a:t>
              </a:r>
              <a:endParaRPr lang="en-ID" sz="800">
                <a:effectLst/>
              </a:endParaRPr>
            </a:p>
          </xdr:txBody>
        </xdr:sp>
      </xdr:grpSp>
      <xdr:grpSp>
        <xdr:nvGrpSpPr>
          <xdr:cNvPr id="386" name="Group 44">
            <a:extLst>
              <a:ext uri="{FF2B5EF4-FFF2-40B4-BE49-F238E27FC236}">
                <a16:creationId xmlns:a16="http://schemas.microsoft.com/office/drawing/2014/main" id="{B12EBAA5-1348-C33C-B12F-C25F4EF3C878}"/>
              </a:ext>
            </a:extLst>
          </xdr:cNvPr>
          <xdr:cNvGrpSpPr/>
        </xdr:nvGrpSpPr>
        <xdr:grpSpPr>
          <a:xfrm>
            <a:off x="10858083" y="7844489"/>
            <a:ext cx="3094018" cy="2204017"/>
            <a:chOff x="10828327" y="687458"/>
            <a:chExt cx="3062958" cy="2179760"/>
          </a:xfrm>
        </xdr:grpSpPr>
        <xdr:sp macro="" textlink="">
          <xdr:nvSpPr>
            <xdr:cNvPr id="390" name="Rectangle 389">
              <a:extLst>
                <a:ext uri="{FF2B5EF4-FFF2-40B4-BE49-F238E27FC236}">
                  <a16:creationId xmlns:a16="http://schemas.microsoft.com/office/drawing/2014/main" id="{D7DFCF97-DAA4-67B7-A2DF-7BC1541B350C}"/>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91" name="TextBox 390">
              <a:extLst>
                <a:ext uri="{FF2B5EF4-FFF2-40B4-BE49-F238E27FC236}">
                  <a16:creationId xmlns:a16="http://schemas.microsoft.com/office/drawing/2014/main" id="{E93EAF16-980D-BB60-7BAA-F9B70C5751E5}"/>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Pengadaan Karpet</a:t>
              </a:r>
              <a:endParaRPr lang="en-ID" sz="800">
                <a:effectLst/>
              </a:endParaRPr>
            </a:p>
          </xdr:txBody>
        </xdr:sp>
      </xdr:grpSp>
      <xdr:grpSp>
        <xdr:nvGrpSpPr>
          <xdr:cNvPr id="387" name="Group 47">
            <a:extLst>
              <a:ext uri="{FF2B5EF4-FFF2-40B4-BE49-F238E27FC236}">
                <a16:creationId xmlns:a16="http://schemas.microsoft.com/office/drawing/2014/main" id="{D8EC6BDA-5289-E84B-D0FF-289F445911F2}"/>
              </a:ext>
            </a:extLst>
          </xdr:cNvPr>
          <xdr:cNvGrpSpPr/>
        </xdr:nvGrpSpPr>
        <xdr:grpSpPr>
          <a:xfrm>
            <a:off x="7528182" y="7847212"/>
            <a:ext cx="3094018" cy="2204017"/>
            <a:chOff x="7513876" y="690181"/>
            <a:chExt cx="3062958" cy="2179760"/>
          </a:xfrm>
        </xdr:grpSpPr>
        <xdr:sp macro="" textlink="">
          <xdr:nvSpPr>
            <xdr:cNvPr id="388" name="Rectangle 387">
              <a:extLst>
                <a:ext uri="{FF2B5EF4-FFF2-40B4-BE49-F238E27FC236}">
                  <a16:creationId xmlns:a16="http://schemas.microsoft.com/office/drawing/2014/main" id="{3282B256-9A7A-34F3-2763-10038C8723B7}"/>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389" name="TextBox 388">
              <a:extLst>
                <a:ext uri="{FF2B5EF4-FFF2-40B4-BE49-F238E27FC236}">
                  <a16:creationId xmlns:a16="http://schemas.microsoft.com/office/drawing/2014/main" id="{B1E96A50-A340-E56B-FC26-94D24A8BA604}"/>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Pengadaan Karpet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clientData/>
  </xdr:twoCellAnchor>
  <xdr:twoCellAnchor>
    <xdr:from>
      <xdr:col>12</xdr:col>
      <xdr:colOff>176893</xdr:colOff>
      <xdr:row>119</xdr:row>
      <xdr:rowOff>40822</xdr:rowOff>
    </xdr:from>
    <xdr:to>
      <xdr:col>15</xdr:col>
      <xdr:colOff>556274</xdr:colOff>
      <xdr:row>166</xdr:row>
      <xdr:rowOff>105087</xdr:rowOff>
    </xdr:to>
    <xdr:grpSp>
      <xdr:nvGrpSpPr>
        <xdr:cNvPr id="404" name="Group 403">
          <a:extLst>
            <a:ext uri="{FF2B5EF4-FFF2-40B4-BE49-F238E27FC236}">
              <a16:creationId xmlns:a16="http://schemas.microsoft.com/office/drawing/2014/main" id="{877789BB-808F-490D-814F-DB39C837B253}"/>
            </a:ext>
          </a:extLst>
        </xdr:cNvPr>
        <xdr:cNvGrpSpPr/>
      </xdr:nvGrpSpPr>
      <xdr:grpSpPr>
        <a:xfrm>
          <a:off x="21250956" y="23424697"/>
          <a:ext cx="6665881" cy="9017765"/>
          <a:chOff x="7523194" y="690564"/>
          <a:chExt cx="6434560" cy="9360665"/>
        </a:xfrm>
      </xdr:grpSpPr>
      <xdr:grpSp>
        <xdr:nvGrpSpPr>
          <xdr:cNvPr id="405" name="Group 5">
            <a:extLst>
              <a:ext uri="{FF2B5EF4-FFF2-40B4-BE49-F238E27FC236}">
                <a16:creationId xmlns:a16="http://schemas.microsoft.com/office/drawing/2014/main" id="{1D71621F-6173-725E-387A-B2BC07465D0B}"/>
              </a:ext>
            </a:extLst>
          </xdr:cNvPr>
          <xdr:cNvGrpSpPr/>
        </xdr:nvGrpSpPr>
        <xdr:grpSpPr>
          <a:xfrm>
            <a:off x="10861378" y="690564"/>
            <a:ext cx="3094018" cy="2208750"/>
            <a:chOff x="10828327" y="687458"/>
            <a:chExt cx="3062958" cy="2179760"/>
          </a:xfrm>
        </xdr:grpSpPr>
        <xdr:sp macro="" textlink="">
          <xdr:nvSpPr>
            <xdr:cNvPr id="427" name="Rectangle 426">
              <a:extLst>
                <a:ext uri="{FF2B5EF4-FFF2-40B4-BE49-F238E27FC236}">
                  <a16:creationId xmlns:a16="http://schemas.microsoft.com/office/drawing/2014/main" id="{03151500-DDC0-0380-46C1-044C88720D36}"/>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28" name="TextBox 10">
              <a:extLst>
                <a:ext uri="{FF2B5EF4-FFF2-40B4-BE49-F238E27FC236}">
                  <a16:creationId xmlns:a16="http://schemas.microsoft.com/office/drawing/2014/main" id="{8F747434-53F5-8C82-43EB-F0A12DA08137}"/>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06" name="Group 4">
            <a:extLst>
              <a:ext uri="{FF2B5EF4-FFF2-40B4-BE49-F238E27FC236}">
                <a16:creationId xmlns:a16="http://schemas.microsoft.com/office/drawing/2014/main" id="{582EFE84-F377-9FDE-AFF2-AF14BAA384B5}"/>
              </a:ext>
            </a:extLst>
          </xdr:cNvPr>
          <xdr:cNvGrpSpPr/>
        </xdr:nvGrpSpPr>
        <xdr:grpSpPr>
          <a:xfrm>
            <a:off x="7523194" y="693287"/>
            <a:ext cx="3094018" cy="2208750"/>
            <a:chOff x="7513876" y="690181"/>
            <a:chExt cx="3062958" cy="2179760"/>
          </a:xfrm>
        </xdr:grpSpPr>
        <xdr:sp macro="" textlink="">
          <xdr:nvSpPr>
            <xdr:cNvPr id="425" name="Rectangle 424">
              <a:extLst>
                <a:ext uri="{FF2B5EF4-FFF2-40B4-BE49-F238E27FC236}">
                  <a16:creationId xmlns:a16="http://schemas.microsoft.com/office/drawing/2014/main" id="{487E9F9B-A0B5-46ED-F9A6-AFE132EB2CDD}"/>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26" name="TextBox 425">
              <a:extLst>
                <a:ext uri="{FF2B5EF4-FFF2-40B4-BE49-F238E27FC236}">
                  <a16:creationId xmlns:a16="http://schemas.microsoft.com/office/drawing/2014/main" id="{E0001A3E-B7EA-6506-D787-E23B7F9CBAD8}"/>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Pengadaan Stop Kontak &amp; Cat Interior</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07" name="Group 32">
            <a:extLst>
              <a:ext uri="{FF2B5EF4-FFF2-40B4-BE49-F238E27FC236}">
                <a16:creationId xmlns:a16="http://schemas.microsoft.com/office/drawing/2014/main" id="{445195A7-D1BD-F86C-8730-A6883BC54070}"/>
              </a:ext>
            </a:extLst>
          </xdr:cNvPr>
          <xdr:cNvGrpSpPr/>
        </xdr:nvGrpSpPr>
        <xdr:grpSpPr>
          <a:xfrm>
            <a:off x="10863736" y="3077197"/>
            <a:ext cx="3094018" cy="2210820"/>
            <a:chOff x="10828327" y="687458"/>
            <a:chExt cx="3062958" cy="2179760"/>
          </a:xfrm>
        </xdr:grpSpPr>
        <xdr:sp macro="" textlink="">
          <xdr:nvSpPr>
            <xdr:cNvPr id="423" name="Rectangle 422">
              <a:extLst>
                <a:ext uri="{FF2B5EF4-FFF2-40B4-BE49-F238E27FC236}">
                  <a16:creationId xmlns:a16="http://schemas.microsoft.com/office/drawing/2014/main" id="{AA067E3F-EFDF-7963-8983-8A053BA61C93}"/>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24" name="TextBox 423">
              <a:extLst>
                <a:ext uri="{FF2B5EF4-FFF2-40B4-BE49-F238E27FC236}">
                  <a16:creationId xmlns:a16="http://schemas.microsoft.com/office/drawing/2014/main" id="{B9413643-FD09-D7DD-7301-1670AD9E13E1}"/>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Plamir</a:t>
              </a:r>
              <a:r>
                <a:rPr lang="en-GB" sz="800" b="1" baseline="0">
                  <a:solidFill>
                    <a:schemeClr val="dk1"/>
                  </a:solidFill>
                  <a:effectLst/>
                  <a:latin typeface="+mn-lt"/>
                  <a:ea typeface="+mn-ea"/>
                  <a:cs typeface="+mn-cs"/>
                </a:rPr>
                <a:t> Dinding Partisi</a:t>
              </a:r>
              <a:endParaRPr lang="en-ID" sz="800">
                <a:effectLst/>
              </a:endParaRPr>
            </a:p>
          </xdr:txBody>
        </xdr:sp>
      </xdr:grpSp>
      <xdr:grpSp>
        <xdr:nvGrpSpPr>
          <xdr:cNvPr id="408" name="Group 35">
            <a:extLst>
              <a:ext uri="{FF2B5EF4-FFF2-40B4-BE49-F238E27FC236}">
                <a16:creationId xmlns:a16="http://schemas.microsoft.com/office/drawing/2014/main" id="{3CA8DA94-3AD2-DEB8-808D-D55C4E3F059A}"/>
              </a:ext>
            </a:extLst>
          </xdr:cNvPr>
          <xdr:cNvGrpSpPr/>
        </xdr:nvGrpSpPr>
        <xdr:grpSpPr>
          <a:xfrm>
            <a:off x="7526508" y="3079920"/>
            <a:ext cx="3094018" cy="2210820"/>
            <a:chOff x="7513876" y="690181"/>
            <a:chExt cx="3062958" cy="2179760"/>
          </a:xfrm>
        </xdr:grpSpPr>
        <xdr:sp macro="" textlink="">
          <xdr:nvSpPr>
            <xdr:cNvPr id="421" name="Rectangle 420">
              <a:extLst>
                <a:ext uri="{FF2B5EF4-FFF2-40B4-BE49-F238E27FC236}">
                  <a16:creationId xmlns:a16="http://schemas.microsoft.com/office/drawing/2014/main" id="{C2DA573E-9EBB-4E35-4CCE-064E24A8FD5A}"/>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22" name="TextBox 421">
              <a:extLst>
                <a:ext uri="{FF2B5EF4-FFF2-40B4-BE49-F238E27FC236}">
                  <a16:creationId xmlns:a16="http://schemas.microsoft.com/office/drawing/2014/main" id="{91F74A06-0334-037D-74D7-1C26922B7BAC}"/>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Plamir</a:t>
              </a:r>
              <a:r>
                <a:rPr lang="en-GB" sz="800" b="1" baseline="0">
                  <a:solidFill>
                    <a:schemeClr val="dk1"/>
                  </a:solidFill>
                  <a:effectLst/>
                  <a:latin typeface="+mn-lt"/>
                  <a:ea typeface="+mn-ea"/>
                  <a:cs typeface="+mn-cs"/>
                </a:rPr>
                <a:t> Dinding Partisi</a:t>
              </a:r>
              <a:endParaRPr lang="en-ID" sz="800">
                <a:effectLst/>
              </a:endParaRPr>
            </a:p>
          </xdr:txBody>
        </xdr:sp>
      </xdr:grpSp>
      <xdr:grpSp>
        <xdr:nvGrpSpPr>
          <xdr:cNvPr id="409" name="Group 38">
            <a:extLst>
              <a:ext uri="{FF2B5EF4-FFF2-40B4-BE49-F238E27FC236}">
                <a16:creationId xmlns:a16="http://schemas.microsoft.com/office/drawing/2014/main" id="{152554AC-4A76-69D4-6276-68E7DBFCDF3E}"/>
              </a:ext>
            </a:extLst>
          </xdr:cNvPr>
          <xdr:cNvGrpSpPr/>
        </xdr:nvGrpSpPr>
        <xdr:grpSpPr>
          <a:xfrm>
            <a:off x="10863052" y="5455786"/>
            <a:ext cx="3094018" cy="2210820"/>
            <a:chOff x="10828327" y="687458"/>
            <a:chExt cx="3062958" cy="2179760"/>
          </a:xfrm>
        </xdr:grpSpPr>
        <xdr:sp macro="" textlink="">
          <xdr:nvSpPr>
            <xdr:cNvPr id="419" name="Rectangle 418">
              <a:extLst>
                <a:ext uri="{FF2B5EF4-FFF2-40B4-BE49-F238E27FC236}">
                  <a16:creationId xmlns:a16="http://schemas.microsoft.com/office/drawing/2014/main" id="{F8FC05F2-83A1-1E39-C66C-2E4373181152}"/>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20" name="TextBox 419">
              <a:extLst>
                <a:ext uri="{FF2B5EF4-FFF2-40B4-BE49-F238E27FC236}">
                  <a16:creationId xmlns:a16="http://schemas.microsoft.com/office/drawing/2014/main" id="{54993F68-9A46-7CF5-6A00-1B8EB604BAA0}"/>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Plamir</a:t>
              </a:r>
              <a:r>
                <a:rPr lang="en-GB" sz="800" b="1" baseline="0">
                  <a:solidFill>
                    <a:schemeClr val="dk1"/>
                  </a:solidFill>
                  <a:effectLst/>
                  <a:latin typeface="+mn-lt"/>
                  <a:ea typeface="+mn-ea"/>
                  <a:cs typeface="+mn-cs"/>
                </a:rPr>
                <a:t> Dinding Partisi</a:t>
              </a:r>
              <a:endParaRPr lang="en-ID" sz="800">
                <a:effectLst/>
              </a:endParaRPr>
            </a:p>
          </xdr:txBody>
        </xdr:sp>
      </xdr:grpSp>
      <xdr:grpSp>
        <xdr:nvGrpSpPr>
          <xdr:cNvPr id="410" name="Group 41">
            <a:extLst>
              <a:ext uri="{FF2B5EF4-FFF2-40B4-BE49-F238E27FC236}">
                <a16:creationId xmlns:a16="http://schemas.microsoft.com/office/drawing/2014/main" id="{8C991E77-D7EE-630B-F537-24BDE9E2D33D}"/>
              </a:ext>
            </a:extLst>
          </xdr:cNvPr>
          <xdr:cNvGrpSpPr/>
        </xdr:nvGrpSpPr>
        <xdr:grpSpPr>
          <a:xfrm>
            <a:off x="7524868" y="5458509"/>
            <a:ext cx="3094018" cy="2210820"/>
            <a:chOff x="7513876" y="690181"/>
            <a:chExt cx="3062958" cy="2179760"/>
          </a:xfrm>
        </xdr:grpSpPr>
        <xdr:sp macro="" textlink="">
          <xdr:nvSpPr>
            <xdr:cNvPr id="417" name="Rectangle 416">
              <a:extLst>
                <a:ext uri="{FF2B5EF4-FFF2-40B4-BE49-F238E27FC236}">
                  <a16:creationId xmlns:a16="http://schemas.microsoft.com/office/drawing/2014/main" id="{32756B92-C686-09CF-5939-B242CB07E67A}"/>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18" name="TextBox 417">
              <a:extLst>
                <a:ext uri="{FF2B5EF4-FFF2-40B4-BE49-F238E27FC236}">
                  <a16:creationId xmlns:a16="http://schemas.microsoft.com/office/drawing/2014/main" id="{F2D980ED-97DB-B922-1804-D2069354386D}"/>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Plamir</a:t>
              </a:r>
              <a:r>
                <a:rPr lang="en-GB" sz="800" b="1" baseline="0">
                  <a:solidFill>
                    <a:schemeClr val="dk1"/>
                  </a:solidFill>
                  <a:effectLst/>
                  <a:latin typeface="+mn-lt"/>
                  <a:ea typeface="+mn-ea"/>
                  <a:cs typeface="+mn-cs"/>
                </a:rPr>
                <a:t> Dinding Partisi</a:t>
              </a:r>
              <a:endParaRPr lang="en-ID" sz="800">
                <a:effectLst/>
              </a:endParaRPr>
            </a:p>
          </xdr:txBody>
        </xdr:sp>
      </xdr:grpSp>
      <xdr:grpSp>
        <xdr:nvGrpSpPr>
          <xdr:cNvPr id="411" name="Group 44">
            <a:extLst>
              <a:ext uri="{FF2B5EF4-FFF2-40B4-BE49-F238E27FC236}">
                <a16:creationId xmlns:a16="http://schemas.microsoft.com/office/drawing/2014/main" id="{564E2170-E9DA-2BE8-2723-B270CAACDC01}"/>
              </a:ext>
            </a:extLst>
          </xdr:cNvPr>
          <xdr:cNvGrpSpPr/>
        </xdr:nvGrpSpPr>
        <xdr:grpSpPr>
          <a:xfrm>
            <a:off x="10858083" y="7844489"/>
            <a:ext cx="3094018" cy="2204017"/>
            <a:chOff x="10828327" y="687458"/>
            <a:chExt cx="3062958" cy="2179760"/>
          </a:xfrm>
        </xdr:grpSpPr>
        <xdr:sp macro="" textlink="">
          <xdr:nvSpPr>
            <xdr:cNvPr id="415" name="Rectangle 414">
              <a:extLst>
                <a:ext uri="{FF2B5EF4-FFF2-40B4-BE49-F238E27FC236}">
                  <a16:creationId xmlns:a16="http://schemas.microsoft.com/office/drawing/2014/main" id="{2C00858B-0E64-51FB-358D-37AA79F3B4E7}"/>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16" name="TextBox 415">
              <a:extLst>
                <a:ext uri="{FF2B5EF4-FFF2-40B4-BE49-F238E27FC236}">
                  <a16:creationId xmlns:a16="http://schemas.microsoft.com/office/drawing/2014/main" id="{96262F5D-6CF3-0443-A536-1BD2D111DB9C}"/>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Plamir</a:t>
              </a:r>
              <a:r>
                <a:rPr lang="en-GB" sz="800" b="1" baseline="0">
                  <a:solidFill>
                    <a:schemeClr val="dk1"/>
                  </a:solidFill>
                  <a:effectLst/>
                  <a:latin typeface="+mn-lt"/>
                  <a:ea typeface="+mn-ea"/>
                  <a:cs typeface="+mn-cs"/>
                </a:rPr>
                <a:t> Dinding Partisi</a:t>
              </a:r>
              <a:endParaRPr lang="en-ID" sz="800">
                <a:effectLst/>
              </a:endParaRPr>
            </a:p>
          </xdr:txBody>
        </xdr:sp>
      </xdr:grpSp>
      <xdr:grpSp>
        <xdr:nvGrpSpPr>
          <xdr:cNvPr id="412" name="Group 47">
            <a:extLst>
              <a:ext uri="{FF2B5EF4-FFF2-40B4-BE49-F238E27FC236}">
                <a16:creationId xmlns:a16="http://schemas.microsoft.com/office/drawing/2014/main" id="{87F304FE-8B26-D7C6-09AC-1781BCA3AD06}"/>
              </a:ext>
            </a:extLst>
          </xdr:cNvPr>
          <xdr:cNvGrpSpPr/>
        </xdr:nvGrpSpPr>
        <xdr:grpSpPr>
          <a:xfrm>
            <a:off x="7528182" y="7847212"/>
            <a:ext cx="3094018" cy="2204017"/>
            <a:chOff x="7513876" y="690181"/>
            <a:chExt cx="3062958" cy="2179760"/>
          </a:xfrm>
        </xdr:grpSpPr>
        <xdr:sp macro="" textlink="">
          <xdr:nvSpPr>
            <xdr:cNvPr id="413" name="Rectangle 412">
              <a:extLst>
                <a:ext uri="{FF2B5EF4-FFF2-40B4-BE49-F238E27FC236}">
                  <a16:creationId xmlns:a16="http://schemas.microsoft.com/office/drawing/2014/main" id="{FE3A7269-5CD2-667F-A52B-35B20CCD9D31}"/>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14" name="TextBox 413">
              <a:extLst>
                <a:ext uri="{FF2B5EF4-FFF2-40B4-BE49-F238E27FC236}">
                  <a16:creationId xmlns:a16="http://schemas.microsoft.com/office/drawing/2014/main" id="{443DF87C-843B-CC8C-4973-AA2B3306F9EC}"/>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Plamir</a:t>
              </a:r>
              <a:r>
                <a:rPr lang="en-GB" sz="800" b="1" baseline="0">
                  <a:solidFill>
                    <a:schemeClr val="dk1"/>
                  </a:solidFill>
                  <a:latin typeface="Arial" panose="020B0604020202020204" pitchFamily="34" charset="0"/>
                  <a:ea typeface="+mn-ea"/>
                  <a:cs typeface="Arial" panose="020B0604020202020204" pitchFamily="34" charset="0"/>
                </a:rPr>
                <a:t> Dinding Partisi</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clientData/>
  </xdr:twoCellAnchor>
  <xdr:twoCellAnchor>
    <xdr:from>
      <xdr:col>16</xdr:col>
      <xdr:colOff>176893</xdr:colOff>
      <xdr:row>119</xdr:row>
      <xdr:rowOff>40822</xdr:rowOff>
    </xdr:from>
    <xdr:to>
      <xdr:col>19</xdr:col>
      <xdr:colOff>556274</xdr:colOff>
      <xdr:row>166</xdr:row>
      <xdr:rowOff>105087</xdr:rowOff>
    </xdr:to>
    <xdr:grpSp>
      <xdr:nvGrpSpPr>
        <xdr:cNvPr id="429" name="Group 428">
          <a:extLst>
            <a:ext uri="{FF2B5EF4-FFF2-40B4-BE49-F238E27FC236}">
              <a16:creationId xmlns:a16="http://schemas.microsoft.com/office/drawing/2014/main" id="{EE0653D0-D461-4B77-891C-65FA09C7B3EC}"/>
            </a:ext>
          </a:extLst>
        </xdr:cNvPr>
        <xdr:cNvGrpSpPr/>
      </xdr:nvGrpSpPr>
      <xdr:grpSpPr>
        <a:xfrm>
          <a:off x="28275643" y="23424697"/>
          <a:ext cx="6665881" cy="9017765"/>
          <a:chOff x="7523194" y="690564"/>
          <a:chExt cx="6434560" cy="9360665"/>
        </a:xfrm>
      </xdr:grpSpPr>
      <xdr:grpSp>
        <xdr:nvGrpSpPr>
          <xdr:cNvPr id="430" name="Group 5">
            <a:extLst>
              <a:ext uri="{FF2B5EF4-FFF2-40B4-BE49-F238E27FC236}">
                <a16:creationId xmlns:a16="http://schemas.microsoft.com/office/drawing/2014/main" id="{6F0F5976-1324-73AD-6CE1-0683FBCECE7C}"/>
              </a:ext>
            </a:extLst>
          </xdr:cNvPr>
          <xdr:cNvGrpSpPr/>
        </xdr:nvGrpSpPr>
        <xdr:grpSpPr>
          <a:xfrm>
            <a:off x="10861378" y="690564"/>
            <a:ext cx="3094018" cy="2208750"/>
            <a:chOff x="10828327" y="687458"/>
            <a:chExt cx="3062958" cy="2179760"/>
          </a:xfrm>
        </xdr:grpSpPr>
        <xdr:sp macro="" textlink="">
          <xdr:nvSpPr>
            <xdr:cNvPr id="452" name="Rectangle 451">
              <a:extLst>
                <a:ext uri="{FF2B5EF4-FFF2-40B4-BE49-F238E27FC236}">
                  <a16:creationId xmlns:a16="http://schemas.microsoft.com/office/drawing/2014/main" id="{50AC60BD-13E6-BD46-05EA-9138F2B2B159}"/>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53" name="TextBox 10">
              <a:extLst>
                <a:ext uri="{FF2B5EF4-FFF2-40B4-BE49-F238E27FC236}">
                  <a16:creationId xmlns:a16="http://schemas.microsoft.com/office/drawing/2014/main" id="{E0891C9B-55F4-4073-2FE3-28B37948C7CA}"/>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31" name="Group 4">
            <a:extLst>
              <a:ext uri="{FF2B5EF4-FFF2-40B4-BE49-F238E27FC236}">
                <a16:creationId xmlns:a16="http://schemas.microsoft.com/office/drawing/2014/main" id="{8F88E8B7-7F7D-F3BD-E3AA-B0828AE9D3C4}"/>
              </a:ext>
            </a:extLst>
          </xdr:cNvPr>
          <xdr:cNvGrpSpPr/>
        </xdr:nvGrpSpPr>
        <xdr:grpSpPr>
          <a:xfrm>
            <a:off x="7523194" y="693287"/>
            <a:ext cx="3094018" cy="2208750"/>
            <a:chOff x="7513876" y="690181"/>
            <a:chExt cx="3062958" cy="2179760"/>
          </a:xfrm>
        </xdr:grpSpPr>
        <xdr:sp macro="" textlink="">
          <xdr:nvSpPr>
            <xdr:cNvPr id="450" name="Rectangle 449">
              <a:extLst>
                <a:ext uri="{FF2B5EF4-FFF2-40B4-BE49-F238E27FC236}">
                  <a16:creationId xmlns:a16="http://schemas.microsoft.com/office/drawing/2014/main" id="{D1B39979-4E08-D01A-28B6-01A23FBB66B8}"/>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51" name="TextBox 450">
              <a:extLst>
                <a:ext uri="{FF2B5EF4-FFF2-40B4-BE49-F238E27FC236}">
                  <a16:creationId xmlns:a16="http://schemas.microsoft.com/office/drawing/2014/main" id="{0CBE5998-4625-4F85-21AF-74B4BDB7D09C}"/>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32" name="Group 32">
            <a:extLst>
              <a:ext uri="{FF2B5EF4-FFF2-40B4-BE49-F238E27FC236}">
                <a16:creationId xmlns:a16="http://schemas.microsoft.com/office/drawing/2014/main" id="{DD8DD35E-B00D-D83D-B3F1-4DF71A7DFDAD}"/>
              </a:ext>
            </a:extLst>
          </xdr:cNvPr>
          <xdr:cNvGrpSpPr/>
        </xdr:nvGrpSpPr>
        <xdr:grpSpPr>
          <a:xfrm>
            <a:off x="10863736" y="3077197"/>
            <a:ext cx="3094018" cy="2210820"/>
            <a:chOff x="10828327" y="687458"/>
            <a:chExt cx="3062958" cy="2179760"/>
          </a:xfrm>
        </xdr:grpSpPr>
        <xdr:sp macro="" textlink="">
          <xdr:nvSpPr>
            <xdr:cNvPr id="448" name="Rectangle 447">
              <a:extLst>
                <a:ext uri="{FF2B5EF4-FFF2-40B4-BE49-F238E27FC236}">
                  <a16:creationId xmlns:a16="http://schemas.microsoft.com/office/drawing/2014/main" id="{1A34ACBC-FD1E-DCA4-B325-4C3EE5119A02}"/>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49" name="TextBox 448">
              <a:extLst>
                <a:ext uri="{FF2B5EF4-FFF2-40B4-BE49-F238E27FC236}">
                  <a16:creationId xmlns:a16="http://schemas.microsoft.com/office/drawing/2014/main" id="{D9278B64-F866-49EE-F7F6-D900B036EF75}"/>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33" name="Group 35">
            <a:extLst>
              <a:ext uri="{FF2B5EF4-FFF2-40B4-BE49-F238E27FC236}">
                <a16:creationId xmlns:a16="http://schemas.microsoft.com/office/drawing/2014/main" id="{F2F48BE2-997E-B77A-B9E3-404DC0866FD7}"/>
              </a:ext>
            </a:extLst>
          </xdr:cNvPr>
          <xdr:cNvGrpSpPr/>
        </xdr:nvGrpSpPr>
        <xdr:grpSpPr>
          <a:xfrm>
            <a:off x="7526508" y="3079920"/>
            <a:ext cx="3094018" cy="2210820"/>
            <a:chOff x="7513876" y="690181"/>
            <a:chExt cx="3062958" cy="2179760"/>
          </a:xfrm>
        </xdr:grpSpPr>
        <xdr:sp macro="" textlink="">
          <xdr:nvSpPr>
            <xdr:cNvPr id="446" name="Rectangle 445">
              <a:extLst>
                <a:ext uri="{FF2B5EF4-FFF2-40B4-BE49-F238E27FC236}">
                  <a16:creationId xmlns:a16="http://schemas.microsoft.com/office/drawing/2014/main" id="{7FA9D5B9-4179-DBDD-77E9-6D02ABC7B413}"/>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47" name="TextBox 446">
              <a:extLst>
                <a:ext uri="{FF2B5EF4-FFF2-40B4-BE49-F238E27FC236}">
                  <a16:creationId xmlns:a16="http://schemas.microsoft.com/office/drawing/2014/main" id="{A55A4288-7710-A92E-CB54-D86A38F3613A}"/>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34" name="Group 38">
            <a:extLst>
              <a:ext uri="{FF2B5EF4-FFF2-40B4-BE49-F238E27FC236}">
                <a16:creationId xmlns:a16="http://schemas.microsoft.com/office/drawing/2014/main" id="{76CA77DC-9054-2A18-9F94-93A793AC9D2D}"/>
              </a:ext>
            </a:extLst>
          </xdr:cNvPr>
          <xdr:cNvGrpSpPr/>
        </xdr:nvGrpSpPr>
        <xdr:grpSpPr>
          <a:xfrm>
            <a:off x="10863052" y="5455786"/>
            <a:ext cx="3094018" cy="2210820"/>
            <a:chOff x="10828327" y="687458"/>
            <a:chExt cx="3062958" cy="2179760"/>
          </a:xfrm>
        </xdr:grpSpPr>
        <xdr:sp macro="" textlink="">
          <xdr:nvSpPr>
            <xdr:cNvPr id="444" name="Rectangle 443">
              <a:extLst>
                <a:ext uri="{FF2B5EF4-FFF2-40B4-BE49-F238E27FC236}">
                  <a16:creationId xmlns:a16="http://schemas.microsoft.com/office/drawing/2014/main" id="{3CBE7F4E-3D10-B21A-3EFB-E0CE4FE148E7}"/>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45" name="TextBox 444">
              <a:extLst>
                <a:ext uri="{FF2B5EF4-FFF2-40B4-BE49-F238E27FC236}">
                  <a16:creationId xmlns:a16="http://schemas.microsoft.com/office/drawing/2014/main" id="{7ED04B24-E48A-688F-F407-00B62DC32640}"/>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35" name="Group 41">
            <a:extLst>
              <a:ext uri="{FF2B5EF4-FFF2-40B4-BE49-F238E27FC236}">
                <a16:creationId xmlns:a16="http://schemas.microsoft.com/office/drawing/2014/main" id="{65E9ADCE-4604-5CB4-BF1F-936D9A562FD8}"/>
              </a:ext>
            </a:extLst>
          </xdr:cNvPr>
          <xdr:cNvGrpSpPr/>
        </xdr:nvGrpSpPr>
        <xdr:grpSpPr>
          <a:xfrm>
            <a:off x="7524868" y="5458509"/>
            <a:ext cx="3094018" cy="2210820"/>
            <a:chOff x="7513876" y="690181"/>
            <a:chExt cx="3062958" cy="2179760"/>
          </a:xfrm>
        </xdr:grpSpPr>
        <xdr:sp macro="" textlink="">
          <xdr:nvSpPr>
            <xdr:cNvPr id="442" name="Rectangle 441">
              <a:extLst>
                <a:ext uri="{FF2B5EF4-FFF2-40B4-BE49-F238E27FC236}">
                  <a16:creationId xmlns:a16="http://schemas.microsoft.com/office/drawing/2014/main" id="{21B19E4B-F491-64A2-83CC-88D84E245C18}"/>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43" name="TextBox 442">
              <a:extLst>
                <a:ext uri="{FF2B5EF4-FFF2-40B4-BE49-F238E27FC236}">
                  <a16:creationId xmlns:a16="http://schemas.microsoft.com/office/drawing/2014/main" id="{152F1DD4-1820-3580-CDDE-CD703E0309BA}"/>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36" name="Group 44">
            <a:extLst>
              <a:ext uri="{FF2B5EF4-FFF2-40B4-BE49-F238E27FC236}">
                <a16:creationId xmlns:a16="http://schemas.microsoft.com/office/drawing/2014/main" id="{72D820FB-0C9F-6CD9-641F-C21473567DB2}"/>
              </a:ext>
            </a:extLst>
          </xdr:cNvPr>
          <xdr:cNvGrpSpPr/>
        </xdr:nvGrpSpPr>
        <xdr:grpSpPr>
          <a:xfrm>
            <a:off x="10858083" y="7844489"/>
            <a:ext cx="3094018" cy="2204017"/>
            <a:chOff x="10828327" y="687458"/>
            <a:chExt cx="3062958" cy="2179760"/>
          </a:xfrm>
        </xdr:grpSpPr>
        <xdr:sp macro="" textlink="">
          <xdr:nvSpPr>
            <xdr:cNvPr id="440" name="Rectangle 439">
              <a:extLst>
                <a:ext uri="{FF2B5EF4-FFF2-40B4-BE49-F238E27FC236}">
                  <a16:creationId xmlns:a16="http://schemas.microsoft.com/office/drawing/2014/main" id="{C77465AB-8EFB-49FB-B0AF-7CCE433EF7A7}"/>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41" name="TextBox 440">
              <a:extLst>
                <a:ext uri="{FF2B5EF4-FFF2-40B4-BE49-F238E27FC236}">
                  <a16:creationId xmlns:a16="http://schemas.microsoft.com/office/drawing/2014/main" id="{19197825-282E-26F6-F25F-B6AFFE8A6C66}"/>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bg1"/>
                  </a:solidFill>
                  <a:latin typeface="Arial" panose="020B0604020202020204" pitchFamily="34" charset="0"/>
                  <a:ea typeface="+mn-ea"/>
                  <a:cs typeface="Arial" panose="020B0604020202020204" pitchFamily="34" charset="0"/>
                </a:rPr>
                <a:t>.....................................</a:t>
              </a:r>
              <a:endParaRPr lang="en-ID" sz="800" b="1">
                <a:solidFill>
                  <a:schemeClr val="bg1"/>
                </a:solidFill>
                <a:latin typeface="Arial" panose="020B0604020202020204" pitchFamily="34" charset="0"/>
                <a:ea typeface="+mn-ea"/>
                <a:cs typeface="Arial" panose="020B0604020202020204" pitchFamily="34" charset="0"/>
              </a:endParaRPr>
            </a:p>
          </xdr:txBody>
        </xdr:sp>
      </xdr:grpSp>
      <xdr:grpSp>
        <xdr:nvGrpSpPr>
          <xdr:cNvPr id="437" name="Group 47">
            <a:extLst>
              <a:ext uri="{FF2B5EF4-FFF2-40B4-BE49-F238E27FC236}">
                <a16:creationId xmlns:a16="http://schemas.microsoft.com/office/drawing/2014/main" id="{735A3AC3-EC3B-F34A-8CA3-62316B03C9EC}"/>
              </a:ext>
            </a:extLst>
          </xdr:cNvPr>
          <xdr:cNvGrpSpPr/>
        </xdr:nvGrpSpPr>
        <xdr:grpSpPr>
          <a:xfrm>
            <a:off x="7528182" y="7847212"/>
            <a:ext cx="3094018" cy="2204017"/>
            <a:chOff x="7513876" y="690181"/>
            <a:chExt cx="3062958" cy="2179760"/>
          </a:xfrm>
        </xdr:grpSpPr>
        <xdr:sp macro="" textlink="">
          <xdr:nvSpPr>
            <xdr:cNvPr id="438" name="Rectangle 437">
              <a:extLst>
                <a:ext uri="{FF2B5EF4-FFF2-40B4-BE49-F238E27FC236}">
                  <a16:creationId xmlns:a16="http://schemas.microsoft.com/office/drawing/2014/main" id="{5AD862B3-DC9B-563A-310B-6F9832537C51}"/>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39" name="TextBox 438">
              <a:extLst>
                <a:ext uri="{FF2B5EF4-FFF2-40B4-BE49-F238E27FC236}">
                  <a16:creationId xmlns:a16="http://schemas.microsoft.com/office/drawing/2014/main" id="{F9CB2745-A90D-C1D2-7BDA-8417F671B1E5}"/>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clientData/>
  </xdr:twoCellAnchor>
  <xdr:twoCellAnchor>
    <xdr:from>
      <xdr:col>0</xdr:col>
      <xdr:colOff>176893</xdr:colOff>
      <xdr:row>175</xdr:row>
      <xdr:rowOff>40822</xdr:rowOff>
    </xdr:from>
    <xdr:to>
      <xdr:col>3</xdr:col>
      <xdr:colOff>556274</xdr:colOff>
      <xdr:row>222</xdr:row>
      <xdr:rowOff>105087</xdr:rowOff>
    </xdr:to>
    <xdr:grpSp>
      <xdr:nvGrpSpPr>
        <xdr:cNvPr id="454" name="Group 453">
          <a:extLst>
            <a:ext uri="{FF2B5EF4-FFF2-40B4-BE49-F238E27FC236}">
              <a16:creationId xmlns:a16="http://schemas.microsoft.com/office/drawing/2014/main" id="{E815CB03-D21A-41F9-8671-C344CFDE7237}"/>
            </a:ext>
          </a:extLst>
        </xdr:cNvPr>
        <xdr:cNvGrpSpPr/>
      </xdr:nvGrpSpPr>
      <xdr:grpSpPr>
        <a:xfrm>
          <a:off x="176893" y="34330822"/>
          <a:ext cx="6665881" cy="9017765"/>
          <a:chOff x="7523194" y="690564"/>
          <a:chExt cx="6434560" cy="9360665"/>
        </a:xfrm>
      </xdr:grpSpPr>
      <xdr:grpSp>
        <xdr:nvGrpSpPr>
          <xdr:cNvPr id="455" name="Group 5">
            <a:extLst>
              <a:ext uri="{FF2B5EF4-FFF2-40B4-BE49-F238E27FC236}">
                <a16:creationId xmlns:a16="http://schemas.microsoft.com/office/drawing/2014/main" id="{17E27A96-5388-FF3C-B464-852958247695}"/>
              </a:ext>
            </a:extLst>
          </xdr:cNvPr>
          <xdr:cNvGrpSpPr/>
        </xdr:nvGrpSpPr>
        <xdr:grpSpPr>
          <a:xfrm>
            <a:off x="10861378" y="690564"/>
            <a:ext cx="3094018" cy="2208750"/>
            <a:chOff x="10828327" y="687458"/>
            <a:chExt cx="3062958" cy="2179760"/>
          </a:xfrm>
        </xdr:grpSpPr>
        <xdr:sp macro="" textlink="">
          <xdr:nvSpPr>
            <xdr:cNvPr id="477" name="Rectangle 476">
              <a:extLst>
                <a:ext uri="{FF2B5EF4-FFF2-40B4-BE49-F238E27FC236}">
                  <a16:creationId xmlns:a16="http://schemas.microsoft.com/office/drawing/2014/main" id="{2010D614-BFAB-9390-766A-619CA1D572E1}"/>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78" name="TextBox 10">
              <a:extLst>
                <a:ext uri="{FF2B5EF4-FFF2-40B4-BE49-F238E27FC236}">
                  <a16:creationId xmlns:a16="http://schemas.microsoft.com/office/drawing/2014/main" id="{F7969ED1-6023-F67A-976A-C463027696E9}"/>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nvGrpSpPr>
          <xdr:cNvPr id="456" name="Group 4">
            <a:extLst>
              <a:ext uri="{FF2B5EF4-FFF2-40B4-BE49-F238E27FC236}">
                <a16:creationId xmlns:a16="http://schemas.microsoft.com/office/drawing/2014/main" id="{83F9CD9D-6411-B17A-2020-80F5A3015D75}"/>
              </a:ext>
            </a:extLst>
          </xdr:cNvPr>
          <xdr:cNvGrpSpPr/>
        </xdr:nvGrpSpPr>
        <xdr:grpSpPr>
          <a:xfrm>
            <a:off x="7523194" y="693287"/>
            <a:ext cx="3094018" cy="2208750"/>
            <a:chOff x="7513876" y="690181"/>
            <a:chExt cx="3062958" cy="2179760"/>
          </a:xfrm>
        </xdr:grpSpPr>
        <xdr:sp macro="" textlink="">
          <xdr:nvSpPr>
            <xdr:cNvPr id="475" name="Rectangle 474">
              <a:extLst>
                <a:ext uri="{FF2B5EF4-FFF2-40B4-BE49-F238E27FC236}">
                  <a16:creationId xmlns:a16="http://schemas.microsoft.com/office/drawing/2014/main" id="{51ABE528-6748-E5F7-B913-C445C4851F67}"/>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76" name="TextBox 475">
              <a:extLst>
                <a:ext uri="{FF2B5EF4-FFF2-40B4-BE49-F238E27FC236}">
                  <a16:creationId xmlns:a16="http://schemas.microsoft.com/office/drawing/2014/main" id="{B8BADED7-C33A-E003-EAA7-E63D249C0405}"/>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0">
                  <a:solidFill>
                    <a:schemeClr val="dk1"/>
                  </a:solidFill>
                  <a:effectLst/>
                  <a:latin typeface="+mn-lt"/>
                  <a:ea typeface="+mn-ea"/>
                  <a:cs typeface="+mn-cs"/>
                </a:rPr>
                <a:t>Screeding &amp; Levelling Lantai</a:t>
              </a:r>
              <a:endParaRPr lang="en-ID" sz="800">
                <a:effectLst/>
              </a:endParaRPr>
            </a:p>
          </xdr:txBody>
        </xdr:sp>
      </xdr:grpSp>
      <xdr:grpSp>
        <xdr:nvGrpSpPr>
          <xdr:cNvPr id="457" name="Group 32">
            <a:extLst>
              <a:ext uri="{FF2B5EF4-FFF2-40B4-BE49-F238E27FC236}">
                <a16:creationId xmlns:a16="http://schemas.microsoft.com/office/drawing/2014/main" id="{1FF10D7C-AD90-B7F2-1507-1DC6704A3869}"/>
              </a:ext>
            </a:extLst>
          </xdr:cNvPr>
          <xdr:cNvGrpSpPr/>
        </xdr:nvGrpSpPr>
        <xdr:grpSpPr>
          <a:xfrm>
            <a:off x="10863736" y="3077197"/>
            <a:ext cx="3094018" cy="2210820"/>
            <a:chOff x="10828327" y="687458"/>
            <a:chExt cx="3062958" cy="2179760"/>
          </a:xfrm>
        </xdr:grpSpPr>
        <xdr:sp macro="" textlink="">
          <xdr:nvSpPr>
            <xdr:cNvPr id="473" name="Rectangle 472">
              <a:extLst>
                <a:ext uri="{FF2B5EF4-FFF2-40B4-BE49-F238E27FC236}">
                  <a16:creationId xmlns:a16="http://schemas.microsoft.com/office/drawing/2014/main" id="{8946EB79-B7E1-21EE-8B79-E0F5AF9019FB}"/>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74" name="TextBox 473">
              <a:extLst>
                <a:ext uri="{FF2B5EF4-FFF2-40B4-BE49-F238E27FC236}">
                  <a16:creationId xmlns:a16="http://schemas.microsoft.com/office/drawing/2014/main" id="{286F0461-310F-2648-4F71-F7BB71AB63E5}"/>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nvGrpSpPr>
          <xdr:cNvPr id="458" name="Group 35">
            <a:extLst>
              <a:ext uri="{FF2B5EF4-FFF2-40B4-BE49-F238E27FC236}">
                <a16:creationId xmlns:a16="http://schemas.microsoft.com/office/drawing/2014/main" id="{2A4AB801-4822-923B-0F4B-806F47D1C277}"/>
              </a:ext>
            </a:extLst>
          </xdr:cNvPr>
          <xdr:cNvGrpSpPr/>
        </xdr:nvGrpSpPr>
        <xdr:grpSpPr>
          <a:xfrm>
            <a:off x="7526508" y="3079920"/>
            <a:ext cx="3094018" cy="2210820"/>
            <a:chOff x="7513876" y="690181"/>
            <a:chExt cx="3062958" cy="2179760"/>
          </a:xfrm>
        </xdr:grpSpPr>
        <xdr:sp macro="" textlink="">
          <xdr:nvSpPr>
            <xdr:cNvPr id="471" name="Rectangle 470">
              <a:extLst>
                <a:ext uri="{FF2B5EF4-FFF2-40B4-BE49-F238E27FC236}">
                  <a16:creationId xmlns:a16="http://schemas.microsoft.com/office/drawing/2014/main" id="{912888FB-2E27-B40A-052A-C3FFCF6D2454}"/>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72" name="TextBox 471">
              <a:extLst>
                <a:ext uri="{FF2B5EF4-FFF2-40B4-BE49-F238E27FC236}">
                  <a16:creationId xmlns:a16="http://schemas.microsoft.com/office/drawing/2014/main" id="{D3547E47-6616-0691-B8DD-F265A092E4E8}"/>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nvGrpSpPr>
          <xdr:cNvPr id="459" name="Group 38">
            <a:extLst>
              <a:ext uri="{FF2B5EF4-FFF2-40B4-BE49-F238E27FC236}">
                <a16:creationId xmlns:a16="http://schemas.microsoft.com/office/drawing/2014/main" id="{FAB2429A-110B-8E4C-AA9A-E9A8B11ACA68}"/>
              </a:ext>
            </a:extLst>
          </xdr:cNvPr>
          <xdr:cNvGrpSpPr/>
        </xdr:nvGrpSpPr>
        <xdr:grpSpPr>
          <a:xfrm>
            <a:off x="10863052" y="5455786"/>
            <a:ext cx="3094018" cy="2210820"/>
            <a:chOff x="10828327" y="687458"/>
            <a:chExt cx="3062958" cy="2179760"/>
          </a:xfrm>
        </xdr:grpSpPr>
        <xdr:sp macro="" textlink="">
          <xdr:nvSpPr>
            <xdr:cNvPr id="469" name="Rectangle 468">
              <a:extLst>
                <a:ext uri="{FF2B5EF4-FFF2-40B4-BE49-F238E27FC236}">
                  <a16:creationId xmlns:a16="http://schemas.microsoft.com/office/drawing/2014/main" id="{9E90C5CE-B98E-6854-4C42-180AA494038A}"/>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70" name="TextBox 469">
              <a:extLst>
                <a:ext uri="{FF2B5EF4-FFF2-40B4-BE49-F238E27FC236}">
                  <a16:creationId xmlns:a16="http://schemas.microsoft.com/office/drawing/2014/main" id="{CDCF4B9D-9B5C-F05F-51BA-18E6A9B95580}"/>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nvGrpSpPr>
          <xdr:cNvPr id="460" name="Group 41">
            <a:extLst>
              <a:ext uri="{FF2B5EF4-FFF2-40B4-BE49-F238E27FC236}">
                <a16:creationId xmlns:a16="http://schemas.microsoft.com/office/drawing/2014/main" id="{1CB2C951-2CF9-0AB6-B5D2-5A2342AFBF64}"/>
              </a:ext>
            </a:extLst>
          </xdr:cNvPr>
          <xdr:cNvGrpSpPr/>
        </xdr:nvGrpSpPr>
        <xdr:grpSpPr>
          <a:xfrm>
            <a:off x="7524868" y="5458509"/>
            <a:ext cx="3094018" cy="2210820"/>
            <a:chOff x="7513876" y="690181"/>
            <a:chExt cx="3062958" cy="2179760"/>
          </a:xfrm>
        </xdr:grpSpPr>
        <xdr:sp macro="" textlink="">
          <xdr:nvSpPr>
            <xdr:cNvPr id="467" name="Rectangle 466">
              <a:extLst>
                <a:ext uri="{FF2B5EF4-FFF2-40B4-BE49-F238E27FC236}">
                  <a16:creationId xmlns:a16="http://schemas.microsoft.com/office/drawing/2014/main" id="{4E444329-3844-FC52-6670-FA39C3940ABA}"/>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68" name="TextBox 467">
              <a:extLst>
                <a:ext uri="{FF2B5EF4-FFF2-40B4-BE49-F238E27FC236}">
                  <a16:creationId xmlns:a16="http://schemas.microsoft.com/office/drawing/2014/main" id="{3F186FB6-F58B-130D-AA5B-760355287612}"/>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nvGrpSpPr>
          <xdr:cNvPr id="461" name="Group 44">
            <a:extLst>
              <a:ext uri="{FF2B5EF4-FFF2-40B4-BE49-F238E27FC236}">
                <a16:creationId xmlns:a16="http://schemas.microsoft.com/office/drawing/2014/main" id="{60B6B170-E46F-E0CF-1177-1A5C2171A8C8}"/>
              </a:ext>
            </a:extLst>
          </xdr:cNvPr>
          <xdr:cNvGrpSpPr/>
        </xdr:nvGrpSpPr>
        <xdr:grpSpPr>
          <a:xfrm>
            <a:off x="10858083" y="7844489"/>
            <a:ext cx="3094018" cy="2204017"/>
            <a:chOff x="10828327" y="687458"/>
            <a:chExt cx="3062958" cy="2179760"/>
          </a:xfrm>
        </xdr:grpSpPr>
        <xdr:sp macro="" textlink="">
          <xdr:nvSpPr>
            <xdr:cNvPr id="465" name="Rectangle 464">
              <a:extLst>
                <a:ext uri="{FF2B5EF4-FFF2-40B4-BE49-F238E27FC236}">
                  <a16:creationId xmlns:a16="http://schemas.microsoft.com/office/drawing/2014/main" id="{CDB9010B-B1D5-B5FD-4A19-2D41DB19847B}"/>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66" name="TextBox 465">
              <a:extLst>
                <a:ext uri="{FF2B5EF4-FFF2-40B4-BE49-F238E27FC236}">
                  <a16:creationId xmlns:a16="http://schemas.microsoft.com/office/drawing/2014/main" id="{369F2DF0-862A-F692-0CFC-F3B190B67261}"/>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nvGrpSpPr>
          <xdr:cNvPr id="462" name="Group 47">
            <a:extLst>
              <a:ext uri="{FF2B5EF4-FFF2-40B4-BE49-F238E27FC236}">
                <a16:creationId xmlns:a16="http://schemas.microsoft.com/office/drawing/2014/main" id="{D3590E35-8661-5D8A-FD9C-6D70C37E7D70}"/>
              </a:ext>
            </a:extLst>
          </xdr:cNvPr>
          <xdr:cNvGrpSpPr/>
        </xdr:nvGrpSpPr>
        <xdr:grpSpPr>
          <a:xfrm>
            <a:off x="7528182" y="7847212"/>
            <a:ext cx="3094018" cy="2204017"/>
            <a:chOff x="7513876" y="690181"/>
            <a:chExt cx="3062958" cy="2179760"/>
          </a:xfrm>
        </xdr:grpSpPr>
        <xdr:sp macro="" textlink="">
          <xdr:nvSpPr>
            <xdr:cNvPr id="463" name="Rectangle 462">
              <a:extLst>
                <a:ext uri="{FF2B5EF4-FFF2-40B4-BE49-F238E27FC236}">
                  <a16:creationId xmlns:a16="http://schemas.microsoft.com/office/drawing/2014/main" id="{F79C68C6-2DD2-FDC2-9229-E4C0189E483C}"/>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64" name="TextBox 463">
              <a:extLst>
                <a:ext uri="{FF2B5EF4-FFF2-40B4-BE49-F238E27FC236}">
                  <a16:creationId xmlns:a16="http://schemas.microsoft.com/office/drawing/2014/main" id="{BAE9E830-986C-6532-83A3-C4BBE87CF239}"/>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1100" b="0">
                  <a:solidFill>
                    <a:schemeClr val="dk1"/>
                  </a:solidFill>
                  <a:effectLst/>
                  <a:latin typeface="+mn-lt"/>
                  <a:ea typeface="+mn-ea"/>
                  <a:cs typeface="+mn-cs"/>
                </a:rPr>
                <a:t>Screeding &amp; Levelling Lantai</a:t>
              </a:r>
              <a:endParaRPr lang="en-ID" sz="800">
                <a:effectLst/>
              </a:endParaRPr>
            </a:p>
          </xdr:txBody>
        </xdr:sp>
      </xdr:grpSp>
    </xdr:grpSp>
    <xdr:clientData/>
  </xdr:twoCellAnchor>
  <xdr:twoCellAnchor>
    <xdr:from>
      <xdr:col>4</xdr:col>
      <xdr:colOff>176893</xdr:colOff>
      <xdr:row>175</xdr:row>
      <xdr:rowOff>40822</xdr:rowOff>
    </xdr:from>
    <xdr:to>
      <xdr:col>7</xdr:col>
      <xdr:colOff>556274</xdr:colOff>
      <xdr:row>222</xdr:row>
      <xdr:rowOff>105087</xdr:rowOff>
    </xdr:to>
    <xdr:grpSp>
      <xdr:nvGrpSpPr>
        <xdr:cNvPr id="479" name="Group 478">
          <a:extLst>
            <a:ext uri="{FF2B5EF4-FFF2-40B4-BE49-F238E27FC236}">
              <a16:creationId xmlns:a16="http://schemas.microsoft.com/office/drawing/2014/main" id="{73868ACC-B378-4814-A9B9-F5BD993031EA}"/>
            </a:ext>
          </a:extLst>
        </xdr:cNvPr>
        <xdr:cNvGrpSpPr/>
      </xdr:nvGrpSpPr>
      <xdr:grpSpPr>
        <a:xfrm>
          <a:off x="7201581" y="34330822"/>
          <a:ext cx="6665881" cy="9017765"/>
          <a:chOff x="7523194" y="690564"/>
          <a:chExt cx="6434560" cy="9360665"/>
        </a:xfrm>
      </xdr:grpSpPr>
      <xdr:grpSp>
        <xdr:nvGrpSpPr>
          <xdr:cNvPr id="480" name="Group 5">
            <a:extLst>
              <a:ext uri="{FF2B5EF4-FFF2-40B4-BE49-F238E27FC236}">
                <a16:creationId xmlns:a16="http://schemas.microsoft.com/office/drawing/2014/main" id="{3105A854-119F-AEB6-971D-52F8FFD94F47}"/>
              </a:ext>
            </a:extLst>
          </xdr:cNvPr>
          <xdr:cNvGrpSpPr/>
        </xdr:nvGrpSpPr>
        <xdr:grpSpPr>
          <a:xfrm>
            <a:off x="10861378" y="690564"/>
            <a:ext cx="3094018" cy="2208750"/>
            <a:chOff x="10828327" y="687458"/>
            <a:chExt cx="3062958" cy="2179760"/>
          </a:xfrm>
        </xdr:grpSpPr>
        <xdr:sp macro="" textlink="">
          <xdr:nvSpPr>
            <xdr:cNvPr id="502" name="Rectangle 501">
              <a:extLst>
                <a:ext uri="{FF2B5EF4-FFF2-40B4-BE49-F238E27FC236}">
                  <a16:creationId xmlns:a16="http://schemas.microsoft.com/office/drawing/2014/main" id="{E7E1BBEF-21E3-C69D-4430-A530B67ED2F8}"/>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03" name="TextBox 10">
              <a:extLst>
                <a:ext uri="{FF2B5EF4-FFF2-40B4-BE49-F238E27FC236}">
                  <a16:creationId xmlns:a16="http://schemas.microsoft.com/office/drawing/2014/main" id="{38530F29-56CB-CC03-BF2A-DFABD24D53C3}"/>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Pemasngn Rangka Partisi</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81" name="Group 4">
            <a:extLst>
              <a:ext uri="{FF2B5EF4-FFF2-40B4-BE49-F238E27FC236}">
                <a16:creationId xmlns:a16="http://schemas.microsoft.com/office/drawing/2014/main" id="{9428BA58-E84E-E75A-AC36-9EBB51D4CFC8}"/>
              </a:ext>
            </a:extLst>
          </xdr:cNvPr>
          <xdr:cNvGrpSpPr/>
        </xdr:nvGrpSpPr>
        <xdr:grpSpPr>
          <a:xfrm>
            <a:off x="7523194" y="693287"/>
            <a:ext cx="3094018" cy="2208750"/>
            <a:chOff x="7513876" y="690181"/>
            <a:chExt cx="3062958" cy="2179760"/>
          </a:xfrm>
        </xdr:grpSpPr>
        <xdr:sp macro="" textlink="">
          <xdr:nvSpPr>
            <xdr:cNvPr id="500" name="Rectangle 499">
              <a:extLst>
                <a:ext uri="{FF2B5EF4-FFF2-40B4-BE49-F238E27FC236}">
                  <a16:creationId xmlns:a16="http://schemas.microsoft.com/office/drawing/2014/main" id="{0DF8B35D-7F80-92FA-D6D6-D4B88AB52B87}"/>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01" name="TextBox 500">
              <a:extLst>
                <a:ext uri="{FF2B5EF4-FFF2-40B4-BE49-F238E27FC236}">
                  <a16:creationId xmlns:a16="http://schemas.microsoft.com/office/drawing/2014/main" id="{34B0099D-2866-B61A-EA60-6D1DF6806626}"/>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Pengangkutan Material Rangka</a:t>
              </a:r>
              <a:r>
                <a:rPr lang="en-GB" sz="800" b="1" baseline="0">
                  <a:solidFill>
                    <a:schemeClr val="dk1"/>
                  </a:solidFill>
                  <a:latin typeface="Arial" panose="020B0604020202020204" pitchFamily="34" charset="0"/>
                  <a:ea typeface="+mn-ea"/>
                  <a:cs typeface="Arial" panose="020B0604020202020204" pitchFamily="34" charset="0"/>
                </a:rPr>
                <a:t> Partisi</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82" name="Group 32">
            <a:extLst>
              <a:ext uri="{FF2B5EF4-FFF2-40B4-BE49-F238E27FC236}">
                <a16:creationId xmlns:a16="http://schemas.microsoft.com/office/drawing/2014/main" id="{EA779F24-3904-E5E2-6FE3-020E844D61C1}"/>
              </a:ext>
            </a:extLst>
          </xdr:cNvPr>
          <xdr:cNvGrpSpPr/>
        </xdr:nvGrpSpPr>
        <xdr:grpSpPr>
          <a:xfrm>
            <a:off x="10863736" y="3077197"/>
            <a:ext cx="3094018" cy="2210820"/>
            <a:chOff x="10828327" y="687458"/>
            <a:chExt cx="3062958" cy="2179760"/>
          </a:xfrm>
        </xdr:grpSpPr>
        <xdr:sp macro="" textlink="">
          <xdr:nvSpPr>
            <xdr:cNvPr id="498" name="Rectangle 497">
              <a:extLst>
                <a:ext uri="{FF2B5EF4-FFF2-40B4-BE49-F238E27FC236}">
                  <a16:creationId xmlns:a16="http://schemas.microsoft.com/office/drawing/2014/main" id="{2D26FF2B-EB6B-38D1-10E5-32035E7BA6A1}"/>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99" name="TextBox 498">
              <a:extLst>
                <a:ext uri="{FF2B5EF4-FFF2-40B4-BE49-F238E27FC236}">
                  <a16:creationId xmlns:a16="http://schemas.microsoft.com/office/drawing/2014/main" id="{BA9E7BD8-BB5B-8782-493F-8B34275E4567}"/>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Pemasngn Rangka Partisi</a:t>
              </a:r>
              <a:endParaRPr lang="en-ID" sz="800">
                <a:effectLst/>
              </a:endParaRPr>
            </a:p>
          </xdr:txBody>
        </xdr:sp>
      </xdr:grpSp>
      <xdr:grpSp>
        <xdr:nvGrpSpPr>
          <xdr:cNvPr id="483" name="Group 35">
            <a:extLst>
              <a:ext uri="{FF2B5EF4-FFF2-40B4-BE49-F238E27FC236}">
                <a16:creationId xmlns:a16="http://schemas.microsoft.com/office/drawing/2014/main" id="{9B40FAE6-8D5C-E582-2C87-4921E38A0A6D}"/>
              </a:ext>
            </a:extLst>
          </xdr:cNvPr>
          <xdr:cNvGrpSpPr/>
        </xdr:nvGrpSpPr>
        <xdr:grpSpPr>
          <a:xfrm>
            <a:off x="7526508" y="3079920"/>
            <a:ext cx="3094018" cy="2210820"/>
            <a:chOff x="7513876" y="690181"/>
            <a:chExt cx="3062958" cy="2179760"/>
          </a:xfrm>
        </xdr:grpSpPr>
        <xdr:sp macro="" textlink="">
          <xdr:nvSpPr>
            <xdr:cNvPr id="496" name="Rectangle 495">
              <a:extLst>
                <a:ext uri="{FF2B5EF4-FFF2-40B4-BE49-F238E27FC236}">
                  <a16:creationId xmlns:a16="http://schemas.microsoft.com/office/drawing/2014/main" id="{66FE5B54-0291-58AB-A8A7-4593484DF0A4}"/>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97" name="TextBox 496">
              <a:extLst>
                <a:ext uri="{FF2B5EF4-FFF2-40B4-BE49-F238E27FC236}">
                  <a16:creationId xmlns:a16="http://schemas.microsoft.com/office/drawing/2014/main" id="{049C1EE3-984F-1EDB-F813-7E54DDB719D4}"/>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Pemasngn Rangka Partisi</a:t>
              </a:r>
              <a:endParaRPr lang="en-ID" sz="800">
                <a:effectLst/>
              </a:endParaRPr>
            </a:p>
          </xdr:txBody>
        </xdr:sp>
      </xdr:grpSp>
      <xdr:grpSp>
        <xdr:nvGrpSpPr>
          <xdr:cNvPr id="484" name="Group 38">
            <a:extLst>
              <a:ext uri="{FF2B5EF4-FFF2-40B4-BE49-F238E27FC236}">
                <a16:creationId xmlns:a16="http://schemas.microsoft.com/office/drawing/2014/main" id="{230F71FF-FA47-AEFA-1AF0-F283BE45FA59}"/>
              </a:ext>
            </a:extLst>
          </xdr:cNvPr>
          <xdr:cNvGrpSpPr/>
        </xdr:nvGrpSpPr>
        <xdr:grpSpPr>
          <a:xfrm>
            <a:off x="10863052" y="5455786"/>
            <a:ext cx="3094018" cy="2210820"/>
            <a:chOff x="10828327" y="687458"/>
            <a:chExt cx="3062958" cy="2179760"/>
          </a:xfrm>
        </xdr:grpSpPr>
        <xdr:sp macro="" textlink="">
          <xdr:nvSpPr>
            <xdr:cNvPr id="494" name="Rectangle 493">
              <a:extLst>
                <a:ext uri="{FF2B5EF4-FFF2-40B4-BE49-F238E27FC236}">
                  <a16:creationId xmlns:a16="http://schemas.microsoft.com/office/drawing/2014/main" id="{9C6EC253-26C2-5250-4F2A-3C2708670964}"/>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95" name="TextBox 494">
              <a:extLst>
                <a:ext uri="{FF2B5EF4-FFF2-40B4-BE49-F238E27FC236}">
                  <a16:creationId xmlns:a16="http://schemas.microsoft.com/office/drawing/2014/main" id="{D929DD73-A2DB-C9A1-1A87-1555F4FA1BCC}"/>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Pasang Partisi</a:t>
              </a:r>
              <a:r>
                <a:rPr lang="en-GB" sz="800" b="1" baseline="0">
                  <a:solidFill>
                    <a:schemeClr val="dk1"/>
                  </a:solidFill>
                  <a:latin typeface="Arial" panose="020B0604020202020204" pitchFamily="34" charset="0"/>
                  <a:ea typeface="+mn-ea"/>
                  <a:cs typeface="Arial" panose="020B0604020202020204" pitchFamily="34" charset="0"/>
                </a:rPr>
                <a:t> Gypsum</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485" name="Group 41">
            <a:extLst>
              <a:ext uri="{FF2B5EF4-FFF2-40B4-BE49-F238E27FC236}">
                <a16:creationId xmlns:a16="http://schemas.microsoft.com/office/drawing/2014/main" id="{F4672650-64C0-2734-28B6-995E09D2392D}"/>
              </a:ext>
            </a:extLst>
          </xdr:cNvPr>
          <xdr:cNvGrpSpPr/>
        </xdr:nvGrpSpPr>
        <xdr:grpSpPr>
          <a:xfrm>
            <a:off x="7524868" y="5458509"/>
            <a:ext cx="3094018" cy="2210820"/>
            <a:chOff x="7513876" y="690181"/>
            <a:chExt cx="3062958" cy="2179760"/>
          </a:xfrm>
        </xdr:grpSpPr>
        <xdr:sp macro="" textlink="">
          <xdr:nvSpPr>
            <xdr:cNvPr id="492" name="Rectangle 491">
              <a:extLst>
                <a:ext uri="{FF2B5EF4-FFF2-40B4-BE49-F238E27FC236}">
                  <a16:creationId xmlns:a16="http://schemas.microsoft.com/office/drawing/2014/main" id="{82C366C6-4C78-62BD-371F-E16A4938C5A0}"/>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93" name="TextBox 492">
              <a:extLst>
                <a:ext uri="{FF2B5EF4-FFF2-40B4-BE49-F238E27FC236}">
                  <a16:creationId xmlns:a16="http://schemas.microsoft.com/office/drawing/2014/main" id="{DFF29940-7F3F-449B-6896-C999CD569A2A}"/>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Pengangkutan Material Gypsum</a:t>
              </a:r>
              <a:endParaRPr lang="en-ID" sz="800">
                <a:effectLst/>
              </a:endParaRPr>
            </a:p>
          </xdr:txBody>
        </xdr:sp>
      </xdr:grpSp>
      <xdr:grpSp>
        <xdr:nvGrpSpPr>
          <xdr:cNvPr id="486" name="Group 44">
            <a:extLst>
              <a:ext uri="{FF2B5EF4-FFF2-40B4-BE49-F238E27FC236}">
                <a16:creationId xmlns:a16="http://schemas.microsoft.com/office/drawing/2014/main" id="{4863218F-A4DC-E6D1-5397-7DFEC8D60D25}"/>
              </a:ext>
            </a:extLst>
          </xdr:cNvPr>
          <xdr:cNvGrpSpPr/>
        </xdr:nvGrpSpPr>
        <xdr:grpSpPr>
          <a:xfrm>
            <a:off x="10858083" y="7844489"/>
            <a:ext cx="3094018" cy="2204017"/>
            <a:chOff x="10828327" y="687458"/>
            <a:chExt cx="3062958" cy="2179760"/>
          </a:xfrm>
        </xdr:grpSpPr>
        <xdr:sp macro="" textlink="">
          <xdr:nvSpPr>
            <xdr:cNvPr id="490" name="Rectangle 489">
              <a:extLst>
                <a:ext uri="{FF2B5EF4-FFF2-40B4-BE49-F238E27FC236}">
                  <a16:creationId xmlns:a16="http://schemas.microsoft.com/office/drawing/2014/main" id="{B4DEC664-52B8-2B53-DDAE-3139CFB27BD7}"/>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91" name="TextBox 490">
              <a:extLst>
                <a:ext uri="{FF2B5EF4-FFF2-40B4-BE49-F238E27FC236}">
                  <a16:creationId xmlns:a16="http://schemas.microsoft.com/office/drawing/2014/main" id="{1C8AF520-EC5B-198F-20D4-9EB6AC994497}"/>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nvGrpSpPr>
          <xdr:cNvPr id="487" name="Group 47">
            <a:extLst>
              <a:ext uri="{FF2B5EF4-FFF2-40B4-BE49-F238E27FC236}">
                <a16:creationId xmlns:a16="http://schemas.microsoft.com/office/drawing/2014/main" id="{9E030AB3-AB3A-43E7-0960-5ED1ACBEFD30}"/>
              </a:ext>
            </a:extLst>
          </xdr:cNvPr>
          <xdr:cNvGrpSpPr/>
        </xdr:nvGrpSpPr>
        <xdr:grpSpPr>
          <a:xfrm>
            <a:off x="7528182" y="7847212"/>
            <a:ext cx="3094018" cy="2204017"/>
            <a:chOff x="7513876" y="690181"/>
            <a:chExt cx="3062958" cy="2179760"/>
          </a:xfrm>
        </xdr:grpSpPr>
        <xdr:sp macro="" textlink="">
          <xdr:nvSpPr>
            <xdr:cNvPr id="488" name="Rectangle 487">
              <a:extLst>
                <a:ext uri="{FF2B5EF4-FFF2-40B4-BE49-F238E27FC236}">
                  <a16:creationId xmlns:a16="http://schemas.microsoft.com/office/drawing/2014/main" id="{405B4680-DAAA-C95A-5326-C78A8903DCAB}"/>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89" name="TextBox 488">
              <a:extLst>
                <a:ext uri="{FF2B5EF4-FFF2-40B4-BE49-F238E27FC236}">
                  <a16:creationId xmlns:a16="http://schemas.microsoft.com/office/drawing/2014/main" id="{C8BB53C8-11EE-987D-B73A-B96A50CD9EA4}"/>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clientData/>
  </xdr:twoCellAnchor>
  <xdr:twoCellAnchor>
    <xdr:from>
      <xdr:col>8</xdr:col>
      <xdr:colOff>176893</xdr:colOff>
      <xdr:row>175</xdr:row>
      <xdr:rowOff>40822</xdr:rowOff>
    </xdr:from>
    <xdr:to>
      <xdr:col>11</xdr:col>
      <xdr:colOff>556274</xdr:colOff>
      <xdr:row>222</xdr:row>
      <xdr:rowOff>105087</xdr:rowOff>
    </xdr:to>
    <xdr:grpSp>
      <xdr:nvGrpSpPr>
        <xdr:cNvPr id="504" name="Group 503">
          <a:extLst>
            <a:ext uri="{FF2B5EF4-FFF2-40B4-BE49-F238E27FC236}">
              <a16:creationId xmlns:a16="http://schemas.microsoft.com/office/drawing/2014/main" id="{3D0DE508-A434-4B8C-A0DD-7F1E17125AB8}"/>
            </a:ext>
          </a:extLst>
        </xdr:cNvPr>
        <xdr:cNvGrpSpPr/>
      </xdr:nvGrpSpPr>
      <xdr:grpSpPr>
        <a:xfrm>
          <a:off x="14226268" y="34330822"/>
          <a:ext cx="6665881" cy="9017765"/>
          <a:chOff x="7523194" y="690564"/>
          <a:chExt cx="6434560" cy="9360665"/>
        </a:xfrm>
      </xdr:grpSpPr>
      <xdr:grpSp>
        <xdr:nvGrpSpPr>
          <xdr:cNvPr id="505" name="Group 5">
            <a:extLst>
              <a:ext uri="{FF2B5EF4-FFF2-40B4-BE49-F238E27FC236}">
                <a16:creationId xmlns:a16="http://schemas.microsoft.com/office/drawing/2014/main" id="{47E67224-9A54-536C-230D-8A077117A350}"/>
              </a:ext>
            </a:extLst>
          </xdr:cNvPr>
          <xdr:cNvGrpSpPr/>
        </xdr:nvGrpSpPr>
        <xdr:grpSpPr>
          <a:xfrm>
            <a:off x="10861378" y="690564"/>
            <a:ext cx="3094018" cy="2208750"/>
            <a:chOff x="10828327" y="687458"/>
            <a:chExt cx="3062958" cy="2179760"/>
          </a:xfrm>
        </xdr:grpSpPr>
        <xdr:sp macro="" textlink="">
          <xdr:nvSpPr>
            <xdr:cNvPr id="527" name="Rectangle 526">
              <a:extLst>
                <a:ext uri="{FF2B5EF4-FFF2-40B4-BE49-F238E27FC236}">
                  <a16:creationId xmlns:a16="http://schemas.microsoft.com/office/drawing/2014/main" id="{1219394E-EF44-60C4-8D4C-2D8C05AD2214}"/>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28" name="TextBox 10">
              <a:extLst>
                <a:ext uri="{FF2B5EF4-FFF2-40B4-BE49-F238E27FC236}">
                  <a16:creationId xmlns:a16="http://schemas.microsoft.com/office/drawing/2014/main" id="{44BA00C7-4163-0490-B22E-8A9335EA9843}"/>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nvGrpSpPr>
          <xdr:cNvPr id="506" name="Group 4">
            <a:extLst>
              <a:ext uri="{FF2B5EF4-FFF2-40B4-BE49-F238E27FC236}">
                <a16:creationId xmlns:a16="http://schemas.microsoft.com/office/drawing/2014/main" id="{95100F3F-240E-BD63-6901-C7A389D27168}"/>
              </a:ext>
            </a:extLst>
          </xdr:cNvPr>
          <xdr:cNvGrpSpPr/>
        </xdr:nvGrpSpPr>
        <xdr:grpSpPr>
          <a:xfrm>
            <a:off x="7523194" y="693287"/>
            <a:ext cx="3094018" cy="2208750"/>
            <a:chOff x="7513876" y="690181"/>
            <a:chExt cx="3062958" cy="2179760"/>
          </a:xfrm>
        </xdr:grpSpPr>
        <xdr:sp macro="" textlink="">
          <xdr:nvSpPr>
            <xdr:cNvPr id="525" name="Rectangle 524">
              <a:extLst>
                <a:ext uri="{FF2B5EF4-FFF2-40B4-BE49-F238E27FC236}">
                  <a16:creationId xmlns:a16="http://schemas.microsoft.com/office/drawing/2014/main" id="{9DCD858B-3BD4-4C14-04B8-E3015537C782}"/>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26" name="TextBox 525">
              <a:extLst>
                <a:ext uri="{FF2B5EF4-FFF2-40B4-BE49-F238E27FC236}">
                  <a16:creationId xmlns:a16="http://schemas.microsoft.com/office/drawing/2014/main" id="{62EA0C7A-08C9-31C7-F48D-C6E30D28316F}"/>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algn="ctr"/>
              <a:r>
                <a:rPr lang="en-GB" sz="800" b="1">
                  <a:solidFill>
                    <a:schemeClr val="dk1"/>
                  </a:solidFill>
                  <a:effectLst/>
                  <a:latin typeface="+mn-lt"/>
                  <a:ea typeface="+mn-ea"/>
                  <a:cs typeface="+mn-cs"/>
                </a:rPr>
                <a:t>Pasang Partisi</a:t>
              </a:r>
              <a:r>
                <a:rPr lang="en-GB" sz="800" b="1" baseline="0">
                  <a:solidFill>
                    <a:schemeClr val="dk1"/>
                  </a:solidFill>
                  <a:effectLst/>
                  <a:latin typeface="+mn-lt"/>
                  <a:ea typeface="+mn-ea"/>
                  <a:cs typeface="+mn-cs"/>
                </a:rPr>
                <a:t> Gypsum</a:t>
              </a:r>
              <a:endParaRPr lang="en-ID" sz="800">
                <a:effectLst/>
              </a:endParaRPr>
            </a:p>
          </xdr:txBody>
        </xdr:sp>
      </xdr:grpSp>
      <xdr:grpSp>
        <xdr:nvGrpSpPr>
          <xdr:cNvPr id="507" name="Group 32">
            <a:extLst>
              <a:ext uri="{FF2B5EF4-FFF2-40B4-BE49-F238E27FC236}">
                <a16:creationId xmlns:a16="http://schemas.microsoft.com/office/drawing/2014/main" id="{AE7B4CE3-FF40-8103-9865-76C2FA21606C}"/>
              </a:ext>
            </a:extLst>
          </xdr:cNvPr>
          <xdr:cNvGrpSpPr/>
        </xdr:nvGrpSpPr>
        <xdr:grpSpPr>
          <a:xfrm>
            <a:off x="10863736" y="3077197"/>
            <a:ext cx="3094018" cy="2210820"/>
            <a:chOff x="10828327" y="687458"/>
            <a:chExt cx="3062958" cy="2179760"/>
          </a:xfrm>
        </xdr:grpSpPr>
        <xdr:sp macro="" textlink="">
          <xdr:nvSpPr>
            <xdr:cNvPr id="523" name="Rectangle 522">
              <a:extLst>
                <a:ext uri="{FF2B5EF4-FFF2-40B4-BE49-F238E27FC236}">
                  <a16:creationId xmlns:a16="http://schemas.microsoft.com/office/drawing/2014/main" id="{B15CDF36-A2CA-4A6D-921A-CA5F2976F71A}"/>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24" name="TextBox 523">
              <a:extLst>
                <a:ext uri="{FF2B5EF4-FFF2-40B4-BE49-F238E27FC236}">
                  <a16:creationId xmlns:a16="http://schemas.microsoft.com/office/drawing/2014/main" id="{62047494-19D4-89C9-D5DC-8167AFC46535}"/>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ID" sz="800" b="1">
                  <a:solidFill>
                    <a:schemeClr val="dk1"/>
                  </a:solidFill>
                  <a:latin typeface="Arial" panose="020B0604020202020204" pitchFamily="34" charset="0"/>
                  <a:ea typeface="+mn-ea"/>
                  <a:cs typeface="Arial" panose="020B0604020202020204" pitchFamily="34" charset="0"/>
                </a:rPr>
                <a:t>Penarikan Instalasi Listrik</a:t>
              </a:r>
            </a:p>
          </xdr:txBody>
        </xdr:sp>
      </xdr:grpSp>
      <xdr:grpSp>
        <xdr:nvGrpSpPr>
          <xdr:cNvPr id="508" name="Group 35">
            <a:extLst>
              <a:ext uri="{FF2B5EF4-FFF2-40B4-BE49-F238E27FC236}">
                <a16:creationId xmlns:a16="http://schemas.microsoft.com/office/drawing/2014/main" id="{C872E488-DA59-9F6B-82E6-F9F4A0DFC4E7}"/>
              </a:ext>
            </a:extLst>
          </xdr:cNvPr>
          <xdr:cNvGrpSpPr/>
        </xdr:nvGrpSpPr>
        <xdr:grpSpPr>
          <a:xfrm>
            <a:off x="7526508" y="3079920"/>
            <a:ext cx="3094018" cy="2210820"/>
            <a:chOff x="7513876" y="690181"/>
            <a:chExt cx="3062958" cy="2179760"/>
          </a:xfrm>
        </xdr:grpSpPr>
        <xdr:sp macro="" textlink="">
          <xdr:nvSpPr>
            <xdr:cNvPr id="521" name="Rectangle 520">
              <a:extLst>
                <a:ext uri="{FF2B5EF4-FFF2-40B4-BE49-F238E27FC236}">
                  <a16:creationId xmlns:a16="http://schemas.microsoft.com/office/drawing/2014/main" id="{6EE042A8-A5F7-2481-C92B-BA1DB6F11CD1}"/>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22" name="TextBox 521">
              <a:extLst>
                <a:ext uri="{FF2B5EF4-FFF2-40B4-BE49-F238E27FC236}">
                  <a16:creationId xmlns:a16="http://schemas.microsoft.com/office/drawing/2014/main" id="{39A36E14-07D1-60CB-33F9-28025F3CE84E}"/>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Pengangkutan Materia</a:t>
              </a:r>
              <a:r>
                <a:rPr lang="en-GB" sz="800" b="1" baseline="0">
                  <a:solidFill>
                    <a:schemeClr val="dk1"/>
                  </a:solidFill>
                  <a:latin typeface="Arial" panose="020B0604020202020204" pitchFamily="34" charset="0"/>
                  <a:ea typeface="+mn-ea"/>
                  <a:cs typeface="Arial" panose="020B0604020202020204" pitchFamily="34" charset="0"/>
                </a:rPr>
                <a:t> Kabel 3x2,5mm2 (Supreme)</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09" name="Group 38">
            <a:extLst>
              <a:ext uri="{FF2B5EF4-FFF2-40B4-BE49-F238E27FC236}">
                <a16:creationId xmlns:a16="http://schemas.microsoft.com/office/drawing/2014/main" id="{0BEBDDF7-A0EA-D8C3-3C11-A101807283B1}"/>
              </a:ext>
            </a:extLst>
          </xdr:cNvPr>
          <xdr:cNvGrpSpPr/>
        </xdr:nvGrpSpPr>
        <xdr:grpSpPr>
          <a:xfrm>
            <a:off x="10863052" y="5455786"/>
            <a:ext cx="3094018" cy="2210820"/>
            <a:chOff x="10828327" y="687458"/>
            <a:chExt cx="3062958" cy="2179760"/>
          </a:xfrm>
        </xdr:grpSpPr>
        <xdr:sp macro="" textlink="">
          <xdr:nvSpPr>
            <xdr:cNvPr id="519" name="Rectangle 518">
              <a:extLst>
                <a:ext uri="{FF2B5EF4-FFF2-40B4-BE49-F238E27FC236}">
                  <a16:creationId xmlns:a16="http://schemas.microsoft.com/office/drawing/2014/main" id="{6A917CC6-F339-70DF-67C4-BD8EB5F7FD0A}"/>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20" name="TextBox 519">
              <a:extLst>
                <a:ext uri="{FF2B5EF4-FFF2-40B4-BE49-F238E27FC236}">
                  <a16:creationId xmlns:a16="http://schemas.microsoft.com/office/drawing/2014/main" id="{1C6FA324-901B-4F59-CC60-C409983C9156}"/>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10" name="Group 41">
            <a:extLst>
              <a:ext uri="{FF2B5EF4-FFF2-40B4-BE49-F238E27FC236}">
                <a16:creationId xmlns:a16="http://schemas.microsoft.com/office/drawing/2014/main" id="{42557C4A-94BE-BE85-0FC2-95BA4BEB6793}"/>
              </a:ext>
            </a:extLst>
          </xdr:cNvPr>
          <xdr:cNvGrpSpPr/>
        </xdr:nvGrpSpPr>
        <xdr:grpSpPr>
          <a:xfrm>
            <a:off x="7524868" y="5458509"/>
            <a:ext cx="3094018" cy="2210820"/>
            <a:chOff x="7513876" y="690181"/>
            <a:chExt cx="3062958" cy="2179760"/>
          </a:xfrm>
        </xdr:grpSpPr>
        <xdr:sp macro="" textlink="">
          <xdr:nvSpPr>
            <xdr:cNvPr id="517" name="Rectangle 516">
              <a:extLst>
                <a:ext uri="{FF2B5EF4-FFF2-40B4-BE49-F238E27FC236}">
                  <a16:creationId xmlns:a16="http://schemas.microsoft.com/office/drawing/2014/main" id="{AF0906C9-B23C-E6BD-1B21-B20D950B7F48}"/>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18" name="TextBox 517">
              <a:extLst>
                <a:ext uri="{FF2B5EF4-FFF2-40B4-BE49-F238E27FC236}">
                  <a16:creationId xmlns:a16="http://schemas.microsoft.com/office/drawing/2014/main" id="{72F2FA38-D977-80D5-E049-4BF3FDA78F71}"/>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11" name="Group 44">
            <a:extLst>
              <a:ext uri="{FF2B5EF4-FFF2-40B4-BE49-F238E27FC236}">
                <a16:creationId xmlns:a16="http://schemas.microsoft.com/office/drawing/2014/main" id="{BC13FF48-EAC4-2B85-7BF9-F38A9B6F6EA2}"/>
              </a:ext>
            </a:extLst>
          </xdr:cNvPr>
          <xdr:cNvGrpSpPr/>
        </xdr:nvGrpSpPr>
        <xdr:grpSpPr>
          <a:xfrm>
            <a:off x="10858083" y="7844489"/>
            <a:ext cx="3094018" cy="2204017"/>
            <a:chOff x="10828327" y="687458"/>
            <a:chExt cx="3062958" cy="2179760"/>
          </a:xfrm>
        </xdr:grpSpPr>
        <xdr:sp macro="" textlink="">
          <xdr:nvSpPr>
            <xdr:cNvPr id="515" name="Rectangle 514">
              <a:extLst>
                <a:ext uri="{FF2B5EF4-FFF2-40B4-BE49-F238E27FC236}">
                  <a16:creationId xmlns:a16="http://schemas.microsoft.com/office/drawing/2014/main" id="{0BFF6483-135E-53DA-8473-08CE3D591DDA}"/>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16" name="TextBox 515">
              <a:extLst>
                <a:ext uri="{FF2B5EF4-FFF2-40B4-BE49-F238E27FC236}">
                  <a16:creationId xmlns:a16="http://schemas.microsoft.com/office/drawing/2014/main" id="{4DEF4CE0-B7DA-A14C-116F-1CB0A54134B8}"/>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12" name="Group 47">
            <a:extLst>
              <a:ext uri="{FF2B5EF4-FFF2-40B4-BE49-F238E27FC236}">
                <a16:creationId xmlns:a16="http://schemas.microsoft.com/office/drawing/2014/main" id="{A3F69F06-714D-AA1A-2AAE-95E4D05BCF10}"/>
              </a:ext>
            </a:extLst>
          </xdr:cNvPr>
          <xdr:cNvGrpSpPr/>
        </xdr:nvGrpSpPr>
        <xdr:grpSpPr>
          <a:xfrm>
            <a:off x="7528182" y="7847212"/>
            <a:ext cx="3094018" cy="2204017"/>
            <a:chOff x="7513876" y="690181"/>
            <a:chExt cx="3062958" cy="2179760"/>
          </a:xfrm>
        </xdr:grpSpPr>
        <xdr:sp macro="" textlink="">
          <xdr:nvSpPr>
            <xdr:cNvPr id="513" name="Rectangle 512">
              <a:extLst>
                <a:ext uri="{FF2B5EF4-FFF2-40B4-BE49-F238E27FC236}">
                  <a16:creationId xmlns:a16="http://schemas.microsoft.com/office/drawing/2014/main" id="{84D2DA6C-BE6D-FE4C-AA78-DC3018518BB2}"/>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14" name="TextBox 513">
              <a:extLst>
                <a:ext uri="{FF2B5EF4-FFF2-40B4-BE49-F238E27FC236}">
                  <a16:creationId xmlns:a16="http://schemas.microsoft.com/office/drawing/2014/main" id="{760275EA-DF8B-22F1-C7FF-B76EFCB9217B}"/>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clientData/>
  </xdr:twoCellAnchor>
  <xdr:twoCellAnchor>
    <xdr:from>
      <xdr:col>12</xdr:col>
      <xdr:colOff>176893</xdr:colOff>
      <xdr:row>175</xdr:row>
      <xdr:rowOff>40822</xdr:rowOff>
    </xdr:from>
    <xdr:to>
      <xdr:col>15</xdr:col>
      <xdr:colOff>556274</xdr:colOff>
      <xdr:row>222</xdr:row>
      <xdr:rowOff>105087</xdr:rowOff>
    </xdr:to>
    <xdr:grpSp>
      <xdr:nvGrpSpPr>
        <xdr:cNvPr id="529" name="Group 528">
          <a:extLst>
            <a:ext uri="{FF2B5EF4-FFF2-40B4-BE49-F238E27FC236}">
              <a16:creationId xmlns:a16="http://schemas.microsoft.com/office/drawing/2014/main" id="{12938262-1DC8-417D-A832-AF79E9A98D80}"/>
            </a:ext>
          </a:extLst>
        </xdr:cNvPr>
        <xdr:cNvGrpSpPr/>
      </xdr:nvGrpSpPr>
      <xdr:grpSpPr>
        <a:xfrm>
          <a:off x="21250956" y="34330822"/>
          <a:ext cx="6665881" cy="9017765"/>
          <a:chOff x="7523194" y="690564"/>
          <a:chExt cx="6434560" cy="9360665"/>
        </a:xfrm>
      </xdr:grpSpPr>
      <xdr:grpSp>
        <xdr:nvGrpSpPr>
          <xdr:cNvPr id="530" name="Group 5">
            <a:extLst>
              <a:ext uri="{FF2B5EF4-FFF2-40B4-BE49-F238E27FC236}">
                <a16:creationId xmlns:a16="http://schemas.microsoft.com/office/drawing/2014/main" id="{308B414D-0A3A-8410-F4ED-EFC4014E49A1}"/>
              </a:ext>
            </a:extLst>
          </xdr:cNvPr>
          <xdr:cNvGrpSpPr/>
        </xdr:nvGrpSpPr>
        <xdr:grpSpPr>
          <a:xfrm>
            <a:off x="10861378" y="690564"/>
            <a:ext cx="3094018" cy="2208750"/>
            <a:chOff x="10828327" y="687458"/>
            <a:chExt cx="3062958" cy="2179760"/>
          </a:xfrm>
        </xdr:grpSpPr>
        <xdr:sp macro="" textlink="">
          <xdr:nvSpPr>
            <xdr:cNvPr id="552" name="Rectangle 551">
              <a:extLst>
                <a:ext uri="{FF2B5EF4-FFF2-40B4-BE49-F238E27FC236}">
                  <a16:creationId xmlns:a16="http://schemas.microsoft.com/office/drawing/2014/main" id="{2026FA5D-FDAC-A361-F802-52690590DA2F}"/>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53" name="TextBox 10">
              <a:extLst>
                <a:ext uri="{FF2B5EF4-FFF2-40B4-BE49-F238E27FC236}">
                  <a16:creationId xmlns:a16="http://schemas.microsoft.com/office/drawing/2014/main" id="{6DE787EB-6578-0A49-5BF4-30C2D9B530CB}"/>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31" name="Group 4">
            <a:extLst>
              <a:ext uri="{FF2B5EF4-FFF2-40B4-BE49-F238E27FC236}">
                <a16:creationId xmlns:a16="http://schemas.microsoft.com/office/drawing/2014/main" id="{DB88F25F-090A-CEE6-E4A1-58859AFA3F32}"/>
              </a:ext>
            </a:extLst>
          </xdr:cNvPr>
          <xdr:cNvGrpSpPr/>
        </xdr:nvGrpSpPr>
        <xdr:grpSpPr>
          <a:xfrm>
            <a:off x="7523194" y="693287"/>
            <a:ext cx="3094018" cy="2208750"/>
            <a:chOff x="7513876" y="690181"/>
            <a:chExt cx="3062958" cy="2179760"/>
          </a:xfrm>
        </xdr:grpSpPr>
        <xdr:sp macro="" textlink="">
          <xdr:nvSpPr>
            <xdr:cNvPr id="550" name="Rectangle 549">
              <a:extLst>
                <a:ext uri="{FF2B5EF4-FFF2-40B4-BE49-F238E27FC236}">
                  <a16:creationId xmlns:a16="http://schemas.microsoft.com/office/drawing/2014/main" id="{B8DB734C-7D79-9040-3BD6-7EC9E05C6B56}"/>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51" name="TextBox 550">
              <a:extLst>
                <a:ext uri="{FF2B5EF4-FFF2-40B4-BE49-F238E27FC236}">
                  <a16:creationId xmlns:a16="http://schemas.microsoft.com/office/drawing/2014/main" id="{3338AF4A-7B25-E7C1-9093-33693D5F11E0}"/>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32" name="Group 32">
            <a:extLst>
              <a:ext uri="{FF2B5EF4-FFF2-40B4-BE49-F238E27FC236}">
                <a16:creationId xmlns:a16="http://schemas.microsoft.com/office/drawing/2014/main" id="{64D9CA93-14A2-C778-557C-693AF3551025}"/>
              </a:ext>
            </a:extLst>
          </xdr:cNvPr>
          <xdr:cNvGrpSpPr/>
        </xdr:nvGrpSpPr>
        <xdr:grpSpPr>
          <a:xfrm>
            <a:off x="10863736" y="3077197"/>
            <a:ext cx="3094018" cy="2210820"/>
            <a:chOff x="10828327" y="687458"/>
            <a:chExt cx="3062958" cy="2179760"/>
          </a:xfrm>
        </xdr:grpSpPr>
        <xdr:sp macro="" textlink="">
          <xdr:nvSpPr>
            <xdr:cNvPr id="548" name="Rectangle 547">
              <a:extLst>
                <a:ext uri="{FF2B5EF4-FFF2-40B4-BE49-F238E27FC236}">
                  <a16:creationId xmlns:a16="http://schemas.microsoft.com/office/drawing/2014/main" id="{EE3F61D7-F13E-FFFE-4528-3C1AF75A5D79}"/>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49" name="TextBox 548">
              <a:extLst>
                <a:ext uri="{FF2B5EF4-FFF2-40B4-BE49-F238E27FC236}">
                  <a16:creationId xmlns:a16="http://schemas.microsoft.com/office/drawing/2014/main" id="{B203DFFD-3F34-D21D-4935-9D59B7434A61}"/>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33" name="Group 35">
            <a:extLst>
              <a:ext uri="{FF2B5EF4-FFF2-40B4-BE49-F238E27FC236}">
                <a16:creationId xmlns:a16="http://schemas.microsoft.com/office/drawing/2014/main" id="{00E2A852-C70E-FCFF-4C75-2FD2A9405072}"/>
              </a:ext>
            </a:extLst>
          </xdr:cNvPr>
          <xdr:cNvGrpSpPr/>
        </xdr:nvGrpSpPr>
        <xdr:grpSpPr>
          <a:xfrm>
            <a:off x="7526508" y="3079920"/>
            <a:ext cx="3094018" cy="2210820"/>
            <a:chOff x="7513876" y="690181"/>
            <a:chExt cx="3062958" cy="2179760"/>
          </a:xfrm>
        </xdr:grpSpPr>
        <xdr:sp macro="" textlink="">
          <xdr:nvSpPr>
            <xdr:cNvPr id="546" name="Rectangle 545">
              <a:extLst>
                <a:ext uri="{FF2B5EF4-FFF2-40B4-BE49-F238E27FC236}">
                  <a16:creationId xmlns:a16="http://schemas.microsoft.com/office/drawing/2014/main" id="{BDEDF685-1989-2151-3B44-C6CA5908ECAA}"/>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47" name="TextBox 546">
              <a:extLst>
                <a:ext uri="{FF2B5EF4-FFF2-40B4-BE49-F238E27FC236}">
                  <a16:creationId xmlns:a16="http://schemas.microsoft.com/office/drawing/2014/main" id="{F88E2D06-F0BF-6677-1686-868413A5024E}"/>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34" name="Group 38">
            <a:extLst>
              <a:ext uri="{FF2B5EF4-FFF2-40B4-BE49-F238E27FC236}">
                <a16:creationId xmlns:a16="http://schemas.microsoft.com/office/drawing/2014/main" id="{7B71EBF6-A138-C532-F1CB-13C227C23FEA}"/>
              </a:ext>
            </a:extLst>
          </xdr:cNvPr>
          <xdr:cNvGrpSpPr/>
        </xdr:nvGrpSpPr>
        <xdr:grpSpPr>
          <a:xfrm>
            <a:off x="10863052" y="5455786"/>
            <a:ext cx="3094018" cy="2210820"/>
            <a:chOff x="10828327" y="687458"/>
            <a:chExt cx="3062958" cy="2179760"/>
          </a:xfrm>
        </xdr:grpSpPr>
        <xdr:sp macro="" textlink="">
          <xdr:nvSpPr>
            <xdr:cNvPr id="544" name="Rectangle 543">
              <a:extLst>
                <a:ext uri="{FF2B5EF4-FFF2-40B4-BE49-F238E27FC236}">
                  <a16:creationId xmlns:a16="http://schemas.microsoft.com/office/drawing/2014/main" id="{DAFF28EF-9A1F-67AA-3827-65178497F4D0}"/>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45" name="TextBox 544">
              <a:extLst>
                <a:ext uri="{FF2B5EF4-FFF2-40B4-BE49-F238E27FC236}">
                  <a16:creationId xmlns:a16="http://schemas.microsoft.com/office/drawing/2014/main" id="{754A4F97-6C4F-0550-B5DF-950667CA80DD}"/>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35" name="Group 41">
            <a:extLst>
              <a:ext uri="{FF2B5EF4-FFF2-40B4-BE49-F238E27FC236}">
                <a16:creationId xmlns:a16="http://schemas.microsoft.com/office/drawing/2014/main" id="{AA2024C2-3795-90C7-75BA-6629DCF72098}"/>
              </a:ext>
            </a:extLst>
          </xdr:cNvPr>
          <xdr:cNvGrpSpPr/>
        </xdr:nvGrpSpPr>
        <xdr:grpSpPr>
          <a:xfrm>
            <a:off x="7524868" y="5458509"/>
            <a:ext cx="3094018" cy="2210820"/>
            <a:chOff x="7513876" y="690181"/>
            <a:chExt cx="3062958" cy="2179760"/>
          </a:xfrm>
        </xdr:grpSpPr>
        <xdr:sp macro="" textlink="">
          <xdr:nvSpPr>
            <xdr:cNvPr id="542" name="Rectangle 541">
              <a:extLst>
                <a:ext uri="{FF2B5EF4-FFF2-40B4-BE49-F238E27FC236}">
                  <a16:creationId xmlns:a16="http://schemas.microsoft.com/office/drawing/2014/main" id="{9F3E6DB0-4C6D-5CBD-2077-56FB06939694}"/>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43" name="TextBox 542">
              <a:extLst>
                <a:ext uri="{FF2B5EF4-FFF2-40B4-BE49-F238E27FC236}">
                  <a16:creationId xmlns:a16="http://schemas.microsoft.com/office/drawing/2014/main" id="{C38F43FC-C28A-8302-7C77-07BF35FD2E3F}"/>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36" name="Group 44">
            <a:extLst>
              <a:ext uri="{FF2B5EF4-FFF2-40B4-BE49-F238E27FC236}">
                <a16:creationId xmlns:a16="http://schemas.microsoft.com/office/drawing/2014/main" id="{A359BE27-0F45-7D70-65CE-78B951D856E1}"/>
              </a:ext>
            </a:extLst>
          </xdr:cNvPr>
          <xdr:cNvGrpSpPr/>
        </xdr:nvGrpSpPr>
        <xdr:grpSpPr>
          <a:xfrm>
            <a:off x="10858083" y="7844489"/>
            <a:ext cx="3094018" cy="2204017"/>
            <a:chOff x="10828327" y="687458"/>
            <a:chExt cx="3062958" cy="2179760"/>
          </a:xfrm>
        </xdr:grpSpPr>
        <xdr:sp macro="" textlink="">
          <xdr:nvSpPr>
            <xdr:cNvPr id="540" name="Rectangle 539">
              <a:extLst>
                <a:ext uri="{FF2B5EF4-FFF2-40B4-BE49-F238E27FC236}">
                  <a16:creationId xmlns:a16="http://schemas.microsoft.com/office/drawing/2014/main" id="{C693D903-0473-1E5C-9DC9-87B988F7DB98}"/>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41" name="TextBox 540">
              <a:extLst>
                <a:ext uri="{FF2B5EF4-FFF2-40B4-BE49-F238E27FC236}">
                  <a16:creationId xmlns:a16="http://schemas.microsoft.com/office/drawing/2014/main" id="{387792FF-7634-C2FD-EDF4-74530022C298}"/>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bg1"/>
                  </a:solidFill>
                  <a:latin typeface="Arial" panose="020B0604020202020204" pitchFamily="34" charset="0"/>
                  <a:ea typeface="+mn-ea"/>
                  <a:cs typeface="Arial" panose="020B0604020202020204" pitchFamily="34" charset="0"/>
                </a:rPr>
                <a:t>.....................................</a:t>
              </a:r>
              <a:endParaRPr lang="en-ID" sz="800" b="1">
                <a:solidFill>
                  <a:schemeClr val="bg1"/>
                </a:solidFill>
                <a:latin typeface="Arial" panose="020B0604020202020204" pitchFamily="34" charset="0"/>
                <a:ea typeface="+mn-ea"/>
                <a:cs typeface="Arial" panose="020B0604020202020204" pitchFamily="34" charset="0"/>
              </a:endParaRPr>
            </a:p>
          </xdr:txBody>
        </xdr:sp>
      </xdr:grpSp>
      <xdr:grpSp>
        <xdr:nvGrpSpPr>
          <xdr:cNvPr id="537" name="Group 47">
            <a:extLst>
              <a:ext uri="{FF2B5EF4-FFF2-40B4-BE49-F238E27FC236}">
                <a16:creationId xmlns:a16="http://schemas.microsoft.com/office/drawing/2014/main" id="{95E9117D-9111-82A3-3BDC-03B6FA628F8A}"/>
              </a:ext>
            </a:extLst>
          </xdr:cNvPr>
          <xdr:cNvGrpSpPr/>
        </xdr:nvGrpSpPr>
        <xdr:grpSpPr>
          <a:xfrm>
            <a:off x="7528182" y="7847212"/>
            <a:ext cx="3094018" cy="2204017"/>
            <a:chOff x="7513876" y="690181"/>
            <a:chExt cx="3062958" cy="2179760"/>
          </a:xfrm>
        </xdr:grpSpPr>
        <xdr:sp macro="" textlink="">
          <xdr:nvSpPr>
            <xdr:cNvPr id="538" name="Rectangle 537">
              <a:extLst>
                <a:ext uri="{FF2B5EF4-FFF2-40B4-BE49-F238E27FC236}">
                  <a16:creationId xmlns:a16="http://schemas.microsoft.com/office/drawing/2014/main" id="{A08E83D2-B4FB-39C0-C055-6E41B8FDD327}"/>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39" name="TextBox 538">
              <a:extLst>
                <a:ext uri="{FF2B5EF4-FFF2-40B4-BE49-F238E27FC236}">
                  <a16:creationId xmlns:a16="http://schemas.microsoft.com/office/drawing/2014/main" id="{6094CDC1-ADAF-5633-F933-B20D5978355A}"/>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clientData/>
  </xdr:twoCellAnchor>
  <xdr:twoCellAnchor>
    <xdr:from>
      <xdr:col>16</xdr:col>
      <xdr:colOff>176893</xdr:colOff>
      <xdr:row>175</xdr:row>
      <xdr:rowOff>40822</xdr:rowOff>
    </xdr:from>
    <xdr:to>
      <xdr:col>19</xdr:col>
      <xdr:colOff>556274</xdr:colOff>
      <xdr:row>222</xdr:row>
      <xdr:rowOff>105087</xdr:rowOff>
    </xdr:to>
    <xdr:grpSp>
      <xdr:nvGrpSpPr>
        <xdr:cNvPr id="554" name="Group 553">
          <a:extLst>
            <a:ext uri="{FF2B5EF4-FFF2-40B4-BE49-F238E27FC236}">
              <a16:creationId xmlns:a16="http://schemas.microsoft.com/office/drawing/2014/main" id="{1AE8F24E-35F2-4A63-9B87-36594F11A8D5}"/>
            </a:ext>
          </a:extLst>
        </xdr:cNvPr>
        <xdr:cNvGrpSpPr/>
      </xdr:nvGrpSpPr>
      <xdr:grpSpPr>
        <a:xfrm>
          <a:off x="28275643" y="34330822"/>
          <a:ext cx="6665881" cy="9017765"/>
          <a:chOff x="7523194" y="690564"/>
          <a:chExt cx="6434560" cy="9360665"/>
        </a:xfrm>
      </xdr:grpSpPr>
      <xdr:grpSp>
        <xdr:nvGrpSpPr>
          <xdr:cNvPr id="555" name="Group 5">
            <a:extLst>
              <a:ext uri="{FF2B5EF4-FFF2-40B4-BE49-F238E27FC236}">
                <a16:creationId xmlns:a16="http://schemas.microsoft.com/office/drawing/2014/main" id="{F7818B9D-08B0-2AEB-9F08-270AE86C23B3}"/>
              </a:ext>
            </a:extLst>
          </xdr:cNvPr>
          <xdr:cNvGrpSpPr/>
        </xdr:nvGrpSpPr>
        <xdr:grpSpPr>
          <a:xfrm>
            <a:off x="10861378" y="690564"/>
            <a:ext cx="3094018" cy="2208750"/>
            <a:chOff x="10828327" y="687458"/>
            <a:chExt cx="3062958" cy="2179760"/>
          </a:xfrm>
        </xdr:grpSpPr>
        <xdr:sp macro="" textlink="">
          <xdr:nvSpPr>
            <xdr:cNvPr id="577" name="Rectangle 576">
              <a:extLst>
                <a:ext uri="{FF2B5EF4-FFF2-40B4-BE49-F238E27FC236}">
                  <a16:creationId xmlns:a16="http://schemas.microsoft.com/office/drawing/2014/main" id="{C23AF7AC-EC13-4565-3D7D-13FFA23FE4E3}"/>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78" name="TextBox 10">
              <a:extLst>
                <a:ext uri="{FF2B5EF4-FFF2-40B4-BE49-F238E27FC236}">
                  <a16:creationId xmlns:a16="http://schemas.microsoft.com/office/drawing/2014/main" id="{EEF7C21B-5FFE-2F4D-42C8-1B59B07C6930}"/>
                </a:ext>
              </a:extLst>
            </xdr:cNvPr>
            <xdr:cNvSpPr txBox="1">
              <a:spLocks noChangeAspect="1"/>
            </xdr:cNvSpPr>
          </xdr:nvSpPr>
          <xdr:spPr>
            <a:xfrm>
              <a:off x="10847395" y="2590954"/>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56" name="Group 4">
            <a:extLst>
              <a:ext uri="{FF2B5EF4-FFF2-40B4-BE49-F238E27FC236}">
                <a16:creationId xmlns:a16="http://schemas.microsoft.com/office/drawing/2014/main" id="{54BD96E7-0DBB-44CA-251C-8177D6DA6F7B}"/>
              </a:ext>
            </a:extLst>
          </xdr:cNvPr>
          <xdr:cNvGrpSpPr/>
        </xdr:nvGrpSpPr>
        <xdr:grpSpPr>
          <a:xfrm>
            <a:off x="7523194" y="693287"/>
            <a:ext cx="3094018" cy="2208750"/>
            <a:chOff x="7513876" y="690181"/>
            <a:chExt cx="3062958" cy="2179760"/>
          </a:xfrm>
        </xdr:grpSpPr>
        <xdr:sp macro="" textlink="">
          <xdr:nvSpPr>
            <xdr:cNvPr id="575" name="Rectangle 574">
              <a:extLst>
                <a:ext uri="{FF2B5EF4-FFF2-40B4-BE49-F238E27FC236}">
                  <a16:creationId xmlns:a16="http://schemas.microsoft.com/office/drawing/2014/main" id="{A6FA3B29-8BF6-1054-3290-21D012EB23B9}"/>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76" name="TextBox 575">
              <a:extLst>
                <a:ext uri="{FF2B5EF4-FFF2-40B4-BE49-F238E27FC236}">
                  <a16:creationId xmlns:a16="http://schemas.microsoft.com/office/drawing/2014/main" id="{DDCFE874-825C-ACB5-4CE3-4FCF9264074A}"/>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57" name="Group 32">
            <a:extLst>
              <a:ext uri="{FF2B5EF4-FFF2-40B4-BE49-F238E27FC236}">
                <a16:creationId xmlns:a16="http://schemas.microsoft.com/office/drawing/2014/main" id="{76CAA5B4-5D28-120C-576A-1ABB402CC1ED}"/>
              </a:ext>
            </a:extLst>
          </xdr:cNvPr>
          <xdr:cNvGrpSpPr/>
        </xdr:nvGrpSpPr>
        <xdr:grpSpPr>
          <a:xfrm>
            <a:off x="10863736" y="3077197"/>
            <a:ext cx="3094018" cy="2210820"/>
            <a:chOff x="10828327" y="687458"/>
            <a:chExt cx="3062958" cy="2179760"/>
          </a:xfrm>
        </xdr:grpSpPr>
        <xdr:sp macro="" textlink="">
          <xdr:nvSpPr>
            <xdr:cNvPr id="573" name="Rectangle 572">
              <a:extLst>
                <a:ext uri="{FF2B5EF4-FFF2-40B4-BE49-F238E27FC236}">
                  <a16:creationId xmlns:a16="http://schemas.microsoft.com/office/drawing/2014/main" id="{719D4EC2-5DA7-B3C1-6C88-65DAFABFA7F5}"/>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74" name="TextBox 573">
              <a:extLst>
                <a:ext uri="{FF2B5EF4-FFF2-40B4-BE49-F238E27FC236}">
                  <a16:creationId xmlns:a16="http://schemas.microsoft.com/office/drawing/2014/main" id="{63430680-E02C-2AA7-F30C-AE776A73BA07}"/>
                </a:ext>
              </a:extLst>
            </xdr:cNvPr>
            <xdr:cNvSpPr txBox="1">
              <a:spLocks noChangeAspect="1"/>
            </xdr:cNvSpPr>
          </xdr:nvSpPr>
          <xdr:spPr>
            <a:xfrm>
              <a:off x="10847395" y="258152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58" name="Group 35">
            <a:extLst>
              <a:ext uri="{FF2B5EF4-FFF2-40B4-BE49-F238E27FC236}">
                <a16:creationId xmlns:a16="http://schemas.microsoft.com/office/drawing/2014/main" id="{C2DC36CB-3720-EF86-2523-EC1AE24F60B8}"/>
              </a:ext>
            </a:extLst>
          </xdr:cNvPr>
          <xdr:cNvGrpSpPr/>
        </xdr:nvGrpSpPr>
        <xdr:grpSpPr>
          <a:xfrm>
            <a:off x="7526508" y="3079920"/>
            <a:ext cx="3094018" cy="2210820"/>
            <a:chOff x="7513876" y="690181"/>
            <a:chExt cx="3062958" cy="2179760"/>
          </a:xfrm>
        </xdr:grpSpPr>
        <xdr:sp macro="" textlink="">
          <xdr:nvSpPr>
            <xdr:cNvPr id="571" name="Rectangle 570">
              <a:extLst>
                <a:ext uri="{FF2B5EF4-FFF2-40B4-BE49-F238E27FC236}">
                  <a16:creationId xmlns:a16="http://schemas.microsoft.com/office/drawing/2014/main" id="{2D5B092F-152B-55CB-A6A4-BABE628EBFBA}"/>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72" name="TextBox 571">
              <a:extLst>
                <a:ext uri="{FF2B5EF4-FFF2-40B4-BE49-F238E27FC236}">
                  <a16:creationId xmlns:a16="http://schemas.microsoft.com/office/drawing/2014/main" id="{B31BDBF5-6DBB-F197-3619-2B622047B20C}"/>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59" name="Group 38">
            <a:extLst>
              <a:ext uri="{FF2B5EF4-FFF2-40B4-BE49-F238E27FC236}">
                <a16:creationId xmlns:a16="http://schemas.microsoft.com/office/drawing/2014/main" id="{58386495-74C2-1603-DA2D-CA552CD449B2}"/>
              </a:ext>
            </a:extLst>
          </xdr:cNvPr>
          <xdr:cNvGrpSpPr/>
        </xdr:nvGrpSpPr>
        <xdr:grpSpPr>
          <a:xfrm>
            <a:off x="10863052" y="5455786"/>
            <a:ext cx="3094018" cy="2210820"/>
            <a:chOff x="10828327" y="687458"/>
            <a:chExt cx="3062958" cy="2179760"/>
          </a:xfrm>
        </xdr:grpSpPr>
        <xdr:sp macro="" textlink="">
          <xdr:nvSpPr>
            <xdr:cNvPr id="569" name="Rectangle 568">
              <a:extLst>
                <a:ext uri="{FF2B5EF4-FFF2-40B4-BE49-F238E27FC236}">
                  <a16:creationId xmlns:a16="http://schemas.microsoft.com/office/drawing/2014/main" id="{82845233-09BF-B0F1-567C-487A41801E9E}"/>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70" name="TextBox 569">
              <a:extLst>
                <a:ext uri="{FF2B5EF4-FFF2-40B4-BE49-F238E27FC236}">
                  <a16:creationId xmlns:a16="http://schemas.microsoft.com/office/drawing/2014/main" id="{B617FFA0-8D58-7B95-F4A8-37E6348753EB}"/>
                </a:ext>
              </a:extLst>
            </xdr:cNvPr>
            <xdr:cNvSpPr txBox="1">
              <a:spLocks noChangeAspect="1"/>
            </xdr:cNvSpPr>
          </xdr:nvSpPr>
          <xdr:spPr>
            <a:xfrm>
              <a:off x="10847395" y="2590936"/>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60" name="Group 41">
            <a:extLst>
              <a:ext uri="{FF2B5EF4-FFF2-40B4-BE49-F238E27FC236}">
                <a16:creationId xmlns:a16="http://schemas.microsoft.com/office/drawing/2014/main" id="{9EC1E1C4-8880-D67B-A2E6-B29A370C200D}"/>
              </a:ext>
            </a:extLst>
          </xdr:cNvPr>
          <xdr:cNvGrpSpPr/>
        </xdr:nvGrpSpPr>
        <xdr:grpSpPr>
          <a:xfrm>
            <a:off x="7524868" y="5458509"/>
            <a:ext cx="3094018" cy="2210820"/>
            <a:chOff x="7513876" y="690181"/>
            <a:chExt cx="3062958" cy="2179760"/>
          </a:xfrm>
        </xdr:grpSpPr>
        <xdr:sp macro="" textlink="">
          <xdr:nvSpPr>
            <xdr:cNvPr id="567" name="Rectangle 566">
              <a:extLst>
                <a:ext uri="{FF2B5EF4-FFF2-40B4-BE49-F238E27FC236}">
                  <a16:creationId xmlns:a16="http://schemas.microsoft.com/office/drawing/2014/main" id="{0E21CE3B-1244-1EA1-AD41-1E9489C43D2F}"/>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68" name="TextBox 567">
              <a:extLst>
                <a:ext uri="{FF2B5EF4-FFF2-40B4-BE49-F238E27FC236}">
                  <a16:creationId xmlns:a16="http://schemas.microsoft.com/office/drawing/2014/main" id="{D5B72204-10A5-8377-4413-E5B9C4F0A54E}"/>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nvGrpSpPr>
          <xdr:cNvPr id="561" name="Group 44">
            <a:extLst>
              <a:ext uri="{FF2B5EF4-FFF2-40B4-BE49-F238E27FC236}">
                <a16:creationId xmlns:a16="http://schemas.microsoft.com/office/drawing/2014/main" id="{CEDE5C57-79D2-687A-2E7D-08D2A88CAAB6}"/>
              </a:ext>
            </a:extLst>
          </xdr:cNvPr>
          <xdr:cNvGrpSpPr/>
        </xdr:nvGrpSpPr>
        <xdr:grpSpPr>
          <a:xfrm>
            <a:off x="10858083" y="7844489"/>
            <a:ext cx="3094018" cy="2204017"/>
            <a:chOff x="10828327" y="687458"/>
            <a:chExt cx="3062958" cy="2179760"/>
          </a:xfrm>
        </xdr:grpSpPr>
        <xdr:sp macro="" textlink="">
          <xdr:nvSpPr>
            <xdr:cNvPr id="565" name="Rectangle 564">
              <a:extLst>
                <a:ext uri="{FF2B5EF4-FFF2-40B4-BE49-F238E27FC236}">
                  <a16:creationId xmlns:a16="http://schemas.microsoft.com/office/drawing/2014/main" id="{EE202F13-9D7C-0AD4-7DB1-30E3A673D4E3}"/>
                </a:ext>
              </a:extLst>
            </xdr:cNvPr>
            <xdr:cNvSpPr>
              <a:spLocks noChangeAspect="1"/>
            </xdr:cNvSpPr>
          </xdr:nvSpPr>
          <xdr:spPr>
            <a:xfrm>
              <a:off x="10828327" y="687458"/>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66" name="TextBox 565">
              <a:extLst>
                <a:ext uri="{FF2B5EF4-FFF2-40B4-BE49-F238E27FC236}">
                  <a16:creationId xmlns:a16="http://schemas.microsoft.com/office/drawing/2014/main" id="{33AB14BD-4D6B-33D7-764E-CCA8F22DD5BA}"/>
                </a:ext>
              </a:extLst>
            </xdr:cNvPr>
            <xdr:cNvSpPr txBox="1">
              <a:spLocks noChangeAspect="1"/>
            </xdr:cNvSpPr>
          </xdr:nvSpPr>
          <xdr:spPr>
            <a:xfrm>
              <a:off x="10847395" y="2581558"/>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bg1"/>
                  </a:solidFill>
                  <a:latin typeface="Arial" panose="020B0604020202020204" pitchFamily="34" charset="0"/>
                  <a:ea typeface="+mn-ea"/>
                  <a:cs typeface="Arial" panose="020B0604020202020204" pitchFamily="34" charset="0"/>
                </a:rPr>
                <a:t>.....................................</a:t>
              </a:r>
              <a:endParaRPr lang="en-ID" sz="800" b="1">
                <a:solidFill>
                  <a:schemeClr val="bg1"/>
                </a:solidFill>
                <a:latin typeface="Arial" panose="020B0604020202020204" pitchFamily="34" charset="0"/>
                <a:ea typeface="+mn-ea"/>
                <a:cs typeface="Arial" panose="020B0604020202020204" pitchFamily="34" charset="0"/>
              </a:endParaRPr>
            </a:p>
          </xdr:txBody>
        </xdr:sp>
      </xdr:grpSp>
      <xdr:grpSp>
        <xdr:nvGrpSpPr>
          <xdr:cNvPr id="562" name="Group 47">
            <a:extLst>
              <a:ext uri="{FF2B5EF4-FFF2-40B4-BE49-F238E27FC236}">
                <a16:creationId xmlns:a16="http://schemas.microsoft.com/office/drawing/2014/main" id="{44817FCB-AE37-3F25-00AA-3849B65DFFAC}"/>
              </a:ext>
            </a:extLst>
          </xdr:cNvPr>
          <xdr:cNvGrpSpPr/>
        </xdr:nvGrpSpPr>
        <xdr:grpSpPr>
          <a:xfrm>
            <a:off x="7528182" y="7847212"/>
            <a:ext cx="3094018" cy="2204017"/>
            <a:chOff x="7513876" y="690181"/>
            <a:chExt cx="3062958" cy="2179760"/>
          </a:xfrm>
        </xdr:grpSpPr>
        <xdr:sp macro="" textlink="">
          <xdr:nvSpPr>
            <xdr:cNvPr id="563" name="Rectangle 562">
              <a:extLst>
                <a:ext uri="{FF2B5EF4-FFF2-40B4-BE49-F238E27FC236}">
                  <a16:creationId xmlns:a16="http://schemas.microsoft.com/office/drawing/2014/main" id="{BF5C7066-E1B4-2281-65C4-BAADA5405C0F}"/>
                </a:ext>
              </a:extLst>
            </xdr:cNvPr>
            <xdr:cNvSpPr>
              <a:spLocks noChangeAspect="1"/>
            </xdr:cNvSpPr>
          </xdr:nvSpPr>
          <xdr:spPr>
            <a:xfrm>
              <a:off x="7513876" y="690181"/>
              <a:ext cx="3062958" cy="2179760"/>
            </a:xfrm>
            <a:prstGeom prst="rect">
              <a:avLst/>
            </a:prstGeom>
            <a:noFill/>
            <a:ln w="317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564" name="TextBox 563">
              <a:extLst>
                <a:ext uri="{FF2B5EF4-FFF2-40B4-BE49-F238E27FC236}">
                  <a16:creationId xmlns:a16="http://schemas.microsoft.com/office/drawing/2014/main" id="{22D7D093-CB80-4C31-BDAA-D9B34CA0EF69}"/>
                </a:ext>
              </a:extLst>
            </xdr:cNvPr>
            <xdr:cNvSpPr txBox="1">
              <a:spLocks noChangeAspect="1"/>
            </xdr:cNvSpPr>
          </xdr:nvSpPr>
          <xdr:spPr>
            <a:xfrm>
              <a:off x="7532944" y="2591410"/>
              <a:ext cx="3026923" cy="269265"/>
            </a:xfrm>
            <a:prstGeom prst="rect">
              <a:avLst/>
            </a:prstGeom>
            <a:solidFill>
              <a:schemeClr val="lt1">
                <a:alpha val="48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ctr" anchorCtr="0"/>
            <a:lstStyle/>
            <a:p>
              <a:pPr marL="0" indent="0" algn="ctr"/>
              <a:r>
                <a:rPr lang="en-GB" sz="800" b="1">
                  <a:solidFill>
                    <a:schemeClr val="dk1"/>
                  </a:solidFill>
                  <a:latin typeface="Arial" panose="020B0604020202020204" pitchFamily="34" charset="0"/>
                  <a:ea typeface="+mn-ea"/>
                  <a:cs typeface="Arial" panose="020B0604020202020204" pitchFamily="34" charset="0"/>
                </a:rPr>
                <a:t>.....................................</a:t>
              </a:r>
              <a:endParaRPr lang="en-ID" sz="800" b="1">
                <a:solidFill>
                  <a:schemeClr val="dk1"/>
                </a:solidFill>
                <a:latin typeface="Arial" panose="020B0604020202020204" pitchFamily="34" charset="0"/>
                <a:ea typeface="+mn-ea"/>
                <a:cs typeface="Arial" panose="020B0604020202020204" pitchFamily="34" charset="0"/>
              </a:endParaRPr>
            </a:p>
          </xdr:txBody>
        </xdr:sp>
      </xdr:grpSp>
    </xdr:grpSp>
    <xdr:clientData/>
  </xdr:twoCellAnchor>
  <xdr:twoCellAnchor editAs="oneCell">
    <xdr:from>
      <xdr:col>1</xdr:col>
      <xdr:colOff>4435929</xdr:colOff>
      <xdr:row>144</xdr:row>
      <xdr:rowOff>13607</xdr:rowOff>
    </xdr:from>
    <xdr:to>
      <xdr:col>3</xdr:col>
      <xdr:colOff>520177</xdr:colOff>
      <xdr:row>153</xdr:row>
      <xdr:rowOff>35892</xdr:rowOff>
    </xdr:to>
    <xdr:pic>
      <xdr:nvPicPr>
        <xdr:cNvPr id="580" name="Picture 579">
          <a:extLst>
            <a:ext uri="{FF2B5EF4-FFF2-40B4-BE49-F238E27FC236}">
              <a16:creationId xmlns:a16="http://schemas.microsoft.com/office/drawing/2014/main" id="{25162816-194A-6D1E-8946-A2AD622E09C9}"/>
            </a:ext>
          </a:extLst>
        </xdr:cNvPr>
        <xdr:cNvPicPr>
          <a:picLocks noChangeAspect="1"/>
        </xdr:cNvPicPr>
      </xdr:nvPicPr>
      <xdr:blipFill rotWithShape="1">
        <a:blip xmlns:r="http://schemas.openxmlformats.org/officeDocument/2006/relationships" r:embed="rId70" cstate="print">
          <a:extLst>
            <a:ext uri="{28A0092B-C50C-407E-A947-70E740481C1C}">
              <a14:useLocalDpi xmlns:a14="http://schemas.microsoft.com/office/drawing/2010/main" val="0"/>
            </a:ext>
          </a:extLst>
        </a:blip>
        <a:srcRect t="11550"/>
        <a:stretch>
          <a:fillRect/>
        </a:stretch>
      </xdr:blipFill>
      <xdr:spPr>
        <a:xfrm>
          <a:off x="5306786" y="28166786"/>
          <a:ext cx="1472677" cy="1736785"/>
        </a:xfrm>
        <a:prstGeom prst="rect">
          <a:avLst/>
        </a:prstGeom>
      </xdr:spPr>
    </xdr:pic>
    <xdr:clientData/>
  </xdr:twoCellAnchor>
  <xdr:twoCellAnchor editAs="oneCell">
    <xdr:from>
      <xdr:col>1</xdr:col>
      <xdr:colOff>1034143</xdr:colOff>
      <xdr:row>143</xdr:row>
      <xdr:rowOff>177212</xdr:rowOff>
    </xdr:from>
    <xdr:to>
      <xdr:col>1</xdr:col>
      <xdr:colOff>2466320</xdr:colOff>
      <xdr:row>153</xdr:row>
      <xdr:rowOff>13607</xdr:rowOff>
    </xdr:to>
    <xdr:pic>
      <xdr:nvPicPr>
        <xdr:cNvPr id="582" name="Picture 581">
          <a:extLst>
            <a:ext uri="{FF2B5EF4-FFF2-40B4-BE49-F238E27FC236}">
              <a16:creationId xmlns:a16="http://schemas.microsoft.com/office/drawing/2014/main" id="{B070ADA7-553A-A972-5558-418951EA8843}"/>
            </a:ext>
          </a:extLst>
        </xdr:cNvPr>
        <xdr:cNvPicPr>
          <a:picLocks noChangeAspect="1"/>
        </xdr:cNvPicPr>
      </xdr:nvPicPr>
      <xdr:blipFill rotWithShape="1">
        <a:blip xmlns:r="http://schemas.openxmlformats.org/officeDocument/2006/relationships" r:embed="rId71" cstate="print">
          <a:extLst>
            <a:ext uri="{28A0092B-C50C-407E-A947-70E740481C1C}">
              <a14:useLocalDpi xmlns:a14="http://schemas.microsoft.com/office/drawing/2010/main" val="0"/>
            </a:ext>
          </a:extLst>
        </a:blip>
        <a:srcRect b="8807"/>
        <a:stretch>
          <a:fillRect/>
        </a:stretch>
      </xdr:blipFill>
      <xdr:spPr>
        <a:xfrm>
          <a:off x="1905000" y="28139891"/>
          <a:ext cx="1432177" cy="1741395"/>
        </a:xfrm>
        <a:prstGeom prst="rect">
          <a:avLst/>
        </a:prstGeom>
      </xdr:spPr>
    </xdr:pic>
    <xdr:clientData/>
  </xdr:twoCellAnchor>
  <xdr:twoCellAnchor editAs="oneCell">
    <xdr:from>
      <xdr:col>1</xdr:col>
      <xdr:colOff>2803712</xdr:colOff>
      <xdr:row>144</xdr:row>
      <xdr:rowOff>13607</xdr:rowOff>
    </xdr:from>
    <xdr:to>
      <xdr:col>1</xdr:col>
      <xdr:colOff>4381500</xdr:colOff>
      <xdr:row>153</xdr:row>
      <xdr:rowOff>22928</xdr:rowOff>
    </xdr:to>
    <xdr:pic>
      <xdr:nvPicPr>
        <xdr:cNvPr id="584" name="Picture 583">
          <a:extLst>
            <a:ext uri="{FF2B5EF4-FFF2-40B4-BE49-F238E27FC236}">
              <a16:creationId xmlns:a16="http://schemas.microsoft.com/office/drawing/2014/main" id="{C960C7BC-191C-7801-B9CB-1E7D5CAACD1B}"/>
            </a:ext>
          </a:extLst>
        </xdr:cNvPr>
        <xdr:cNvPicPr>
          <a:picLocks noChangeAspect="1"/>
        </xdr:cNvPicPr>
      </xdr:nvPicPr>
      <xdr:blipFill rotWithShape="1">
        <a:blip xmlns:r="http://schemas.openxmlformats.org/officeDocument/2006/relationships" r:embed="rId72" cstate="print">
          <a:extLst>
            <a:ext uri="{28A0092B-C50C-407E-A947-70E740481C1C}">
              <a14:useLocalDpi xmlns:a14="http://schemas.microsoft.com/office/drawing/2010/main" val="0"/>
            </a:ext>
          </a:extLst>
        </a:blip>
        <a:srcRect t="18058"/>
        <a:stretch>
          <a:fillRect/>
        </a:stretch>
      </xdr:blipFill>
      <xdr:spPr>
        <a:xfrm>
          <a:off x="3674569" y="28166786"/>
          <a:ext cx="1577788" cy="1723821"/>
        </a:xfrm>
        <a:prstGeom prst="rect">
          <a:avLst/>
        </a:prstGeom>
      </xdr:spPr>
    </xdr:pic>
    <xdr:clientData/>
  </xdr:twoCellAnchor>
  <xdr:twoCellAnchor editAs="oneCell">
    <xdr:from>
      <xdr:col>1</xdr:col>
      <xdr:colOff>2776821</xdr:colOff>
      <xdr:row>132</xdr:row>
      <xdr:rowOff>964</xdr:rowOff>
    </xdr:from>
    <xdr:to>
      <xdr:col>3</xdr:col>
      <xdr:colOff>524392</xdr:colOff>
      <xdr:row>141</xdr:row>
      <xdr:rowOff>50464</xdr:rowOff>
    </xdr:to>
    <xdr:pic>
      <xdr:nvPicPr>
        <xdr:cNvPr id="586" name="Picture 585">
          <a:extLst>
            <a:ext uri="{FF2B5EF4-FFF2-40B4-BE49-F238E27FC236}">
              <a16:creationId xmlns:a16="http://schemas.microsoft.com/office/drawing/2014/main" id="{CE2A534C-E649-006A-74F8-F698820EDC03}"/>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3647678" y="25868143"/>
          <a:ext cx="3136000" cy="1764000"/>
        </a:xfrm>
        <a:prstGeom prst="rect">
          <a:avLst/>
        </a:prstGeom>
      </xdr:spPr>
    </xdr:pic>
    <xdr:clientData/>
  </xdr:twoCellAnchor>
  <xdr:twoCellAnchor editAs="oneCell">
    <xdr:from>
      <xdr:col>0</xdr:col>
      <xdr:colOff>232605</xdr:colOff>
      <xdr:row>143</xdr:row>
      <xdr:rowOff>176892</xdr:rowOff>
    </xdr:from>
    <xdr:to>
      <xdr:col>1</xdr:col>
      <xdr:colOff>993322</xdr:colOff>
      <xdr:row>153</xdr:row>
      <xdr:rowOff>13608</xdr:rowOff>
    </xdr:to>
    <xdr:pic>
      <xdr:nvPicPr>
        <xdr:cNvPr id="588" name="Picture 587">
          <a:extLst>
            <a:ext uri="{FF2B5EF4-FFF2-40B4-BE49-F238E27FC236}">
              <a16:creationId xmlns:a16="http://schemas.microsoft.com/office/drawing/2014/main" id="{C849ED32-6A66-C82F-751B-4F478DCCDE99}"/>
            </a:ext>
          </a:extLst>
        </xdr:cNvPr>
        <xdr:cNvPicPr>
          <a:picLocks noChangeAspect="1"/>
        </xdr:cNvPicPr>
      </xdr:nvPicPr>
      <xdr:blipFill rotWithShape="1">
        <a:blip xmlns:r="http://schemas.openxmlformats.org/officeDocument/2006/relationships" r:embed="rId74" cstate="print">
          <a:extLst>
            <a:ext uri="{28A0092B-C50C-407E-A947-70E740481C1C}">
              <a14:useLocalDpi xmlns:a14="http://schemas.microsoft.com/office/drawing/2010/main" val="0"/>
            </a:ext>
          </a:extLst>
        </a:blip>
        <a:srcRect t="24129" b="15824"/>
        <a:stretch>
          <a:fillRect/>
        </a:stretch>
      </xdr:blipFill>
      <xdr:spPr>
        <a:xfrm>
          <a:off x="232605" y="28139571"/>
          <a:ext cx="1631574" cy="1741716"/>
        </a:xfrm>
        <a:prstGeom prst="rect">
          <a:avLst/>
        </a:prstGeom>
      </xdr:spPr>
    </xdr:pic>
    <xdr:clientData/>
  </xdr:twoCellAnchor>
  <xdr:twoCellAnchor editAs="oneCell">
    <xdr:from>
      <xdr:col>1</xdr:col>
      <xdr:colOff>2777785</xdr:colOff>
      <xdr:row>120</xdr:row>
      <xdr:rowOff>15536</xdr:rowOff>
    </xdr:from>
    <xdr:to>
      <xdr:col>3</xdr:col>
      <xdr:colOff>525356</xdr:colOff>
      <xdr:row>129</xdr:row>
      <xdr:rowOff>65036</xdr:rowOff>
    </xdr:to>
    <xdr:pic>
      <xdr:nvPicPr>
        <xdr:cNvPr id="592" name="Picture 591">
          <a:extLst>
            <a:ext uri="{FF2B5EF4-FFF2-40B4-BE49-F238E27FC236}">
              <a16:creationId xmlns:a16="http://schemas.microsoft.com/office/drawing/2014/main" id="{AD5F0E59-3F9C-8A6C-9B6B-18F11A07122F}"/>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3648642" y="23596715"/>
          <a:ext cx="3136000" cy="1764000"/>
        </a:xfrm>
        <a:prstGeom prst="rect">
          <a:avLst/>
        </a:prstGeom>
      </xdr:spPr>
    </xdr:pic>
    <xdr:clientData/>
  </xdr:twoCellAnchor>
  <xdr:twoCellAnchor editAs="oneCell">
    <xdr:from>
      <xdr:col>0</xdr:col>
      <xdr:colOff>206356</xdr:colOff>
      <xdr:row>119</xdr:row>
      <xdr:rowOff>179143</xdr:rowOff>
    </xdr:from>
    <xdr:to>
      <xdr:col>1</xdr:col>
      <xdr:colOff>2471499</xdr:colOff>
      <xdr:row>129</xdr:row>
      <xdr:rowOff>38143</xdr:rowOff>
    </xdr:to>
    <xdr:pic>
      <xdr:nvPicPr>
        <xdr:cNvPr id="594" name="Picture 593">
          <a:extLst>
            <a:ext uri="{FF2B5EF4-FFF2-40B4-BE49-F238E27FC236}">
              <a16:creationId xmlns:a16="http://schemas.microsoft.com/office/drawing/2014/main" id="{06F08D67-E97B-4CB8-BCF0-C1B828603D61}"/>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206356" y="23569822"/>
          <a:ext cx="3136000" cy="1764000"/>
        </a:xfrm>
        <a:prstGeom prst="rect">
          <a:avLst/>
        </a:prstGeom>
      </xdr:spPr>
    </xdr:pic>
    <xdr:clientData/>
  </xdr:twoCellAnchor>
  <xdr:twoCellAnchor editAs="oneCell">
    <xdr:from>
      <xdr:col>8</xdr:col>
      <xdr:colOff>215313</xdr:colOff>
      <xdr:row>143</xdr:row>
      <xdr:rowOff>172882</xdr:rowOff>
    </xdr:from>
    <xdr:to>
      <xdr:col>9</xdr:col>
      <xdr:colOff>2468224</xdr:colOff>
      <xdr:row>153</xdr:row>
      <xdr:rowOff>31882</xdr:rowOff>
    </xdr:to>
    <xdr:pic>
      <xdr:nvPicPr>
        <xdr:cNvPr id="605" name="Picture 604">
          <a:extLst>
            <a:ext uri="{FF2B5EF4-FFF2-40B4-BE49-F238E27FC236}">
              <a16:creationId xmlns:a16="http://schemas.microsoft.com/office/drawing/2014/main" id="{248A0841-3401-B602-CCC7-FC69467AF714}"/>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14217063" y="28119232"/>
          <a:ext cx="3129211" cy="1764000"/>
        </a:xfrm>
        <a:prstGeom prst="rect">
          <a:avLst/>
        </a:prstGeom>
      </xdr:spPr>
    </xdr:pic>
    <xdr:clientData/>
  </xdr:twoCellAnchor>
  <xdr:twoCellAnchor editAs="oneCell">
    <xdr:from>
      <xdr:col>9</xdr:col>
      <xdr:colOff>2789857</xdr:colOff>
      <xdr:row>143</xdr:row>
      <xdr:rowOff>173946</xdr:rowOff>
    </xdr:from>
    <xdr:to>
      <xdr:col>11</xdr:col>
      <xdr:colOff>528767</xdr:colOff>
      <xdr:row>153</xdr:row>
      <xdr:rowOff>32946</xdr:rowOff>
    </xdr:to>
    <xdr:pic>
      <xdr:nvPicPr>
        <xdr:cNvPr id="607" name="Picture 606">
          <a:extLst>
            <a:ext uri="{FF2B5EF4-FFF2-40B4-BE49-F238E27FC236}">
              <a16:creationId xmlns:a16="http://schemas.microsoft.com/office/drawing/2014/main" id="{4B72D000-74B1-70CA-208E-583611EFA1A3}"/>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17667907" y="28120296"/>
          <a:ext cx="3130060" cy="1764000"/>
        </a:xfrm>
        <a:prstGeom prst="rect">
          <a:avLst/>
        </a:prstGeom>
      </xdr:spPr>
    </xdr:pic>
    <xdr:clientData/>
  </xdr:twoCellAnchor>
  <xdr:twoCellAnchor editAs="oneCell">
    <xdr:from>
      <xdr:col>13</xdr:col>
      <xdr:colOff>2773456</xdr:colOff>
      <xdr:row>120</xdr:row>
      <xdr:rowOff>0</xdr:rowOff>
    </xdr:from>
    <xdr:to>
      <xdr:col>15</xdr:col>
      <xdr:colOff>519427</xdr:colOff>
      <xdr:row>129</xdr:row>
      <xdr:rowOff>49500</xdr:rowOff>
    </xdr:to>
    <xdr:pic>
      <xdr:nvPicPr>
        <xdr:cNvPr id="617" name="Picture 616">
          <a:extLst>
            <a:ext uri="{FF2B5EF4-FFF2-40B4-BE49-F238E27FC236}">
              <a16:creationId xmlns:a16="http://schemas.microsoft.com/office/drawing/2014/main" id="{5DC53B5B-C667-2844-7740-D2F969045A59}"/>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24624927" y="23554765"/>
          <a:ext cx="3136000" cy="1764000"/>
        </a:xfrm>
        <a:prstGeom prst="rect">
          <a:avLst/>
        </a:prstGeom>
      </xdr:spPr>
    </xdr:pic>
    <xdr:clientData/>
  </xdr:twoCellAnchor>
  <xdr:twoCellAnchor editAs="oneCell">
    <xdr:from>
      <xdr:col>13</xdr:col>
      <xdr:colOff>582705</xdr:colOff>
      <xdr:row>120</xdr:row>
      <xdr:rowOff>23679</xdr:rowOff>
    </xdr:from>
    <xdr:to>
      <xdr:col>13</xdr:col>
      <xdr:colOff>2476499</xdr:colOff>
      <xdr:row>129</xdr:row>
      <xdr:rowOff>73179</xdr:rowOff>
    </xdr:to>
    <xdr:pic>
      <xdr:nvPicPr>
        <xdr:cNvPr id="619" name="Picture 618">
          <a:extLst>
            <a:ext uri="{FF2B5EF4-FFF2-40B4-BE49-F238E27FC236}">
              <a16:creationId xmlns:a16="http://schemas.microsoft.com/office/drawing/2014/main" id="{FF9930F0-5477-209D-9D0E-DAC5AFAE3B13}"/>
            </a:ext>
          </a:extLst>
        </xdr:cNvPr>
        <xdr:cNvPicPr>
          <a:picLocks noChangeAspect="1"/>
        </xdr:cNvPicPr>
      </xdr:nvPicPr>
      <xdr:blipFill rotWithShape="1">
        <a:blip xmlns:r="http://schemas.openxmlformats.org/officeDocument/2006/relationships" r:embed="rId80" cstate="print">
          <a:extLst>
            <a:ext uri="{28A0092B-C50C-407E-A947-70E740481C1C}">
              <a14:useLocalDpi xmlns:a14="http://schemas.microsoft.com/office/drawing/2010/main" val="0"/>
            </a:ext>
          </a:extLst>
        </a:blip>
        <a:srcRect l="19575" r="19800"/>
        <a:stretch>
          <a:fillRect/>
        </a:stretch>
      </xdr:blipFill>
      <xdr:spPr>
        <a:xfrm>
          <a:off x="22434176" y="23578444"/>
          <a:ext cx="1893794" cy="1764000"/>
        </a:xfrm>
        <a:prstGeom prst="rect">
          <a:avLst/>
        </a:prstGeom>
      </xdr:spPr>
    </xdr:pic>
    <xdr:clientData/>
  </xdr:twoCellAnchor>
  <xdr:twoCellAnchor editAs="oneCell">
    <xdr:from>
      <xdr:col>12</xdr:col>
      <xdr:colOff>217224</xdr:colOff>
      <xdr:row>131</xdr:row>
      <xdr:rowOff>184115</xdr:rowOff>
    </xdr:from>
    <xdr:to>
      <xdr:col>13</xdr:col>
      <xdr:colOff>2469997</xdr:colOff>
      <xdr:row>141</xdr:row>
      <xdr:rowOff>43115</xdr:rowOff>
    </xdr:to>
    <xdr:pic>
      <xdr:nvPicPr>
        <xdr:cNvPr id="623" name="Picture 622">
          <a:extLst>
            <a:ext uri="{FF2B5EF4-FFF2-40B4-BE49-F238E27FC236}">
              <a16:creationId xmlns:a16="http://schemas.microsoft.com/office/drawing/2014/main" id="{6D33DFE9-384B-D2CC-4D04-99856E150A34}"/>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21194636" y="25834380"/>
          <a:ext cx="3126832" cy="1764000"/>
        </a:xfrm>
        <a:prstGeom prst="rect">
          <a:avLst/>
        </a:prstGeom>
      </xdr:spPr>
    </xdr:pic>
    <xdr:clientData/>
  </xdr:twoCellAnchor>
  <xdr:twoCellAnchor editAs="oneCell">
    <xdr:from>
      <xdr:col>12</xdr:col>
      <xdr:colOff>242938</xdr:colOff>
      <xdr:row>120</xdr:row>
      <xdr:rowOff>49894</xdr:rowOff>
    </xdr:from>
    <xdr:to>
      <xdr:col>13</xdr:col>
      <xdr:colOff>361129</xdr:colOff>
      <xdr:row>129</xdr:row>
      <xdr:rowOff>99394</xdr:rowOff>
    </xdr:to>
    <xdr:pic>
      <xdr:nvPicPr>
        <xdr:cNvPr id="625" name="Picture 624">
          <a:extLst>
            <a:ext uri="{FF2B5EF4-FFF2-40B4-BE49-F238E27FC236}">
              <a16:creationId xmlns:a16="http://schemas.microsoft.com/office/drawing/2014/main" id="{ACFE5132-40B9-F24F-2524-8964EE2053F5}"/>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21220350" y="23604659"/>
          <a:ext cx="992250" cy="1764000"/>
        </a:xfrm>
        <a:prstGeom prst="rect">
          <a:avLst/>
        </a:prstGeom>
      </xdr:spPr>
    </xdr:pic>
    <xdr:clientData/>
  </xdr:twoCellAnchor>
  <xdr:twoCellAnchor editAs="oneCell">
    <xdr:from>
      <xdr:col>9</xdr:col>
      <xdr:colOff>2745441</xdr:colOff>
      <xdr:row>120</xdr:row>
      <xdr:rowOff>22635</xdr:rowOff>
    </xdr:from>
    <xdr:to>
      <xdr:col>11</xdr:col>
      <xdr:colOff>515577</xdr:colOff>
      <xdr:row>129</xdr:row>
      <xdr:rowOff>72135</xdr:rowOff>
    </xdr:to>
    <xdr:pic>
      <xdr:nvPicPr>
        <xdr:cNvPr id="627" name="Picture 626">
          <a:extLst>
            <a:ext uri="{FF2B5EF4-FFF2-40B4-BE49-F238E27FC236}">
              <a16:creationId xmlns:a16="http://schemas.microsoft.com/office/drawing/2014/main" id="{28536202-9268-FC9D-6824-D06CB4F7A700}"/>
            </a:ext>
          </a:extLst>
        </xdr:cNvPr>
        <xdr:cNvPicPr>
          <a:picLocks noChangeAspect="1"/>
        </xdr:cNvPicPr>
      </xdr:nvPicPr>
      <xdr:blipFill rotWithShape="1">
        <a:blip xmlns:r="http://schemas.openxmlformats.org/officeDocument/2006/relationships" r:embed="rId83" cstate="print">
          <a:extLst>
            <a:ext uri="{28A0092B-C50C-407E-A947-70E740481C1C}">
              <a14:useLocalDpi xmlns:a14="http://schemas.microsoft.com/office/drawing/2010/main" val="0"/>
            </a:ext>
          </a:extLst>
        </a:blip>
        <a:srcRect l="-1199" r="-1"/>
        <a:stretch>
          <a:fillRect/>
        </a:stretch>
      </xdr:blipFill>
      <xdr:spPr>
        <a:xfrm>
          <a:off x="17604441" y="23577400"/>
          <a:ext cx="3160165" cy="1764000"/>
        </a:xfrm>
        <a:prstGeom prst="rect">
          <a:avLst/>
        </a:prstGeom>
      </xdr:spPr>
    </xdr:pic>
    <xdr:clientData/>
  </xdr:twoCellAnchor>
  <xdr:twoCellAnchor editAs="oneCell">
    <xdr:from>
      <xdr:col>12</xdr:col>
      <xdr:colOff>209819</xdr:colOff>
      <xdr:row>144</xdr:row>
      <xdr:rowOff>40203</xdr:rowOff>
    </xdr:from>
    <xdr:to>
      <xdr:col>13</xdr:col>
      <xdr:colOff>2462592</xdr:colOff>
      <xdr:row>153</xdr:row>
      <xdr:rowOff>89703</xdr:rowOff>
    </xdr:to>
    <xdr:pic>
      <xdr:nvPicPr>
        <xdr:cNvPr id="629" name="Picture 628">
          <a:extLst>
            <a:ext uri="{FF2B5EF4-FFF2-40B4-BE49-F238E27FC236}">
              <a16:creationId xmlns:a16="http://schemas.microsoft.com/office/drawing/2014/main" id="{15D92227-2EF7-F24B-C9D2-8A42A832CCB1}"/>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21187231" y="28166968"/>
          <a:ext cx="3126832" cy="1764000"/>
        </a:xfrm>
        <a:prstGeom prst="rect">
          <a:avLst/>
        </a:prstGeom>
      </xdr:spPr>
    </xdr:pic>
    <xdr:clientData/>
  </xdr:twoCellAnchor>
  <xdr:twoCellAnchor editAs="oneCell">
    <xdr:from>
      <xdr:col>13</xdr:col>
      <xdr:colOff>2795571</xdr:colOff>
      <xdr:row>143</xdr:row>
      <xdr:rowOff>189185</xdr:rowOff>
    </xdr:from>
    <xdr:to>
      <xdr:col>15</xdr:col>
      <xdr:colOff>528298</xdr:colOff>
      <xdr:row>153</xdr:row>
      <xdr:rowOff>48185</xdr:rowOff>
    </xdr:to>
    <xdr:pic>
      <xdr:nvPicPr>
        <xdr:cNvPr id="631" name="Picture 630">
          <a:extLst>
            <a:ext uri="{FF2B5EF4-FFF2-40B4-BE49-F238E27FC236}">
              <a16:creationId xmlns:a16="http://schemas.microsoft.com/office/drawing/2014/main" id="{4A52F897-3111-D70E-4878-16CECBB58132}"/>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24647042" y="28125450"/>
          <a:ext cx="3122756" cy="1764000"/>
        </a:xfrm>
        <a:prstGeom prst="rect">
          <a:avLst/>
        </a:prstGeom>
      </xdr:spPr>
    </xdr:pic>
    <xdr:clientData/>
  </xdr:twoCellAnchor>
  <xdr:twoCellAnchor editAs="oneCell">
    <xdr:from>
      <xdr:col>13</xdr:col>
      <xdr:colOff>2778501</xdr:colOff>
      <xdr:row>156</xdr:row>
      <xdr:rowOff>971</xdr:rowOff>
    </xdr:from>
    <xdr:to>
      <xdr:col>15</xdr:col>
      <xdr:colOff>511228</xdr:colOff>
      <xdr:row>165</xdr:row>
      <xdr:rowOff>50471</xdr:rowOff>
    </xdr:to>
    <xdr:pic>
      <xdr:nvPicPr>
        <xdr:cNvPr id="633" name="Picture 632">
          <a:extLst>
            <a:ext uri="{FF2B5EF4-FFF2-40B4-BE49-F238E27FC236}">
              <a16:creationId xmlns:a16="http://schemas.microsoft.com/office/drawing/2014/main" id="{A366DB3B-94DD-CC3C-31B0-3E51CE18DC27}"/>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24629972" y="30413736"/>
          <a:ext cx="3122756" cy="1764000"/>
        </a:xfrm>
        <a:prstGeom prst="rect">
          <a:avLst/>
        </a:prstGeom>
      </xdr:spPr>
    </xdr:pic>
    <xdr:clientData/>
  </xdr:twoCellAnchor>
  <xdr:twoCellAnchor editAs="oneCell">
    <xdr:from>
      <xdr:col>12</xdr:col>
      <xdr:colOff>210565</xdr:colOff>
      <xdr:row>156</xdr:row>
      <xdr:rowOff>6313</xdr:rowOff>
    </xdr:from>
    <xdr:to>
      <xdr:col>13</xdr:col>
      <xdr:colOff>2463338</xdr:colOff>
      <xdr:row>165</xdr:row>
      <xdr:rowOff>55813</xdr:rowOff>
    </xdr:to>
    <xdr:pic>
      <xdr:nvPicPr>
        <xdr:cNvPr id="635" name="Picture 634">
          <a:extLst>
            <a:ext uri="{FF2B5EF4-FFF2-40B4-BE49-F238E27FC236}">
              <a16:creationId xmlns:a16="http://schemas.microsoft.com/office/drawing/2014/main" id="{CF1B2687-E621-D7A0-C8D5-45FA1482EF22}"/>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21187977" y="30419078"/>
          <a:ext cx="3126832" cy="1764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lenovo/Downloads/STRUCTURE%20PRICE%20OF%20BQ%20KOMPAS%20GRAMEDIA.xls" TargetMode="External"/><Relationship Id="rId1" Type="http://schemas.openxmlformats.org/officeDocument/2006/relationships/externalLinkPath" Target="/Users/lenovo/Downloads/STRUCTURE%20PRICE%20OF%20BQ%20KOMPAS%20GRAMEDI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mahmud\Downloads\C:\DOCUME~1\bos_gsd\LOCALS~1\Temp\Rar$DI00.093\TEMPLATE%20&amp;%20REFERENSI\Analisa%202013\Analisa%202013\analisa%20harga%20satuan%202013%20final_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Users\mahmud\Downloads\C:\TW%202015\TW%20III\Usulan\Copy%20of%20RETAINING%20WALL%20-%20BATU%20GUNUNG.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ocuments%20and%20Settings/toshiba/Desktop/DAF-10%20AC%2010-11-2000%20OKE-Jkt.xls" TargetMode="External"/><Relationship Id="rId1" Type="http://schemas.openxmlformats.org/officeDocument/2006/relationships/externalLinkPath" Target="/Documents%20and%20Settings/toshiba/Desktop/DAF-10%20AC%2010-11-2000%20OKE-Jk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toshiba\Desktop\DAF-10%20AC%2010-11-2000%20OKE-Jk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mahmud\Downloads\C:\Users\CM\Downloads\Diana\master%20(e)\DATA%20KANTOR\Mandai\Tender%202008\Masjid%20Bandara\My%20Documents\Data%20OBEDTUNGGA\Data%201\Kejaksaan%20Sul-Sel\Rab-1-edt.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LOP%202020/C/analisa%20pu/ANALISA%20HARGA%202012.xls" TargetMode="External"/><Relationship Id="rId1" Type="http://schemas.openxmlformats.org/officeDocument/2006/relationships/externalLinkPath" Target="/LOP%202020/C/analisa%20pu/ANALISA%20HARGA%202012.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LOP%202020/A/Ian/Tjahyono/Melak%2004/Jengan%20Danum%20-%20Lomuq/Alternatif%20PU/Lomuk%20-%20Benung%203.45%20M.xls" TargetMode="External"/><Relationship Id="rId1" Type="http://schemas.openxmlformats.org/officeDocument/2006/relationships/externalLinkPath" Target="/LOP%202020/A/Ian/Tjahyono/Melak%2004/Jengan%20Danum%20-%20Lomuq/Alternatif%20PU/Lomuk%20-%20Benung%203.45%20M.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Dosen-9/data%20(d)/Tecky/Tecky%20BAC/Kost%20Istana%20Dago/RAB%20&amp;%20Adm/RAB%20REVISI%20TERAKHIR%20(Dipisahkan)%202%20-%20Format%20Baru.xls" TargetMode="External"/><Relationship Id="rId1" Type="http://schemas.openxmlformats.org/officeDocument/2006/relationships/externalLinkPath" Target="/Dosen-9/data%20(d)/Tecky/Tecky%20BAC/Kost%20Istana%20Dago/RAB%20&amp;%20Adm/RAB%20REVISI%20TERAKHIR%20(Dipisahkan)%202%20-%20Format%20Baru.xls"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Users/user/Downloads/file%20deky/Documents%20and%20Settings/Nurchayono/My%20Documents/Privat1/Proyek/renov%20TBGS/MATRA/Projects/01CipakuYKK-BI/Teknis/04RAB/rab%20pelaksanaan/03Plot/RAB%20Pengembangan%20Lahan%20Cipaku.xls" TargetMode="External"/><Relationship Id="rId2" Type="http://schemas.microsoft.com/office/2019/04/relationships/externalLinkLongPath" Target="/Users/user/Downloads/file%20deky/Documents%20and%20Settings/Nurchayono/My%20Documents/Privat1/Proyek/renov%20TBGS/MATRA/Projects/01CipakuYKK-BI/Teknis/04RAB/rab%20pelaksanaan/03Plot/RAB%20Pengembangan%20Lahan%20Cipaku.xls?9C0AE1EA" TargetMode="External"/><Relationship Id="rId1" Type="http://schemas.openxmlformats.org/officeDocument/2006/relationships/externalLinkPath" Target="file:///\\9C0AE1EA\RAB%20Pengembangan%20Lahan%20Cipaku.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Mesrv/ME%20Database/A%20Project/VARIOUS-FILE/FORMAT_BQ/AFORM-BQR.xls" TargetMode="External"/><Relationship Id="rId1" Type="http://schemas.openxmlformats.org/officeDocument/2006/relationships/externalLinkPath" Target="/Mesrv/ME%20Database/A%20Project/VARIOUS-FILE/FORMAT_BQ/AFORM-BQR.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PH%20Tarikolot%20re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Users\mahmud\Downloads\C:\FILE%20LAIN\GOR%20MPROWALI\EE%20Gedung%20GOR%20%20APBNP%20Tahap%201.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LOP%202020/2015/ANALISA%20HARGA%202015/STANDAR%20HARGA%202015%20REVISI%2027%20JANUARI.xlsx" TargetMode="External"/><Relationship Id="rId1" Type="http://schemas.openxmlformats.org/officeDocument/2006/relationships/externalLinkPath" Target="/LOP%202020/2015/ANALISA%20HARGA%202015/STANDAR%20HARGA%202015%20REVISI%2027%20JANUARI.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Users\mahmud\Downloads\C:\FILE%20LAIN\GOR%20MPROWALI\RAB%20BARSARNAS%20menara%202012.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Sugi/c/LKTW101/LAPORAN/CashFlow012001Anggaran.xls" TargetMode="External"/><Relationship Id="rId1" Type="http://schemas.openxmlformats.org/officeDocument/2006/relationships/externalLinkPath" Target="/Sugi/c/LKTW101/LAPORAN/CashFlow012001Anggara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mahmud\Downloads\C:\Documents%20and%20Settings\All%20Users\Documents\BQ%20Psr%20Jatinegara%20ME.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ugi/c/LKTW201/@PJB/LKSEM2001PJB.xls" TargetMode="External"/><Relationship Id="rId1" Type="http://schemas.openxmlformats.org/officeDocument/2006/relationships/externalLinkPath" Target="/Sugi/c/LKTW201/@PJB/LKSEM2001PJB.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Users/lenovo/Downloads/A15Y4H/GSD/RAB/RAB%20Lengkap%20dengan%20Time%20Schedule.xls" TargetMode="External"/><Relationship Id="rId1" Type="http://schemas.openxmlformats.org/officeDocument/2006/relationships/externalLinkPath" Target="/Users/lenovo/Downloads/A15Y4H/GSD/RAB/RAB%20Lengkap%20dengan%20Time%20Schedul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01.%20ACE%20WORK\05%20Project%202020\NGN%20Bima%20Selong%20Kaliasem\NGN%20Selong%20Bima%20Kaliasem%20-%20Progres\NGN%203%20Lokasi%20-%20Progre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Users\mahmud\Downloads\C:\RAB\USULAN\Kaimana\RENCANA%20ANGGARAN%20BIAYA%20TELKOM%20KAIMAN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Users\mahmud\Downloads\C:\FILE%20PROJECT%20FOR%20ENGINEER\ADMINISTRASI%20PT.%20BULAVA%20KAMONJI\DOKUMEN%20PRAKUALIFIKASI\PU%20KOTA\PASCA%20TENDER\PENAWARAN\RAB%20TRIBUN%20PALING%20BENAR.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LOP%202020/A/PROYEK%20KUTAI%20BARAT%20-%20III/pln-rks-001.xls" TargetMode="External"/><Relationship Id="rId1" Type="http://schemas.openxmlformats.org/officeDocument/2006/relationships/externalLinkPath" Target="/LOP%202020/A/PROYEK%20KUTAI%20BARAT%20-%20III/pln-rks-00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Users\mahmud\Downloads\C:\1st.%20TUGAS%20KANTOR\DATA.7.PROYEK%20(Optional)\SNI%202013%20(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Users\mahmud\Downloads\C:\07.Parigi\Depot%20Obat%202%20Lantai\Depot%20Farmasi%20Parigi%20200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Users\mahmud\Downloads\I:\My%20Documents\Pak%20Iwan\LAP.STRUKTUR\DOC.%20RAB\RAB.CIBUBUR.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Users\mahmud\Downloads\C:\Kandar\Data\Kontraktor\PBB\Penawaran\Anugrah\Kantor-Rehab.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Users\mahmud\Downloads\C:\PEKERJAAN%20TELKOM%202015\RAB%20WAMENA%20PLASA%20TELKOM\RAB%20Plasa%20Telkom%20Wamen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Users\mahmud\Downloads\I:\NIRMA\5.%20RAB%20CAFE%20TELKOMSEL\TAHAP%20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mahmud\Downloads\I:\NIRMA\5.%20RAB%20CAFE%20TELKOMSEL\strokecentre%20revisi.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Users\mahmud\Downloads\A:\Bone\RABPJK001.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Ja-yulia/d/Yulia/ADMINISTRASI/ECCO/TAHAP%20I/Email%20masuk/ANALISA%20ecco-fix1.xls" TargetMode="External"/><Relationship Id="rId1" Type="http://schemas.openxmlformats.org/officeDocument/2006/relationships/externalLinkPath" Target="/Ja-yulia/d/Yulia/ADMINISTRASI/ECCO/TAHAP%20I/Email%20masuk/ANALISA%20ecco-fix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Users\mahmud\Downloads\C:\5.%20Thn%202011%20-%20Gunung%20Intan\A.%20PENAWARAN%20SAMARINDA%202011\A.%20PAKET%20BINA%20MARGA\6%20-%20PAKET%20KUARO%20-%20KADEMAN%20MULTI%20YEARS%202011\KADEMAN-2011%20-%20item%20baru%20-%20ANTO%20-13%20april.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Server/Projects/01CipakuYKK-BI/Teknis/04RAB/rab%20pelaksanaan/03Plot/RAB%20Pengembangan%20Lahan%20Cipaku%20Tambahan%20Revisi.xls" TargetMode="External"/><Relationship Id="rId1" Type="http://schemas.openxmlformats.org/officeDocument/2006/relationships/externalLinkPath" Target="/Server/Projects/01CipakuYKK-BI/Teknis/04RAB/rab%20pelaksanaan/03Plot/RAB%20Pengembangan%20Lahan%20Cipaku%20Tambahan%20Revisi.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Users\mahmud\Downloads\C:\Users\CM\Downloads\Dadu\dadu%20D\LAPORAN%20CIANJUR\Laporan%20progress\Laporan%20Bulan-1\Data%20Laptop\FILE%20(G)\Proyek%202008\2008%20Bapusda\LEBEL%201\rAB%20&amp;%20bQ\Rab%20PaMdK.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mahmud\Downloads\C:\My%20Document%20Windat\BONE\PASAR%20BONE%2008\GUDANG%20BONE%202009\JUNI\Juli\RAB%20GUDANG%20BONE%20FILE\Gudang%20Uloe%20B.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Users\mahmud\Downloads\C:\MASTER\RAB\DATA%20RAB-2008\DISPENDA%20JABAR\Data\Tim-Swakelola\RAB\ANALISA-JADI.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mahmud\Downloads\I:\Nenie\TELKOM\Infratel\Area%20Timur\Survey\BoQ\Users\PP\AppData\Local\Temp\$wc\Yadi\Operational%20Managment\Proyek\RAB\Sari%20Bunga%20Bakung\RAB-Pematangan%20dan%20Saluran.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uyax/DATA%20(D)/BUY'S/ANALISA/RAB%20rumah%20tinggal%20tipe%20A%20(PT%202)%20hemat" TargetMode="External"/><Relationship Id="rId1" Type="http://schemas.openxmlformats.org/officeDocument/2006/relationships/externalLinkPath" Target="/Buyax/DATA%20(D)/BUY'S/ANALISA/RAB%20rumah%20tinggal%20tipe%20A%20(PT%202)%20hemat"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LOP%202020/C/analisa%20pu/1.2.%20Penawaran%20Drainase%20K1%205%20Paket/4.My.Documents/Penawaran%20Sepinggan-1.xls" TargetMode="External"/><Relationship Id="rId1" Type="http://schemas.openxmlformats.org/officeDocument/2006/relationships/externalLinkPath" Target="/LOP%202020/C/analisa%20pu/1.2.%20Penawaran%20Drainase%20K1%205%20Paket/4.My.Documents/Penawaran%20Sepinggan-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mahmud\Downloads\C:\My%20Documents\proyek%202002\adm%20proyek\RAB%20Rumah%20WAlikota%20%20ADI%20PERKASA.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KENT/AREA%205%20-%202019/PROJECT%202019/RKAP%202019%20TR5/Usulan%2030M%20-%20dsatukan%20dengan%2012M.xlsx" TargetMode="External"/><Relationship Id="rId1" Type="http://schemas.openxmlformats.org/officeDocument/2006/relationships/externalLinkPath" Target="/KENT/AREA%205%20-%202019/PROJECT%202019/RKAP%202019%20TR5/Usulan%2030M%20-%20dsatukan%20dengan%2012M.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mahmud\Downloads\C:\07.Parigi\Depot%20Obat%202%20Lantai\RAB%20Lanjutan%20Depot%20Farmasi%2020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Users\mahmud\Downloads\C:\My%20Documents\proyek%202002\adm%20proyek\Rab-OE%20pagar%20ktr%20wk.xls"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3188D315/2-RAB%20LANJT.%20EXHIBITION%202007.xl" TargetMode="External"/><Relationship Id="rId1" Type="http://schemas.openxmlformats.org/officeDocument/2006/relationships/externalLinkPath" Target="/3188D315/2-RAB%20LANJT.%20EXHIBITION%202007.xl"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2.1%20Proposal\2.1%20Dharma%20Deli%20Hotel\mmc.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MASTER/RAB/RAB%20X.xls" TargetMode="External"/><Relationship Id="rId1" Type="http://schemas.openxmlformats.org/officeDocument/2006/relationships/externalLinkPath" Target="/MASTER/RAB/RAB%20X.xls"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Data/My%20Project/mmc.xls" TargetMode="External"/><Relationship Id="rId1" Type="http://schemas.openxmlformats.org/officeDocument/2006/relationships/externalLinkPath" Target="/Data/My%20Project/mmc.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LOP%202020/A/TPW/Stikom/Excel/Book3.xls" TargetMode="External"/><Relationship Id="rId1" Type="http://schemas.openxmlformats.org/officeDocument/2006/relationships/externalLinkPath" Target="/LOP%202020/A/TPW/Stikom/Excel/Book3.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Users\mahmud\Downloads\C:\PAHS2006\Copy%20of%20PAHS2006%20R2%20draft(MIS)new.xls"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C/Divisi%202.xls" TargetMode="External"/><Relationship Id="rId1" Type="http://schemas.openxmlformats.org/officeDocument/2006/relationships/externalLinkPath" Target="/C/Divisi%202.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C/Divisi%203.xls" TargetMode="External"/><Relationship Id="rId1" Type="http://schemas.openxmlformats.org/officeDocument/2006/relationships/externalLinkPath" Target="/C/Divisi%203.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LOP%202020/C/Divisi%204.xls" TargetMode="External"/><Relationship Id="rId1" Type="http://schemas.openxmlformats.org/officeDocument/2006/relationships/externalLinkPath" Target="/LOP%202020/C/Divisi%204.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LOP%202020/C/Divisi%205.xls" TargetMode="External"/><Relationship Id="rId1" Type="http://schemas.openxmlformats.org/officeDocument/2006/relationships/externalLinkPath" Target="/LOP%202020/C/Divisi%205.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C/Data/Proy.2006/PPU/Rodenta/Paket%207%20Jembatan%20Tunan/Rab%20Fisik/Fisik%20Rev%201/Analisa.xls" TargetMode="External"/><Relationship Id="rId1" Type="http://schemas.openxmlformats.org/officeDocument/2006/relationships/externalLinkPath" Target="/C/Data/Proy.2006/PPU/Rodenta/Paket%207%20Jembatan%20Tunan/Rab%20Fisik/Fisik%20Rev%201/Analisa.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Harkecil/D/tender/LA_PIAZZA_STR_ARS_FINAL/ANALISA-ARS.XLS" TargetMode="External"/><Relationship Id="rId1" Type="http://schemas.openxmlformats.org/officeDocument/2006/relationships/externalLinkPath" Target="/Harkecil/D/tender/LA_PIAZZA_STR_ARS_FINAL/ANALISA-ARS.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TELPRO/00.%202020/PROJECT%20TELKOM%202020/Users/mahmud/Downloads/A:/An%20ME.xls" TargetMode="External"/><Relationship Id="rId1" Type="http://schemas.openxmlformats.org/officeDocument/2006/relationships/externalLinkPath" Target="/TELPRO/00.%202020/PROJECT%20TELKOM%202020/Users/mahmud/Downloads/A:/An%20ME.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F:\Users\mahmud\Downloads\C:\Kandar\Data\Kontraktor\PBB\Penawaran\Anugrah\Biaya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0DC28791\RAB%20PASAR%20PANGKAJENE.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E:\05%20Telkom%20Segment%20&amp;%20Project%20Control%202019\08%20Ekspand%20IP%20POP%20dan%20Gedung%20CLS%202019\04%20DRM-2%20ver%20Smile\DRM-2%20Pekerjaan%20Sipil%20Renovasi%20NGN%20dan%20TLS%20SKKL_Fix.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05%20Telkom%20Segment%20&amp;%20Project%20Control%202019\08%20Ekspand%20IP%20POP%20dan%20Gedung%20CLS%202019\Harmonisasi%20Pekerjaan%20Sipil%20Renovasi%20NGN%20dan%20TLS%20SKKL%20(Harga%20Kontrak%20Kaltara,%20Sipil%202017%20+%202%25).xlsx"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Users/630660/Downloads/RENCANA%20Q3%20EVAL%20KHS.xlsx" TargetMode="External"/><Relationship Id="rId1" Type="http://schemas.openxmlformats.org/officeDocument/2006/relationships/externalLinkPath" Target="/Users/630660/Downloads/RENCANA%20Q3%20EVAL%20KHS.xlsx" TargetMode="External"/></Relationships>
</file>

<file path=xl/externalLinks/_rels/externalLink65.xml.rels><?xml version="1.0" encoding="UTF-8" standalone="yes"?>
<Relationships xmlns="http://schemas.openxmlformats.org/package/2006/relationships"><Relationship Id="rId2" Type="http://schemas.microsoft.com/office/2019/04/relationships/externalLinkLongPath" Target="file:///E:\TELPRO\00.%202020\PROJECT%20TELKOM%202020\rekap\Users\mahmud\Downloads\G:\MUTI%20(G)\New%20Folder\Documents%20and%20Settings\perdana.DOMAIN\Local%20Settings\Temp\Temporary%20Directory%201%20for%20RAB-WS-8LT-TOTAL-R-KS.zip\RAB-WS-8LT-TOTAL-R-KS.xls?A028B0F9" TargetMode="External"/><Relationship Id="rId1" Type="http://schemas.openxmlformats.org/officeDocument/2006/relationships/externalLinkPath" Target="file:///\\A028B0F9\RAB-WS-8LT-TOTAL-R-K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05%20Telkom%20Segment%20&amp;%20Project%20Control%202019\08%20Ekspand%20IP%20POP%20dan%20Gedung%20CLS%202019\Gambar\Pekerjaan%20Lembong%20dan%20Singaraja%20to%20Area.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Users\mahmud\Downloads\C:\TW%202015\TW%20III\Kaltimsel\RAB%20Turap%20fix.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Users\mahmud\Downloads\C:\Users\CM\Downloads\Ulla'e\c\My%20Documents\My%20Files%20BeeT\maros\pbb\aspal%20AC.xls"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LOP%202020/Users/macbook/Downloads/usulan%20belum%20dimasukan/Canopy%20Polycarbonate.xlsx" TargetMode="External"/><Relationship Id="rId1" Type="http://schemas.openxmlformats.org/officeDocument/2006/relationships/externalLinkPath" Target="/LOP%202020/Users/macbook/Downloads/usulan%20belum%20dimasukan/Canopy%20Polycarbonate.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Users\mahmud\Downloads\C:\My%20Documents\proyek%202002\adm%20proyek\RAB%20Rumah%20Jabatan%20WAlikota.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Users\mahmud\Downloads\C:\DOCUME~1\Firdaus\LOCALS~1\Temp\Rar$DI23.4453\GOWA\GOWA%202010\Kantor%20DPRD%20Gowa%202010\eci\d'elel\MASTER%20RAB-RKS\DRAFT%20MASTER%20RAB%202002\10-DRAFT%20MASTER%20RAB-update-%202008.XLS"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Pc-bagas/den%20bagas/RAB%20Tender/Cab-%20III/RAB%20Tender%20Th.%202004/CIBUBUR%20TOWN%20SQUARE%20paket%20STR%20&amp;%20ARST/BQ#3 Klarifikasi &amp; Nego Revisi/Div~QS/Daan Mogot/Ruko Daan Mogot R2a.xls" TargetMode="External"/><Relationship Id="rId1" Type="http://schemas.openxmlformats.org/officeDocument/2006/relationships/externalLinkPath" Target="/Pc-bagas/den%20bagas/RAB%20Tender/Cab-%20III/RAB%20Tender%20Th.%202004/CIBUBUR%20TOWN%20SQUARE%20paket%20STR%20&amp;%20ARST/BQ#3 Klarifikasi &amp; Nego Revisi/Div~QS/Daan Mogot/Ruko Daan Mogot R2a.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I:\DEDI\FROM%20D\18.%20PROJECT%202010\0.%20standar%20bogor\ANALIS%20kota%202010.xls" TargetMode="External"/></Relationships>
</file>

<file path=xl/externalLinks/_rels/externalLink74.xml.rels><?xml version="1.0" encoding="UTF-8" standalone="yes"?>
<Relationships xmlns="http://schemas.openxmlformats.org/package/2006/relationships"><Relationship Id="rId2" Type="http://schemas.openxmlformats.org/officeDocument/2006/relationships/externalLinkPath" Target="../../../../../../../../LOP%202020/A/J.%20Danum%20-%20Engkuni%20P.%20&amp;%20Lomuk%20-%20Benung%20Full%20Design.xls" TargetMode="External"/><Relationship Id="rId1" Type="http://schemas.openxmlformats.org/officeDocument/2006/relationships/externalLinkPath" Target="/LOP%202020/A/J.%20Danum%20-%20Engkuni%20P.%20&amp;%20Lomuk%20-%20Benung%20Full%20Design.xls"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LOP%202020/A/PROYEK%20KUTAI%20BARAT%20-%20III/2000/KWN/pln-rks-001.xls" TargetMode="External"/><Relationship Id="rId1" Type="http://schemas.openxmlformats.org/officeDocument/2006/relationships/externalLinkPath" Target="/LOP%202020/A/PROYEK%20KUTAI%20BARAT%20-%20III/2000/KWN/pln-rks-001.xls"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Users/brotosuseno/Library/Containers/com.microsoft.Excel/Data/Documents/A:/Tjahyono/Balikpapan/jojon/Drainase%20II.xls" TargetMode="External"/><Relationship Id="rId1" Type="http://schemas.openxmlformats.org/officeDocument/2006/relationships/externalLinkPath" Target="/Users/brotosuseno/Library/Containers/com.microsoft.Excel/Data/Documents/A:/Tjahyono/Balikpapan/jojon/Drainase%20I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C:\Users\brotosuseno\Library\Containers\com.microsoft.Excel\Data\Documents\A:\Tjahyono\Balikpapan\jojon\Drainase%20I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F:\Users\mahmud\Downloads\C:\FILE%20LAIN\File%20Terakhir\RAB%20Aspa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F:\Users\mahmud\Downloads\C:\Documents%20and%20Settings\xXx\My%20Documents\DATA%202009\TATA%20KOTA\ASET%20BPD%20DIBUNGKU\TAHAP%20III%20%202007\RAB%20Pembangunan%20Mess%20Pimpinan.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PROYEK%20KUTAI%20BARAT%20-%20III\pln-rks-001.xls" TargetMode="External"/></Relationships>
</file>

<file path=xl/externalLinks/_rels/externalLink81.xml.rels><?xml version="1.0" encoding="UTF-8" standalone="yes"?>
<Relationships xmlns="http://schemas.openxmlformats.org/package/2006/relationships"><Relationship Id="rId2" Type="http://schemas.openxmlformats.org/officeDocument/2006/relationships/externalLinkPath" Target="../../../../../../../../LOP%202020/WORK/BudiTan/RABSTRARSMERUMAHINDRA.xls" TargetMode="External"/><Relationship Id="rId1" Type="http://schemas.openxmlformats.org/officeDocument/2006/relationships/externalLinkPath" Target="/LOP%202020/WORK/BudiTan/RABSTRARSMERUMAHINDRA.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Project%20Telpro%20Area%205%202020\Project%20PTD\PTD%20Ubud\Laporan%20Progres%20PTD%20Ubud\FO%20PTD%20Ubud%20-%20Progress%2080%25.xlsx"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LOP%202020/C/DATA/Samarinda-SP.3%20Sambera/PraKontrak/APBN%202005/OE-EE/3-DIV10.xls" TargetMode="External"/><Relationship Id="rId1" Type="http://schemas.openxmlformats.org/officeDocument/2006/relationships/externalLinkPath" Target="/LOP%202020/C/DATA/Samarinda-SP.3%20Sambera/PraKontrak/APBN%202005/OE-EE/3-DIV1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F:\Users\mahmud\Downloads\C:\DOCUME~1\Firdaus\LOCALS~1\Temp\Rar$DI23.4453\GOWA\GOWA%202010\Kantor%20DPRD%20Gowa%202010\cAmpUr2\Pekerjaan%20Penyelesaian%20B1\File%200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Users\HP\Downloads\Progres%20RB%20Tabanan%202024%20(3).xlsx%20tgl%2030%20des.xlsx"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TELPRO/00.%202020/PROJECT%20TELKOM%202020/Users/mahmud/Downloads/A:/&#65420;&#65384;&#65432;&#65419;&#65439;&#65437;&#35386;&#30274;/JICA&#27010;&#32207;.xls" TargetMode="External"/><Relationship Id="rId1" Type="http://schemas.openxmlformats.org/officeDocument/2006/relationships/externalLinkPath" Target="/TELPRO/00.%202020/PROJECT%20TELKOM%202020/Users/mahmud/Downloads/A:/&#65420;&#65384;&#65432;&#65419;&#65439;&#65437;&#35386;&#30274;/JICA&#27010;&#32207;.xls" TargetMode="External"/></Relationships>
</file>

<file path=xl/externalLinks/_rels/externalLink87.xml.rels><?xml version="1.0" encoding="UTF-8" standalone="yes"?>
<Relationships xmlns="http://schemas.openxmlformats.org/package/2006/relationships"><Relationship Id="rId1" Type="http://schemas.microsoft.com/office/2006/relationships/xlExternalLinkPath/xlPathMissing" Target="&#35211;&#31309;NET(SE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nO. 01"/>
      <sheetName val="Bill NO. 1"/>
      <sheetName val="Bill No.04.4 LT-DS (2)"/>
      <sheetName val="cover NO. 02"/>
      <sheetName val="Bill NO. 2 "/>
      <sheetName val="cover NO. 03"/>
      <sheetName val="Bill No. 03"/>
      <sheetName val="analisa"/>
      <sheetName val="cover NO. 04"/>
      <sheetName val="Bill No. 04.1 BSM-3 "/>
      <sheetName val="Bill No.04.2 BSM-2"/>
      <sheetName val="Bill No.04.3 BSM-1"/>
      <sheetName val="Bill No.04.4 LT-DS"/>
      <sheetName val="Bill no 04.5 LT-2"/>
      <sheetName val="Bill no 04.6 LT-3"/>
      <sheetName val="Bill no 04.7 LT-4"/>
      <sheetName val="Bill no 04.8 LT-5"/>
      <sheetName val="Bill no 04.9 LT-6"/>
      <sheetName val="Bill no 4.10LT-7"/>
      <sheetName val="Bill no 4.11LT-8~9"/>
      <sheetName val="Bill no 4.12 LT10 ~15"/>
      <sheetName val="Bill no 4.13lt-16"/>
      <sheetName val="Bill no 4.14 lt-17"/>
      <sheetName val="Bill no 4.15 lt 18"/>
      <sheetName val="REKAP BILL NO 4"/>
      <sheetName val="cover NO. 05"/>
      <sheetName val="Bill No 5 Faqade"/>
      <sheetName val="HdSheet"/>
      <sheetName val="cover NO. 06"/>
      <sheetName val="Bill No 6"/>
      <sheetName val="REKAP BILL NO 6"/>
      <sheetName val="cover Rekap"/>
      <sheetName val="Rek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ALAT"/>
      <sheetName val="UPAH"/>
      <sheetName val="Peta Quarry"/>
      <sheetName val="Informasi"/>
      <sheetName val="Mobilisasi (ok)"/>
      <sheetName val="Mobilisasi"/>
      <sheetName val="Perhitungan Mobilisasi Alat"/>
      <sheetName val="Lalu Lintas"/>
      <sheetName val="Jembatan Sementara"/>
      <sheetName val="cross"/>
      <sheetName val="Analisa K3"/>
      <sheetName val="4-Analisa Quarry"/>
      <sheetName val="4-formulir harga bahan"/>
      <sheetName val="REKAP SNI"/>
      <sheetName val="Analisa SNI"/>
      <sheetName val="Agg Halus &amp; Kasar NDA DI PAKE"/>
      <sheetName val="ANALISA E ~ DIVISI 2.1-2.4"/>
      <sheetName val="ANALISA E~DIVISI 3(1-4)"/>
      <sheetName val="ANALISA E~DIVISI 4.2"/>
      <sheetName val="ANALISA E~DIVISI 5 (1-4)"/>
      <sheetName val="ANALISA E~DIVISI 6.(1,2,3,5,6)"/>
      <sheetName val="ANALISA E~DIVISI 6.4(1-5)"/>
      <sheetName val="REKAP HARGA &amp;  SEWA ALAT"/>
      <sheetName val="BAHAN"/>
      <sheetName val="BOQ"/>
      <sheetName val="ANALISA E~DIVISI 7.1"/>
      <sheetName val="D7(2)"/>
      <sheetName val="D7(3)"/>
      <sheetName val="REKAP E"/>
      <sheetName val="D8(1)"/>
      <sheetName val="D8(2)"/>
      <sheetName val="D9"/>
      <sheetName val="D10 LS-Rutin"/>
      <sheetName val="D10 Kuantitas"/>
      <sheetName val="D10 Analisa HSP"/>
      <sheetName val="Peta_Quarry"/>
      <sheetName val="Mobilisasi_(ok)"/>
      <sheetName val="Perhitungan_Mobilisasi_Alat"/>
      <sheetName val="Lalu_Lintas"/>
      <sheetName val="Jembatan_Sementara"/>
      <sheetName val="Analisa_K3"/>
      <sheetName val="4-Analisa_Quarry"/>
      <sheetName val="4-formulir_harga_bahan"/>
      <sheetName val="REKAP_SNI"/>
      <sheetName val="Analisa_SNI"/>
      <sheetName val="Agg_Halus_&amp;_Kasar_NDA_DI_PAKE"/>
      <sheetName val="ANALISA_E_~_DIVISI_2_1-2_4"/>
      <sheetName val="ANALISA_E~DIVISI_3(1-4)"/>
      <sheetName val="ANALISA_E~DIVISI_4_2"/>
      <sheetName val="ANALISA_E~DIVISI_5_(1-4)"/>
      <sheetName val="ANALISA_E~DIVISI_6_(1,2,3,5,6)"/>
      <sheetName val="ANALISA_E~DIVISI_6_4(1-5)"/>
      <sheetName val="REKAP_HARGA_&amp;__SEWA_ALAT"/>
      <sheetName val="ANALISA_E~DIVISI_7_1"/>
      <sheetName val="ANALISA_ALAT"/>
      <sheetName val="REKAP_E"/>
      <sheetName val="D10_LS-Rutin"/>
      <sheetName val="D10_Kuantitas"/>
      <sheetName val="D10_Analisa_HSP"/>
      <sheetName val="Data basic price jgan diprint"/>
      <sheetName val="ANALISA HARGA SATUAN"/>
      <sheetName val="Currency Rate"/>
      <sheetName val="Vol."/>
      <sheetName val="ParData"/>
    </sheetNames>
    <sheetDataSet>
      <sheetData sheetId="0" refreshError="1">
        <row r="15">
          <cell r="AW15">
            <v>1222928.8374700509</v>
          </cell>
        </row>
        <row r="38">
          <cell r="AW38">
            <v>706607.05405188957</v>
          </cell>
        </row>
        <row r="39">
          <cell r="AW39">
            <v>904865.59349665511</v>
          </cell>
        </row>
      </sheetData>
      <sheetData sheetId="1" refreshError="1">
        <row r="22">
          <cell r="F22">
            <v>70774.039999999994</v>
          </cell>
        </row>
        <row r="59">
          <cell r="F59">
            <v>85600</v>
          </cell>
        </row>
        <row r="68">
          <cell r="F68">
            <v>407242</v>
          </cell>
        </row>
        <row r="95">
          <cell r="F95">
            <v>2149490.5292996871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15">
          <cell r="AW15">
            <v>1222928.8374700509</v>
          </cell>
        </row>
      </sheetData>
      <sheetData sheetId="55"/>
      <sheetData sheetId="56"/>
      <sheetData sheetId="57"/>
      <sheetData sheetId="58"/>
      <sheetData sheetId="59" refreshError="1"/>
      <sheetData sheetId="60" refreshError="1"/>
      <sheetData sheetId="61" refreshError="1"/>
      <sheetData sheetId="62" refreshError="1"/>
      <sheetData sheetId="6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REKAP"/>
      <sheetName val="RAB"/>
      <sheetName val="ANALISA SNI"/>
      <sheetName val="BAHAN"/>
      <sheetName val="mstr"/>
      <sheetName val="backup"/>
      <sheetName val="ANALISA_SNI"/>
      <sheetName val="Data basic price jgan diprint"/>
      <sheetName val="Peralatan"/>
      <sheetName val="Basic Price"/>
      <sheetName val="ANALISA ALAT"/>
    </sheetNames>
    <sheetDataSet>
      <sheetData sheetId="0" refreshError="1">
        <row r="13">
          <cell r="J13">
            <v>47125</v>
          </cell>
        </row>
        <row r="57">
          <cell r="F57">
            <v>386270</v>
          </cell>
        </row>
        <row r="63">
          <cell r="F63">
            <v>13215</v>
          </cell>
        </row>
        <row r="64">
          <cell r="F64">
            <v>10700</v>
          </cell>
        </row>
        <row r="78">
          <cell r="F78">
            <v>2675000</v>
          </cell>
        </row>
        <row r="99">
          <cell r="F99">
            <v>9630</v>
          </cell>
        </row>
      </sheetData>
      <sheetData sheetId="1">
        <row r="13">
          <cell r="J13">
            <v>47125</v>
          </cell>
        </row>
      </sheetData>
      <sheetData sheetId="2">
        <row r="13">
          <cell r="J13">
            <v>47125</v>
          </cell>
        </row>
      </sheetData>
      <sheetData sheetId="3">
        <row r="13">
          <cell r="J13">
            <v>47125</v>
          </cell>
        </row>
      </sheetData>
      <sheetData sheetId="4">
        <row r="13">
          <cell r="J13">
            <v>47125</v>
          </cell>
        </row>
      </sheetData>
      <sheetData sheetId="5">
        <row r="1">
          <cell r="F1" t="str">
            <v># SERATUS ENAM PULUH ENAM JUTA SEMBILAN RATUS DUA PULUH DUA RIBU  RUPIAH #</v>
          </cell>
        </row>
      </sheetData>
      <sheetData sheetId="6">
        <row r="4">
          <cell r="E4">
            <v>34.5</v>
          </cell>
        </row>
      </sheetData>
      <sheetData sheetId="7">
        <row r="13">
          <cell r="J13">
            <v>47125</v>
          </cell>
        </row>
      </sheetData>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ucting"/>
      <sheetName val="A"/>
      <sheetName val="Current"/>
      <sheetName val="PERTANYAAN"/>
      <sheetName val="BOQ"/>
      <sheetName val="CH"/>
      <sheetName val="BALT"/>
      <sheetName val="HSD"/>
      <sheetName val="Kar"/>
      <sheetName val="REK"/>
      <sheetName val="PEK ASPAL"/>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cting"/>
      <sheetName val="A"/>
      <sheetName val="Current"/>
      <sheetName val="PERTANYAAN"/>
      <sheetName val="BOQ"/>
      <sheetName val="CH"/>
      <sheetName val="BALT"/>
      <sheetName val="HSD"/>
      <sheetName val="Kar"/>
      <sheetName val="REK"/>
      <sheetName val="PEK ASPAL"/>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lisa"/>
      <sheetName val="bhn"/>
      <sheetName val="kantor"/>
      <sheetName val="PARKIR"/>
      <sheetName val="rekap"/>
      <sheetName val="scdhl"/>
      <sheetName val="tifico"/>
      <sheetName val="BOQ"/>
      <sheetName val="CH"/>
      <sheetName val="BALT"/>
      <sheetName val="HSD"/>
      <sheetName val="Kar"/>
      <sheetName val="REK"/>
      <sheetName val="Srt(2)"/>
      <sheetName val="anal"/>
    </sheetNames>
    <sheetDataSet>
      <sheetData sheetId="0" refreshError="1">
        <row r="7">
          <cell r="D7" t="str">
            <v>Batu gunung/kali, batu belah</v>
          </cell>
        </row>
        <row r="19">
          <cell r="P19">
            <v>30205</v>
          </cell>
        </row>
        <row r="34">
          <cell r="P34">
            <v>5655</v>
          </cell>
        </row>
        <row r="41">
          <cell r="P41">
            <v>125550</v>
          </cell>
        </row>
        <row r="53">
          <cell r="P53">
            <v>53550</v>
          </cell>
        </row>
        <row r="65">
          <cell r="P65">
            <v>278555</v>
          </cell>
        </row>
        <row r="74">
          <cell r="P74">
            <v>138855</v>
          </cell>
        </row>
        <row r="85">
          <cell r="P85">
            <v>44527</v>
          </cell>
        </row>
        <row r="95">
          <cell r="P95">
            <v>39259.1</v>
          </cell>
        </row>
        <row r="104">
          <cell r="P104">
            <v>18009.400000000001</v>
          </cell>
        </row>
        <row r="113">
          <cell r="P113">
            <v>16769.099999999999</v>
          </cell>
        </row>
        <row r="143">
          <cell r="P143">
            <v>344710</v>
          </cell>
        </row>
        <row r="160">
          <cell r="P160">
            <v>286840</v>
          </cell>
        </row>
        <row r="341">
          <cell r="P341">
            <v>6268700</v>
          </cell>
        </row>
        <row r="362">
          <cell r="P362">
            <v>53575</v>
          </cell>
        </row>
        <row r="372">
          <cell r="P372">
            <v>126972.5</v>
          </cell>
        </row>
        <row r="382">
          <cell r="P382">
            <v>123065</v>
          </cell>
        </row>
        <row r="393">
          <cell r="P393">
            <v>100438</v>
          </cell>
        </row>
        <row r="412">
          <cell r="P412">
            <v>6563500</v>
          </cell>
        </row>
        <row r="420">
          <cell r="P420">
            <v>371750</v>
          </cell>
        </row>
        <row r="428">
          <cell r="P428">
            <v>314800</v>
          </cell>
        </row>
        <row r="436">
          <cell r="P436">
            <v>89658.75</v>
          </cell>
        </row>
        <row r="445">
          <cell r="P445">
            <v>41175</v>
          </cell>
        </row>
        <row r="454">
          <cell r="P454">
            <v>16167.500000000002</v>
          </cell>
        </row>
        <row r="480">
          <cell r="P480">
            <v>99545</v>
          </cell>
        </row>
        <row r="490">
          <cell r="P490">
            <v>19158.75</v>
          </cell>
        </row>
        <row r="500">
          <cell r="P500">
            <v>19658.75</v>
          </cell>
        </row>
        <row r="540">
          <cell r="P540">
            <v>58301.2</v>
          </cell>
        </row>
        <row r="551">
          <cell r="P551">
            <v>9632.5</v>
          </cell>
        </row>
        <row r="562">
          <cell r="P562">
            <v>17087.5</v>
          </cell>
        </row>
        <row r="631">
          <cell r="P631">
            <v>37600</v>
          </cell>
        </row>
      </sheetData>
      <sheetData sheetId="1" refreshError="1">
        <row r="7">
          <cell r="D7" t="str">
            <v>Batu gunung/kali, batu belah</v>
          </cell>
        </row>
        <row r="100">
          <cell r="F100">
            <v>35000</v>
          </cell>
        </row>
        <row r="101">
          <cell r="F101">
            <v>40000</v>
          </cell>
        </row>
        <row r="102">
          <cell r="F102">
            <v>50000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sni "/>
      <sheetName val="an. sni"/>
      <sheetName val="upah"/>
      <sheetName val="bhn bgnn"/>
      <sheetName val="rek.E"/>
      <sheetName val="an.E"/>
      <sheetName val="an.alat"/>
    </sheetNames>
    <sheetDataSet>
      <sheetData sheetId="0">
        <row r="219">
          <cell r="B219" t="str">
            <v>Pasangan finishing koral sikat variasi keramik</v>
          </cell>
        </row>
      </sheetData>
      <sheetData sheetId="1"/>
      <sheetData sheetId="2">
        <row r="10">
          <cell r="I10">
            <v>75000</v>
          </cell>
        </row>
      </sheetData>
      <sheetData sheetId="3">
        <row r="11">
          <cell r="U11">
            <v>362500</v>
          </cell>
        </row>
      </sheetData>
      <sheetData sheetId="4"/>
      <sheetData sheetId="5"/>
      <sheetData sheetId="6">
        <row r="26">
          <cell r="BO26" t="str">
            <v>Alat Baru</v>
          </cell>
        </row>
        <row r="28">
          <cell r="BO28">
            <v>2811600000</v>
          </cell>
        </row>
        <row r="48">
          <cell r="BO48" t="str">
            <v>Alat Baru</v>
          </cell>
        </row>
        <row r="49">
          <cell r="BO49">
            <v>965250000</v>
          </cell>
        </row>
        <row r="65">
          <cell r="BO65" t="str">
            <v>Alat Baru</v>
          </cell>
        </row>
        <row r="66">
          <cell r="BO66">
            <v>118800000</v>
          </cell>
        </row>
        <row r="85">
          <cell r="BO85" t="str">
            <v>Alat Baru</v>
          </cell>
        </row>
        <row r="86">
          <cell r="BO86">
            <v>1328250000</v>
          </cell>
        </row>
        <row r="105">
          <cell r="BO105" t="str">
            <v>Alat Baru</v>
          </cell>
        </row>
        <row r="106">
          <cell r="BO106">
            <v>176000000</v>
          </cell>
        </row>
        <row r="123">
          <cell r="BO123" t="str">
            <v>Alat Baru</v>
          </cell>
        </row>
        <row r="124">
          <cell r="BO124">
            <v>110000000</v>
          </cell>
        </row>
        <row r="143">
          <cell r="BO143" t="str">
            <v>Alat Baru</v>
          </cell>
        </row>
        <row r="144">
          <cell r="BO144">
            <v>2970000000</v>
          </cell>
        </row>
        <row r="163">
          <cell r="BO163" t="str">
            <v>Alat Baru</v>
          </cell>
        </row>
        <row r="164">
          <cell r="BO164">
            <v>220000000</v>
          </cell>
        </row>
        <row r="182">
          <cell r="BO182" t="str">
            <v>Alat Baru</v>
          </cell>
        </row>
        <row r="183">
          <cell r="BO183">
            <v>383900000</v>
          </cell>
        </row>
        <row r="202">
          <cell r="BO202" t="str">
            <v>Alat Baru</v>
          </cell>
        </row>
        <row r="203">
          <cell r="BO203">
            <v>866250000</v>
          </cell>
        </row>
        <row r="222">
          <cell r="BO222" t="str">
            <v>Alat Baru</v>
          </cell>
        </row>
        <row r="223">
          <cell r="BO223">
            <v>585200000</v>
          </cell>
        </row>
        <row r="240">
          <cell r="BO240" t="str">
            <v>Alat Baru</v>
          </cell>
        </row>
        <row r="241">
          <cell r="BO241">
            <v>420420000</v>
          </cell>
        </row>
        <row r="260">
          <cell r="BO260" t="str">
            <v>Alat Baru</v>
          </cell>
        </row>
        <row r="261">
          <cell r="BO261">
            <v>1425600000</v>
          </cell>
        </row>
        <row r="280">
          <cell r="BO280" t="str">
            <v>Alat Baru</v>
          </cell>
        </row>
        <row r="281">
          <cell r="BO281">
            <v>605000000</v>
          </cell>
        </row>
        <row r="298">
          <cell r="BO298" t="str">
            <v>Alat Baru</v>
          </cell>
        </row>
        <row r="299">
          <cell r="BO299">
            <v>1240800000</v>
          </cell>
        </row>
        <row r="318">
          <cell r="BO318" t="str">
            <v>Alat Baru</v>
          </cell>
        </row>
        <row r="319">
          <cell r="BO319">
            <v>550000000</v>
          </cell>
        </row>
        <row r="338">
          <cell r="BO338" t="str">
            <v>Alat Baru</v>
          </cell>
        </row>
        <row r="339">
          <cell r="BO339">
            <v>1320000000</v>
          </cell>
        </row>
        <row r="356">
          <cell r="BO356" t="str">
            <v>Alat Baru</v>
          </cell>
        </row>
        <row r="357">
          <cell r="BO357">
            <v>1212750000</v>
          </cell>
        </row>
        <row r="376">
          <cell r="BO376" t="str">
            <v>Alat Baru</v>
          </cell>
        </row>
        <row r="377">
          <cell r="BO377">
            <v>990000000</v>
          </cell>
        </row>
        <row r="396">
          <cell r="BO396" t="str">
            <v>Alat Baru</v>
          </cell>
        </row>
        <row r="397">
          <cell r="BO397">
            <v>11000000</v>
          </cell>
        </row>
        <row r="414">
          <cell r="BO414" t="str">
            <v>Alat Baru</v>
          </cell>
        </row>
        <row r="415">
          <cell r="BO415">
            <v>2432925000</v>
          </cell>
        </row>
        <row r="434">
          <cell r="BO434" t="str">
            <v>Alat Baru</v>
          </cell>
        </row>
        <row r="435">
          <cell r="BO435">
            <v>14850000</v>
          </cell>
        </row>
        <row r="454">
          <cell r="BO454" t="str">
            <v>Alat Baru</v>
          </cell>
        </row>
        <row r="455">
          <cell r="BO455">
            <v>220000000</v>
          </cell>
        </row>
        <row r="473">
          <cell r="BO473" t="str">
            <v>Alat Baru</v>
          </cell>
        </row>
        <row r="474">
          <cell r="BO474">
            <v>104500000</v>
          </cell>
        </row>
        <row r="493">
          <cell r="BO493" t="str">
            <v>Alat Baru</v>
          </cell>
        </row>
        <row r="494">
          <cell r="BO494">
            <v>16500000</v>
          </cell>
        </row>
        <row r="513">
          <cell r="BO513" t="str">
            <v>Alat Baru</v>
          </cell>
        </row>
        <row r="514">
          <cell r="BO514">
            <v>33000000</v>
          </cell>
        </row>
        <row r="532">
          <cell r="BO532" t="str">
            <v>Alat Baru</v>
          </cell>
        </row>
        <row r="533">
          <cell r="BO533">
            <v>2750000000</v>
          </cell>
        </row>
        <row r="552">
          <cell r="BO552" t="str">
            <v>Alat Baru</v>
          </cell>
        </row>
        <row r="553">
          <cell r="BO553">
            <v>220000000</v>
          </cell>
        </row>
        <row r="572">
          <cell r="BO572" t="str">
            <v>Alat Baru</v>
          </cell>
        </row>
        <row r="573">
          <cell r="BO573">
            <v>825000000</v>
          </cell>
        </row>
        <row r="591">
          <cell r="BO591" t="str">
            <v>Alat Baru</v>
          </cell>
        </row>
        <row r="592">
          <cell r="BO592">
            <v>2200000000</v>
          </cell>
        </row>
        <row r="611">
          <cell r="BO611" t="str">
            <v>Alat Baru</v>
          </cell>
        </row>
        <row r="612">
          <cell r="BO612">
            <v>2200000000</v>
          </cell>
        </row>
        <row r="631">
          <cell r="BO631" t="str">
            <v>Alat Baru</v>
          </cell>
        </row>
        <row r="632">
          <cell r="BO632">
            <v>82500000</v>
          </cell>
        </row>
        <row r="680">
          <cell r="BO680" t="str">
            <v>Alat Baru</v>
          </cell>
        </row>
        <row r="681">
          <cell r="BO681">
            <v>275000000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ut"/>
      <sheetName val="Rekap"/>
      <sheetName val="Renolit"/>
      <sheetName val="Upah K"/>
      <sheetName val="Rekap Analisa K"/>
      <sheetName val="K.321"/>
      <sheetName val="K.311"/>
      <sheetName val="K.714"/>
      <sheetName val="K.715"/>
      <sheetName val="K.516"/>
      <sheetName val="K.705"/>
      <sheetName val="K.719"/>
      <sheetName val="K.725"/>
      <sheetName val="K.722"/>
      <sheetName val="K.721"/>
      <sheetName val="Rekap Sesuai Bow"/>
      <sheetName val="Rab Sesuai Bow"/>
      <sheetName val="Rab"/>
      <sheetName val="Upah"/>
      <sheetName val="Rekap Analisa Bow"/>
      <sheetName val="Analisa Bow (2)"/>
      <sheetName val="Analisa Bow"/>
      <sheetName val="Metode"/>
      <sheetName val="Mobdemobil"/>
      <sheetName val="Schedule"/>
      <sheetName val="Besi Abut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6">
          <cell r="M16">
            <v>0.8</v>
          </cell>
        </row>
        <row r="33">
          <cell r="M33">
            <v>0.8</v>
          </cell>
        </row>
        <row r="34">
          <cell r="M34">
            <v>0.9</v>
          </cell>
        </row>
        <row r="35">
          <cell r="M35">
            <v>0.9</v>
          </cell>
        </row>
        <row r="36">
          <cell r="M36">
            <v>0.75</v>
          </cell>
        </row>
        <row r="37">
          <cell r="M37">
            <v>0.87</v>
          </cell>
        </row>
        <row r="40">
          <cell r="M40">
            <v>0.8</v>
          </cell>
        </row>
        <row r="41">
          <cell r="M41">
            <v>0.8</v>
          </cell>
        </row>
        <row r="74">
          <cell r="M74">
            <v>17.877094972067038</v>
          </cell>
        </row>
        <row r="85">
          <cell r="M85">
            <v>177.58440000000004</v>
          </cell>
        </row>
        <row r="87">
          <cell r="M87">
            <v>6</v>
          </cell>
        </row>
        <row r="88">
          <cell r="M88">
            <v>1</v>
          </cell>
        </row>
        <row r="130">
          <cell r="M130">
            <v>7</v>
          </cell>
        </row>
        <row r="131">
          <cell r="M131">
            <v>1.1000000000000001</v>
          </cell>
        </row>
        <row r="134">
          <cell r="M134">
            <v>61.5</v>
          </cell>
        </row>
        <row r="136">
          <cell r="M136">
            <v>1.1000000000000001</v>
          </cell>
        </row>
        <row r="137">
          <cell r="M137">
            <v>0.83</v>
          </cell>
        </row>
        <row r="155">
          <cell r="M155">
            <v>1.1000000000000001</v>
          </cell>
        </row>
        <row r="162">
          <cell r="M162">
            <v>300</v>
          </cell>
        </row>
        <row r="163">
          <cell r="M163">
            <v>0.95</v>
          </cell>
        </row>
        <row r="164">
          <cell r="M164">
            <v>3.27</v>
          </cell>
        </row>
        <row r="166">
          <cell r="M166">
            <v>87.155963302752298</v>
          </cell>
        </row>
        <row r="202">
          <cell r="M202">
            <v>2100</v>
          </cell>
        </row>
      </sheetData>
      <sheetData sheetId="23"/>
      <sheetData sheetId="24"/>
      <sheetData sheetId="2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ol. dinding"/>
      <sheetName val="vol. STRUKTUR"/>
      <sheetName val="Vol Kusen"/>
      <sheetName val="REKAPITULASI"/>
      <sheetName val="RAB Lt. Dasar"/>
      <sheetName val="RAB Lt. 1"/>
      <sheetName val="RAB Lt. 2"/>
      <sheetName val="RAB Lt. 3"/>
      <sheetName val="RAB Lt. Atap"/>
      <sheetName val="AHS"/>
      <sheetName val="up-bhn"/>
      <sheetName val="Rekap Analisa"/>
      <sheetName val="Analisa"/>
      <sheetName val="Daftar Harga"/>
      <sheetName val="Daftar Upah"/>
    </sheetNames>
    <sheetDataSet>
      <sheetData sheetId="0"/>
      <sheetData sheetId="1"/>
      <sheetData sheetId="2"/>
      <sheetData sheetId="3"/>
      <sheetData sheetId="4"/>
      <sheetData sheetId="5"/>
      <sheetData sheetId="6"/>
      <sheetData sheetId="7"/>
      <sheetData sheetId="8"/>
      <sheetData sheetId="9"/>
      <sheetData sheetId="10"/>
      <sheetData sheetId="11" refreshError="1">
        <row r="8">
          <cell r="G8">
            <v>5500</v>
          </cell>
        </row>
        <row r="9">
          <cell r="G9">
            <v>7960</v>
          </cell>
        </row>
        <row r="11">
          <cell r="G11">
            <v>2970</v>
          </cell>
        </row>
        <row r="12">
          <cell r="G12">
            <v>46500</v>
          </cell>
        </row>
        <row r="13">
          <cell r="G13">
            <v>34000</v>
          </cell>
        </row>
        <row r="14">
          <cell r="G14">
            <v>10250</v>
          </cell>
        </row>
        <row r="15">
          <cell r="G15">
            <v>46500</v>
          </cell>
        </row>
        <row r="16">
          <cell r="G16">
            <v>9890</v>
          </cell>
        </row>
        <row r="17">
          <cell r="G17">
            <v>3230</v>
          </cell>
        </row>
        <row r="18">
          <cell r="G18">
            <v>2020</v>
          </cell>
        </row>
        <row r="19">
          <cell r="G19">
            <v>9890</v>
          </cell>
        </row>
        <row r="21">
          <cell r="G21">
            <v>293000</v>
          </cell>
        </row>
        <row r="23">
          <cell r="G23">
            <v>15000</v>
          </cell>
        </row>
        <row r="24">
          <cell r="G24">
            <v>200990</v>
          </cell>
        </row>
        <row r="26">
          <cell r="G26">
            <v>19130</v>
          </cell>
        </row>
      </sheetData>
      <sheetData sheetId="12"/>
      <sheetData sheetId="13" refreshError="1">
        <row r="69">
          <cell r="E69">
            <v>19300</v>
          </cell>
        </row>
        <row r="277">
          <cell r="E277">
            <v>93500</v>
          </cell>
        </row>
        <row r="278">
          <cell r="E278">
            <v>27500</v>
          </cell>
        </row>
        <row r="280">
          <cell r="E280">
            <v>33000</v>
          </cell>
        </row>
        <row r="281">
          <cell r="E281">
            <v>27500</v>
          </cell>
        </row>
        <row r="284">
          <cell r="E284">
            <v>110000</v>
          </cell>
        </row>
        <row r="285">
          <cell r="E285">
            <v>247500</v>
          </cell>
        </row>
        <row r="286">
          <cell r="E286">
            <v>93500</v>
          </cell>
        </row>
        <row r="371">
          <cell r="E371">
            <v>33000</v>
          </cell>
        </row>
        <row r="377">
          <cell r="E377">
            <v>110000</v>
          </cell>
        </row>
        <row r="398">
          <cell r="E398">
            <v>38500</v>
          </cell>
        </row>
        <row r="479">
          <cell r="E479">
            <v>165000</v>
          </cell>
        </row>
        <row r="480">
          <cell r="E480">
            <v>55000</v>
          </cell>
        </row>
        <row r="482">
          <cell r="E482">
            <v>22000</v>
          </cell>
        </row>
        <row r="546">
          <cell r="E546">
            <v>38500</v>
          </cell>
        </row>
      </sheetData>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Perbaikan Jalan"/>
      <sheetName val="Schedule"/>
      <sheetName val="RAB "/>
      <sheetName val="RAB Pek. treatment"/>
      <sheetName val="RAB Pek. Inlet"/>
      <sheetName val="Volume Drainage"/>
      <sheetName val="Rekapitulasi Pek. Tambah"/>
      <sheetName val="RAB Pek. Tambah"/>
      <sheetName val="Rekapitulasi Harga Satuan Tamba"/>
      <sheetName val="Analisa Harga Satuan Tambah"/>
      <sheetName val="Rekapitulasi"/>
      <sheetName val="Rekapitulasi "/>
      <sheetName val="RAB  kontrak"/>
      <sheetName val="RAB  "/>
      <sheetName val="Rekapitulasi Harga Satuan"/>
      <sheetName val="Analisa Harga Satuan"/>
      <sheetName val="Daftar Harga Material"/>
      <sheetName val="Daftar Harga Upah"/>
      <sheetName val="Analisa Volume"/>
      <sheetName val="Volume Kirmi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7">
          <cell r="G27">
            <v>11800</v>
          </cell>
        </row>
        <row r="29">
          <cell r="G29">
            <v>6000</v>
          </cell>
        </row>
      </sheetData>
      <sheetData sheetId="15" refreshError="1"/>
      <sheetData sheetId="16" refreshError="1">
        <row r="55">
          <cell r="G55">
            <v>1380750</v>
          </cell>
        </row>
        <row r="85">
          <cell r="G85">
            <v>17500</v>
          </cell>
        </row>
        <row r="86">
          <cell r="G86">
            <v>17500</v>
          </cell>
        </row>
        <row r="88">
          <cell r="G88">
            <v>75000</v>
          </cell>
        </row>
        <row r="94">
          <cell r="G94">
            <v>110000.00000000001</v>
          </cell>
        </row>
        <row r="98">
          <cell r="G98">
            <v>105000</v>
          </cell>
        </row>
      </sheetData>
      <sheetData sheetId="17" refreshError="1"/>
      <sheetData sheetId="18" refreshError="1"/>
      <sheetData sheetId="1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rt"/>
      <sheetName val="escon"/>
      <sheetName val="maker"/>
      <sheetName val="scope"/>
      <sheetName val="bq"/>
      <sheetName val="PRO"/>
      <sheetName val="SUMPRO"/>
      <sheetName val="sex"/>
      <sheetName val="dbp-0601"/>
      <sheetName val="GTS I PS"/>
      <sheetName val="RAB"/>
      <sheetName val="BQ AC- SEMANAN"/>
      <sheetName val="I-KAMAR"/>
      <sheetName val="I_KAMAR"/>
      <sheetName val="boq"/>
      <sheetName val="AFORM-BQR"/>
      <sheetName val="Currency Rate"/>
      <sheetName val="Anls"/>
      <sheetName val="RINC FIN T4  _3_"/>
      <sheetName val="RINC FIN T4  _2_"/>
      <sheetName val="STR"/>
      <sheetName val="p_luar"/>
      <sheetName val="fin SB"/>
      <sheetName val="FIN PARKIR"/>
      <sheetName val="RINC FIN T4 "/>
      <sheetName val="daffin"/>
      <sheetName val="dasboard"/>
      <sheetName val="AHS_Kusen"/>
      <sheetName val="harsat&amp;upah"/>
      <sheetName val="LISTRIK"/>
      <sheetName val="F ALARM"/>
      <sheetName val="Cash Flow bulanan"/>
      <sheetName val="Plat"/>
      <sheetName val="BOW"/>
      <sheetName val="BQ_AC-_SEMANAN"/>
      <sheetName val="BID"/>
      <sheetName val="luar"/>
      <sheetName val="RINC hotel"/>
      <sheetName val="PROTECTION "/>
      <sheetName val="GTS_I_PS"/>
      <sheetName val="Currency_Rate"/>
      <sheetName val="AC"/>
      <sheetName val="capacity"/>
      <sheetName val="Man power"/>
      <sheetName val="Markup"/>
      <sheetName val="GTS_I_PS1"/>
      <sheetName val="BQ_AC-_SEMANAN1"/>
      <sheetName val="Currency_Rate1"/>
      <sheetName val="Rekap RAB_kl"/>
      <sheetName val="RAB_KL"/>
      <sheetName val="Rekap RAB_Amd"/>
      <sheetName val="RAB_Amd"/>
      <sheetName val="REKAP_Dftr_Kuan_Hrg_Amd"/>
      <sheetName val="Dftr_Kuan_Hrg Amd"/>
      <sheetName val="A"/>
      <sheetName val="bahan-mos"/>
      <sheetName val="Ch"/>
      <sheetName val="SDY"/>
      <sheetName val="Perhitungan RAB"/>
      <sheetName val="Analisa"/>
      <sheetName val="Rencana Anggaran Biaya"/>
      <sheetName val="Harga Satuan"/>
      <sheetName val="Rekap Addendum"/>
      <sheetName val="AHAS1"/>
      <sheetName val="LOADDAT"/>
      <sheetName val="Bill.1.VAC-Supply-A"/>
      <sheetName val="Z"/>
      <sheetName val="Cash2"/>
      <sheetName val="HARSAT"/>
      <sheetName val="Rek_SA"/>
      <sheetName val="ES_T_B_C"/>
      <sheetName val="L-Mechanical"/>
      <sheetName val="Menu"/>
      <sheetName val="Daf Harga"/>
      <sheetName val="Bill"/>
      <sheetName val="Rekap Bill"/>
      <sheetName val="An_ Harga"/>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BAG_2"/>
      <sheetName val="INDEKS"/>
      <sheetName val="JABATAN"/>
      <sheetName val="DATA"/>
      <sheetName val="BANGUNAN PENUNJANG"/>
      <sheetName val="GTS_I_PS2"/>
      <sheetName val="BQ_AC-_SEMANAN2"/>
      <sheetName val="Currency_Rate2"/>
      <sheetName val="Man_power"/>
      <sheetName val="TOTAL"/>
      <sheetName val="Harsat Bahan"/>
      <sheetName val="Harsat Upah"/>
      <sheetName val="r.tank"/>
      <sheetName val="prelim"/>
      <sheetName val="BQ ARS"/>
      <sheetName val="SAT-BHN"/>
      <sheetName val="TENAGA"/>
      <sheetName val="Rekapitulasi"/>
      <sheetName val="schbhn"/>
      <sheetName val="schalt"/>
      <sheetName val="schtng"/>
      <sheetName val="STAF"/>
      <sheetName val="SITE-E"/>
      <sheetName val="Urai _Resap pengikat"/>
      <sheetName val="COVER"/>
      <sheetName val="H.Satuan"/>
      <sheetName val="struktur tdk dipakai"/>
      <sheetName val="luar Apart"/>
      <sheetName val="Anal"/>
      <sheetName val="RAB-NEGO"/>
      <sheetName val="Bill rekap"/>
      <sheetName val="4-Basic Price"/>
      <sheetName val="GTS_I_PS3"/>
      <sheetName val="BQ_AC-_SEMANAN3"/>
      <sheetName val="Currency_Rate3"/>
      <sheetName val="RINC_FIN_T4___3_"/>
      <sheetName val="RINC_FIN_T4___2_"/>
      <sheetName val="fin_SB"/>
      <sheetName val="FIN_PARKIR"/>
      <sheetName val="RINC_FIN_T4_"/>
      <sheetName val="F_ALARM"/>
      <sheetName val="Cash_Flow_bulanan"/>
      <sheetName val="RINC_hotel"/>
      <sheetName val="PROTECTION_"/>
      <sheetName val="Man_power1"/>
      <sheetName val="Rekap_RAB_kl"/>
      <sheetName val="Rekap_RAB_Amd"/>
      <sheetName val="Dftr_Kuan_Hrg_Amd"/>
      <sheetName val="Perhitungan_RAB"/>
      <sheetName val="Rencana_Anggaran_Biaya"/>
      <sheetName val="Harga_Satuan"/>
      <sheetName val="Rekap_Addendum"/>
      <sheetName val="Bill_1_VAC-Supply-A"/>
      <sheetName val="Daf_Harga"/>
      <sheetName val="Rekap_Bill"/>
      <sheetName val="An__Harga"/>
      <sheetName val="Basic_Price"/>
      <sheetName val="Agregat_Halus___Kasar"/>
      <sheetName val="div_8"/>
      <sheetName val="div_2"/>
      <sheetName val="div_3"/>
      <sheetName val="div_4"/>
      <sheetName val="div_5"/>
      <sheetName val="div_6"/>
      <sheetName val="div_7"/>
      <sheetName val="div_9"/>
      <sheetName val="Rekap_Biaya"/>
      <sheetName val="BANGUNAN_PENUNJANG"/>
      <sheetName val="Harsat_Bahan"/>
      <sheetName val="Harsat_Upah"/>
      <sheetName val="r_tank"/>
      <sheetName val="BQ_ARS"/>
      <sheetName val="jadw"/>
      <sheetName val="Material"/>
      <sheetName val="tifico"/>
      <sheetName val="Kolom UT"/>
      <sheetName val="Public Area"/>
      <sheetName val="BM"/>
      <sheetName val="Perhit.Alat"/>
      <sheetName val="Daf 1"/>
      <sheetName val="VAC-1"/>
      <sheetName val="Grand summary"/>
      <sheetName val="ana_san"/>
      <sheetName val="Analisa Str"/>
      <sheetName val="Sheet1"/>
      <sheetName val="Electrikal"/>
      <sheetName val="Elektronik"/>
      <sheetName val="Plumbing"/>
      <sheetName val="Fire Fighting"/>
      <sheetName val="Item Kompensasi"/>
      <sheetName val="安装"/>
      <sheetName val="대비표"/>
      <sheetName val="L-TIGA"/>
      <sheetName val="Man Power &amp; Comp"/>
      <sheetName val="SAP"/>
      <sheetName val="Perm. Test"/>
      <sheetName val="TE TS FA LAN MATV"/>
      <sheetName val="bahan"/>
      <sheetName val="CAT_HAR"/>
      <sheetName val="SUMMARY"/>
      <sheetName val="SPOOL"/>
      <sheetName val="time schedule"/>
      <sheetName val="periode progress"/>
      <sheetName val="progres"/>
      <sheetName val="rekap progres)"/>
      <sheetName val="r_fin"/>
      <sheetName val="Luas Gross"/>
      <sheetName val="bas A"/>
      <sheetName val="bas B"/>
      <sheetName val="RINC FIN A_hotel_"/>
      <sheetName val="RINC FIN A_hotel_ _2_"/>
      <sheetName val="RAB-ME"/>
      <sheetName val="磨煤加压"/>
      <sheetName val="hrg dasar"/>
      <sheetName val="Tender Review"/>
      <sheetName val="Elec_ins"/>
      <sheetName val="Elec-ins"/>
      <sheetName val="#REF"/>
      <sheetName val="DONGIA"/>
      <sheetName val="dtxl"/>
      <sheetName val="TONGKE-HT"/>
      <sheetName val="phuluc1"/>
      <sheetName val="lam-moi"/>
      <sheetName val="chitimc"/>
      <sheetName val="THPDMoi  (2)"/>
      <sheetName val="giathanh1"/>
      <sheetName val="t-h HA THE"/>
      <sheetName val="CHITIET VL-NC-TT -1p"/>
      <sheetName val="dongia (2)"/>
      <sheetName val="TONG HOP VL-NC TT"/>
      <sheetName val="TH XL"/>
      <sheetName val="gtrinh"/>
      <sheetName val="thao-go"/>
      <sheetName val="TONG HOP VL-NC"/>
      <sheetName val="chitiet"/>
      <sheetName val="TONGKE3p "/>
      <sheetName val="TH VL, NC, DDHT Thanhphuoc"/>
      <sheetName val="DON GIA"/>
      <sheetName val="LKVL-CK-HT-GD1"/>
      <sheetName val="TNHCHINH"/>
      <sheetName val="CHITIET VL-NC"/>
      <sheetName val="Ahs.2"/>
      <sheetName val="Ahs.1"/>
      <sheetName val="DG"/>
      <sheetName val="COVERUSRP"/>
      <sheetName val="SITE"/>
      <sheetName val="ESCOND"/>
      <sheetName val="BQUSRP"/>
      <sheetName val="Estimate"/>
      <sheetName val="Kolom"/>
      <sheetName val="Bill of Quantity"/>
      <sheetName val="PileCap"/>
      <sheetName val="TB"/>
      <sheetName val="daf-3(OK)"/>
      <sheetName val="BQ-E20-02(Rp)"/>
      <sheetName val="daf-7(OK)"/>
      <sheetName val="DAF-2"/>
      <sheetName val="bahan "/>
      <sheetName val="ANALISA SNI'13 "/>
      <sheetName val="STRUCTURE"/>
      <sheetName val="kin_OLP_xxx"/>
      <sheetName val="Hitung"/>
      <sheetName val="ANALISA PEK.UMUM"/>
      <sheetName val="ANALISA KONST BTN"/>
      <sheetName val="川崎HRSG"/>
      <sheetName val="PNT"/>
      <sheetName val="Bill of Qty"/>
      <sheetName val="DKH"/>
      <sheetName val="Data basic price jgan diprint"/>
      <sheetName val="Jurnal"/>
      <sheetName val="An Arsitektur"/>
      <sheetName val="DAF_1"/>
      <sheetName val="concept cost code"/>
      <sheetName val="summary cost code"/>
      <sheetName val="SPK"/>
      <sheetName val="kas proyek"/>
      <sheetName val="lain lain"/>
      <sheetName val="Galian 1"/>
      <sheetName val="Sheet9"/>
      <sheetName val="rekap1"/>
      <sheetName val="ANA"/>
      <sheetName val="PRICES"/>
      <sheetName val="Traf&amp;Genst"/>
      <sheetName val="REF.ONLY"/>
      <sheetName val="REQDELTA"/>
      <sheetName val="TU"/>
      <sheetName val="L_TIGA"/>
      <sheetName val="INDEX"/>
      <sheetName val="Input"/>
      <sheetName val="3-DIV5"/>
      <sheetName val="Analisa Harga"/>
      <sheetName val="Upah"/>
      <sheetName val="RAB AR&amp;STR"/>
      <sheetName val="MUA"/>
      <sheetName val="Kanan"/>
      <sheetName val="NET?"/>
      <sheetName val="BQ?"/>
      <sheetName val="FR"/>
      <sheetName val="SAT_BHN"/>
      <sheetName val="analisa PUBM"/>
      <sheetName val="ANALISA1"/>
      <sheetName val="GTS_I_PS4"/>
      <sheetName val="BQ_AC-_SEMANAN4"/>
      <sheetName val="Currency_Rate4"/>
      <sheetName val="Man_power2"/>
      <sheetName val="fin_SB1"/>
      <sheetName val="FIN_PARKIR1"/>
      <sheetName val="RINC_FIN_T4_1"/>
      <sheetName val="RINC_FIN_T4___3_1"/>
      <sheetName val="RINC_FIN_T4___2_1"/>
      <sheetName val="Rekap_Addendum1"/>
      <sheetName val="Bill_1_VAC-Supply-A1"/>
      <sheetName val="Daf_Harga1"/>
      <sheetName val="Rekap_Bill1"/>
      <sheetName val="An__Harga1"/>
      <sheetName val="Cash_Flow_bulanan1"/>
      <sheetName val="BANGUNAN_PENUNJANG1"/>
      <sheetName val="Basic_Price1"/>
      <sheetName val="Agregat_Halus___Kasar1"/>
      <sheetName val="div_81"/>
      <sheetName val="div_21"/>
      <sheetName val="div_31"/>
      <sheetName val="div_41"/>
      <sheetName val="div_51"/>
      <sheetName val="div_61"/>
      <sheetName val="div_71"/>
      <sheetName val="div_91"/>
      <sheetName val="Rekap_Biaya1"/>
      <sheetName val="Grand_summary"/>
      <sheetName val="Kolom_UT"/>
      <sheetName val="Perhit_Alat"/>
      <sheetName val="Urai__Resap_pengikat"/>
      <sheetName val="Public_Area"/>
      <sheetName val="Man_Power_&amp;_Comp"/>
      <sheetName val="TE_TS_FA_LAN_MATV"/>
      <sheetName val="H_Satuan"/>
      <sheetName val="struktur_tdk_dipakai"/>
      <sheetName val="luar_Apart"/>
      <sheetName val="Bill_rekap"/>
      <sheetName val="Ahs_2"/>
      <sheetName val="Ahs_1"/>
      <sheetName val="hrg_dasar"/>
      <sheetName val="Tender_Review"/>
      <sheetName val="THPDMoi__(2)"/>
      <sheetName val="t-h_HA_THE"/>
      <sheetName val="CHITIET_VL-NC-TT_-1p"/>
      <sheetName val="dongia_(2)"/>
      <sheetName val="TONG_HOP_VL-NC_TT"/>
      <sheetName val="TH_XL"/>
      <sheetName val="TONG_HOP_VL-NC"/>
      <sheetName val="TONGKE3p_"/>
      <sheetName val="TH_VL,_NC,_DDHT_Thanhphuoc"/>
      <sheetName val="DON_GIA"/>
      <sheetName val="CHITIET_VL-NC"/>
      <sheetName val="bahan_"/>
      <sheetName val="ANALISA_SNI'13_"/>
      <sheetName val="Bill_of_Quantity"/>
      <sheetName val="Perm__Test"/>
      <sheetName val="NP"/>
      <sheetName val="TJ1Q47"/>
      <sheetName val="Agregat Halus &amp; Kasar"/>
      <sheetName val="351BQMCN"/>
      <sheetName val="BasicPrice"/>
      <sheetName val="AnConW"/>
      <sheetName val="AnEarthW"/>
      <sheetName val="AnStoneW"/>
      <sheetName val="Input Data"/>
      <sheetName val="MP-PLAN"/>
      <sheetName val="EE-PROP"/>
      <sheetName val="10"/>
      <sheetName val="5"/>
      <sheetName val="1"/>
      <sheetName val="MP_PLAN"/>
      <sheetName val="UPAH BAHAN"/>
      <sheetName val="sort"/>
      <sheetName val="#REF!"/>
      <sheetName val="FitOutConfCentre"/>
      <sheetName val="Fill this out first___"/>
      <sheetName val="schedule"/>
      <sheetName val="Penawaran"/>
      <sheetName val="Rekapitulasi Harga Satuan"/>
      <sheetName val="Daftar Harga Material"/>
      <sheetName val="HARGA"/>
      <sheetName val="D7(1)"/>
      <sheetName val="rcnpdp"/>
      <sheetName val="Kuantitas &amp; Harga"/>
      <sheetName val="Progress"/>
      <sheetName val="skejul"/>
      <sheetName val="per span 35"/>
      <sheetName val="bq analisa"/>
      <sheetName val="ANL_TEK.6"/>
      <sheetName val="CBD"/>
      <sheetName val="An HarSatPek"/>
      <sheetName val="Sat Bah &amp; Up"/>
      <sheetName val="Struk"/>
      <sheetName val="Analysis"/>
      <sheetName val="galian saluran"/>
      <sheetName val="Waktu"/>
      <sheetName val="Basic"/>
      <sheetName val="Cover (x)"/>
      <sheetName val="Cor Apt"/>
      <sheetName val="Pipe"/>
      <sheetName val="valve"/>
      <sheetName val="Steel-Twr"/>
      <sheetName val="5.1.ELEKTRIKAL-ELEKTRONIK"/>
      <sheetName val="Week9-Feb    "/>
      <sheetName val="Thiet bi"/>
      <sheetName val="DM.ChiPhi"/>
      <sheetName val="HSD"/>
      <sheetName val="FAKTOR"/>
      <sheetName val="daf isi (xref)"/>
      <sheetName val="5-ALAT(1)"/>
      <sheetName val="Basement (2)"/>
      <sheetName val="NET_"/>
      <sheetName val="BQ_"/>
      <sheetName val="노임단가"/>
      <sheetName val="6MONTHS"/>
      <sheetName val="負荷集計（断熱不燃）"/>
      <sheetName val="L 1"/>
      <sheetName val="Analisa Alat Berat"/>
      <sheetName val="PESANTREN"/>
      <sheetName val="G"/>
      <sheetName val="Curup"/>
      <sheetName val="Prabu"/>
      <sheetName val="On Time"/>
      <sheetName val="Grafik"/>
      <sheetName val="pro ra op"/>
      <sheetName val="fas"/>
      <sheetName val="typ 10_25"/>
      <sheetName val="ph26"/>
      <sheetName val="ph27"/>
      <sheetName val="kor_un"/>
      <sheetName val="kor"/>
      <sheetName val="PNT-QUOT-#3"/>
      <sheetName val="COAT&amp;WRAP-QIOT-#3"/>
      <sheetName val="villa"/>
      <sheetName val="침하계"/>
      <sheetName val="Tuk Koef"/>
      <sheetName val="BQ_IABK"/>
      <sheetName val="BQ-IABK"/>
      <sheetName val="Div2"/>
      <sheetName val="Hsatuan-OK"/>
      <sheetName val="Har Sat"/>
      <sheetName val="Har_Sat"/>
      <sheetName val="Data_basic_price_jgan_diprint"/>
      <sheetName val="Kuantitas_&amp;_Harga"/>
      <sheetName val="DIV.1"/>
      <sheetName val="PRD 01-6(I-II)"/>
      <sheetName val="PRD 01-7 alat"/>
      <sheetName val="EVAL-ANAL"/>
      <sheetName val="MAP"/>
      <sheetName val="div-6"/>
      <sheetName val="RKP"/>
      <sheetName val="div-2"/>
      <sheetName val="Ana. PU"/>
      <sheetName val="Rekap"/>
      <sheetName val="Rincian"/>
      <sheetName val="HARGA AT"/>
      <sheetName val="Project_P"/>
      <sheetName val="BUSWAY"/>
      <sheetName val="Harsat.Alat"/>
      <sheetName val="MAPP"/>
      <sheetName val="DPKlah"/>
      <sheetName val="Up"/>
      <sheetName val="F1.4"/>
      <sheetName val="ANALISA HARGA   "/>
      <sheetName val="집계표(OPTION)"/>
      <sheetName val="Vibro_Roller"/>
      <sheetName val="CH-RANC"/>
      <sheetName val="LG"/>
      <sheetName val="DESCRIPTION"/>
      <sheetName val="BM DATA SHEET"/>
      <sheetName val="CALC"/>
      <sheetName val="Rencana Anggaran Beaya"/>
      <sheetName val="Rencana_Anggaran_Beaya"/>
      <sheetName val="Shedule"/>
      <sheetName val="rap rinci"/>
      <sheetName val="HSP"/>
      <sheetName val="AG Pipe Qty Analysis"/>
      <sheetName val="PSB"/>
      <sheetName val="Analisa-Harga"/>
      <sheetName val="KS-P"/>
      <sheetName val="Upah&amp;Bahan"/>
      <sheetName val="Analisa1-10"/>
      <sheetName val="KPVC-BD "/>
      <sheetName val="SAT"/>
      <sheetName val="B"/>
      <sheetName val="Analisa HSP"/>
      <sheetName val="LS-Rutin"/>
      <sheetName val="HB "/>
      <sheetName val="NP (2)"/>
      <sheetName val="REKAP ARSITEKTUR"/>
      <sheetName val="REKAP STRKTR"/>
      <sheetName val="Volume"/>
      <sheetName val="analis"/>
      <sheetName val="ANALISA SNI NUSA"/>
      <sheetName val="ANALISA SNI"/>
      <sheetName val="ALAT1"/>
      <sheetName val="ALAT2"/>
      <sheetName val="Mob"/>
      <sheetName val="D7"/>
      <sheetName val="AN-K"/>
      <sheetName val="daf_3_OK_"/>
      <sheetName val="daf_7_OK_"/>
      <sheetName val="HRG BHN"/>
      <sheetName val="Upah "/>
      <sheetName val="5-Peralatan"/>
      <sheetName val="Koordinat"/>
      <sheetName val="Harga Satuan Bahan"/>
      <sheetName val="har-sat"/>
      <sheetName val="BAHAN MEP"/>
      <sheetName val="Sales"/>
      <sheetName val="Piping"/>
      <sheetName val="Bill-19"/>
      <sheetName val="sum-bill22"/>
      <sheetName val="An Struktur"/>
      <sheetName val="Project Data"/>
      <sheetName val="Confidential PAS HMI"/>
      <sheetName val="sept"/>
      <sheetName val="Div3"/>
      <sheetName val="Div4"/>
      <sheetName val="Analisa &amp; Upah"/>
      <sheetName val="Analisa 2"/>
      <sheetName val="Analisa Harga Satuan"/>
      <sheetName val="Daftar Harga"/>
      <sheetName val="Analisa Prelim"/>
      <sheetName val="area"/>
      <sheetName val="Rekapitulasi Akhir"/>
      <sheetName val="Bill.1 Persiapan"/>
      <sheetName val="Bill.4 tambah kurang"/>
      <sheetName val="3-DIV3"/>
      <sheetName val="HARGA MATERIAL"/>
      <sheetName val="HRG BAHAN &amp; UPAH okk"/>
      <sheetName val="Analis Kusen okk"/>
      <sheetName val="BAG-III"/>
      <sheetName val="upah_borong"/>
      <sheetName val="satuan_pek"/>
      <sheetName val="GVL"/>
      <sheetName val="1195 B1"/>
      <sheetName val="RekapBOQ"/>
      <sheetName val="Module2"/>
      <sheetName val="STK-JUN"/>
      <sheetName val="Peralatan (2)"/>
      <sheetName val="Absen"/>
      <sheetName val="StrukGj"/>
      <sheetName val="JAD-PEL"/>
      <sheetName val="BAB_3_2_scd"/>
      <sheetName val="BAB_5_13_Anal"/>
      <sheetName val="Pricing"/>
      <sheetName val="CURVA-S"/>
      <sheetName val="BAR-CHART"/>
      <sheetName val="Dhsp"/>
      <sheetName val="Dhsd"/>
      <sheetName val="R.Persiapan"/>
      <sheetName val="Ahs. Pek. Persiapan K3"/>
      <sheetName val="Ahs.Persiapan"/>
      <sheetName val="Ahs.Tanah"/>
      <sheetName val="Ahs.Pondasi"/>
      <sheetName val="Ahs.Bekisting"/>
      <sheetName val="Ahs.Pembesian"/>
      <sheetName val="Ahs.K300"/>
      <sheetName val="Ahs.K250"/>
      <sheetName val="Ahs.Arsitektur"/>
      <sheetName val="Ahs.Perkerasan"/>
      <sheetName val="PHU2017"/>
      <sheetName val="RKAP.2018"/>
      <sheetName val="Penwrn"/>
      <sheetName val="SDE"/>
      <sheetName val="SKEDUL AV-05"/>
      <sheetName val="harga dasar T-M-A"/>
      <sheetName val="6-AGREGAT"/>
      <sheetName val="CUACA"/>
      <sheetName val="???1"/>
      <sheetName val="1.B"/>
      <sheetName val="OwnEq"/>
      <sheetName val="61004"/>
      <sheetName val="61007"/>
      <sheetName val="61008"/>
      <sheetName val="61005"/>
      <sheetName val="61006"/>
      <sheetName val="RECORD"/>
      <sheetName val="RINC_hotel1"/>
      <sheetName val="PROTECTION_1"/>
      <sheetName val="Rekap_RAB_kl1"/>
      <sheetName val="Rekap_RAB_Amd1"/>
      <sheetName val="Dftr_Kuan_Hrg_Amd1"/>
      <sheetName val="F_ALARM1"/>
      <sheetName val="Perhitungan_RAB1"/>
      <sheetName val="Rencana_Anggaran_Biaya1"/>
      <sheetName val="Harga_Satuan1"/>
      <sheetName val="r_tank1"/>
      <sheetName val="H_Satuan1"/>
      <sheetName val="Harsat_Bahan1"/>
      <sheetName val="Harsat_Upah1"/>
      <sheetName val="BQ_ARS1"/>
      <sheetName val="struktur_tdk_dipakai1"/>
      <sheetName val="luar_Apart1"/>
      <sheetName val="Bill_rekap1"/>
      <sheetName val="Urai__Resap_pengikat1"/>
      <sheetName val="Perm__Test1"/>
      <sheetName val="Kolom_UT1"/>
      <sheetName val="Public_Area1"/>
      <sheetName val="Perhit_Alat1"/>
      <sheetName val="Daf_11"/>
      <sheetName val="Man_Power_&amp;_Comp1"/>
      <sheetName val="TE_TS_FA_LAN_MATV1"/>
      <sheetName val="Grand_summary1"/>
      <sheetName val="Har_Sat1"/>
      <sheetName val="Data_basic_price_jgan_diprint1"/>
      <sheetName val="Kuantitas_&amp;_Harga1"/>
      <sheetName val="DIV_1"/>
      <sheetName val="PRD_01-6(I-II)"/>
      <sheetName val="PRD_01-7_alat"/>
      <sheetName val="Ana__PU"/>
      <sheetName val="4-Basic_Price"/>
      <sheetName val="Galian_1"/>
      <sheetName val="bq_analisa"/>
      <sheetName val="An_HarSatPek"/>
      <sheetName val="Sat_Bah_&amp;_Up"/>
      <sheetName val="Analisa_Str"/>
      <sheetName val="Fire_Fighting"/>
      <sheetName val="Item_Kompensasi"/>
      <sheetName val="Bill_of_Qty"/>
      <sheetName val="Agregat_Halus_&amp;_Kasar"/>
      <sheetName val="Input_Data"/>
      <sheetName val="ANALISA_PEK_UMUM"/>
      <sheetName val="ANALISA_KONST_BTN"/>
      <sheetName val="ANL_TEK_6"/>
      <sheetName val="An_Arsitektur"/>
      <sheetName val="HARGA_AT"/>
      <sheetName val="per_span_35"/>
      <sheetName val="UPAH_BAHAN"/>
      <sheetName val="Upah_"/>
      <sheetName val="L_1"/>
      <sheetName val="time_schedule"/>
      <sheetName val="periode_progress"/>
      <sheetName val="rekap_progres)"/>
      <sheetName val="Luas_Gross"/>
      <sheetName val="bas_A"/>
      <sheetName val="bas_B"/>
      <sheetName val="RINC_FIN_A_hotel_"/>
      <sheetName val="RINC_FIN_A_hotel___2_"/>
      <sheetName val="analisa_PUBM"/>
      <sheetName val="concept_cost_code"/>
      <sheetName val="summary_cost_code"/>
      <sheetName val="kas_proyek"/>
      <sheetName val="lain_lain"/>
      <sheetName val="Analisa_Harga"/>
      <sheetName val="RAB_AR&amp;STR"/>
      <sheetName val="REF_ONLY"/>
      <sheetName val="Week9-Feb____"/>
      <sheetName val="HARGA_MATERIAL"/>
      <sheetName val="Harsat_Alat"/>
      <sheetName val="Analisa_Alat_Berat"/>
      <sheetName val="H Satuan Dasar"/>
      <sheetName val="Df-Hg"/>
      <sheetName val="HS-Ban"/>
      <sheetName val="HRG"/>
      <sheetName val="PERALATAN PROYEK GOL III A"/>
      <sheetName val="Sec I ML"/>
      <sheetName val="electrical"/>
      <sheetName val="SALING"/>
      <sheetName val="149-2"/>
      <sheetName val="Tiepdia"/>
      <sheetName val="TDTKP"/>
      <sheetName val="VCV-BE-TONG"/>
      <sheetName val="DG duoi"/>
      <sheetName val="Takeoff"/>
      <sheetName val="264"/>
      <sheetName val="Cash Flow"/>
      <sheetName val="실행"/>
      <sheetName val="NHAP"/>
      <sheetName val="XUAT"/>
      <sheetName val="Cable ko co giap bao ve "/>
      <sheetName val="Config"/>
      <sheetName val="Chiết tính BS"/>
      <sheetName val="CP HMC"/>
      <sheetName val="Du thau"/>
      <sheetName val="Tong hop DT XDCT"/>
      <sheetName val="TH_CPTB"/>
      <sheetName val="CP Khac cuoc VC"/>
      <sheetName val="AFORM-BQR.xls"/>
      <sheetName val="Notes"/>
      <sheetName val="Quantity"/>
      <sheetName val="gia vt"/>
      <sheetName val="1.BILL MOI THAU CAN THUONG"/>
      <sheetName val="目次"/>
      <sheetName val="KP-XL"/>
      <sheetName val="TESİSAT"/>
      <sheetName val="UNIT_P"/>
      <sheetName val="F&amp;S"/>
      <sheetName val="XL4Poppy"/>
      <sheetName val="PNT_QUOT__3"/>
      <sheetName val="COAT_WRAP_QIOT__3"/>
      <sheetName val="4-Lane bridge"/>
      <sheetName val="토공"/>
      <sheetName val="GTS_I_PS5"/>
      <sheetName val="BQ_AC-_SEMANAN5"/>
      <sheetName val="Currency_Rate5"/>
      <sheetName val="Man_power3"/>
      <sheetName val="fin_SB2"/>
      <sheetName val="FIN_PARKIR2"/>
      <sheetName val="RINC_FIN_T4_2"/>
      <sheetName val="RINC_FIN_T4___3_2"/>
      <sheetName val="RINC_FIN_T4___2_2"/>
      <sheetName val="Rekap_Addendum2"/>
      <sheetName val="Bill_1_VAC-Supply-A2"/>
      <sheetName val="BANGUNAN_PENUNJANG2"/>
      <sheetName val="Daf_Harga2"/>
      <sheetName val="Rekap_Bill2"/>
      <sheetName val="An__Harga2"/>
      <sheetName val="Cash_Flow_bulanan2"/>
      <sheetName val="Basic_Price2"/>
      <sheetName val="Agregat_Halus___Kasar2"/>
      <sheetName val="div_82"/>
      <sheetName val="div_22"/>
      <sheetName val="div_32"/>
      <sheetName val="div_42"/>
      <sheetName val="div_52"/>
      <sheetName val="div_62"/>
      <sheetName val="div_72"/>
      <sheetName val="div_92"/>
      <sheetName val="Rekap_Biaya2"/>
      <sheetName val="hrg_dasar1"/>
      <sheetName val="Ahs_21"/>
      <sheetName val="Ahs_11"/>
      <sheetName val="bahan_1"/>
      <sheetName val="ANALISA_SNI'13_1"/>
      <sheetName val="Tender_Review1"/>
      <sheetName val="THPDMoi__(2)1"/>
      <sheetName val="t-h_HA_THE1"/>
      <sheetName val="CHITIET_VL-NC-TT_-1p1"/>
      <sheetName val="dongia_(2)1"/>
      <sheetName val="TONG_HOP_VL-NC_TT1"/>
      <sheetName val="TH_XL1"/>
      <sheetName val="TONG_HOP_VL-NC1"/>
      <sheetName val="TONGKE3p_1"/>
      <sheetName val="TH_VL,_NC,_DDHT_Thanhphuoc1"/>
      <sheetName val="DON_GIA1"/>
      <sheetName val="CHITIET_VL-NC1"/>
      <sheetName val="Bill_of_Quantity1"/>
      <sheetName val="Thiet_bi"/>
      <sheetName val="DM_ChiPhi"/>
      <sheetName val="조명시설"/>
      <sheetName val="Tra_bang"/>
      <sheetName val="Bill of Qty MEP"/>
      <sheetName val="Temp&amp;Site"/>
      <sheetName val="Pack-3"/>
      <sheetName val="QUOTATION"/>
      <sheetName val="QUOTATION (2)"/>
      <sheetName val="Column"/>
      <sheetName val="ocean voyage"/>
      <sheetName val="D6"/>
      <sheetName val="D8"/>
      <sheetName val="Isolasi Luar"/>
      <sheetName val="FINISHING"/>
      <sheetName val="Memb Schd"/>
      <sheetName val="Master Edit"/>
      <sheetName val="Termin"/>
      <sheetName val="MING I"/>
      <sheetName val="Term konsPHO&amp;FHO"/>
      <sheetName val="Analisa SNI STANDART "/>
      <sheetName val="DIV1"/>
      <sheetName val="Print"/>
      <sheetName val="___1"/>
      <sheetName val="Biaya-Lat"/>
      <sheetName val="telp"/>
      <sheetName val="amtek"/>
      <sheetName val="Rekap 1"/>
      <sheetName val="RPP01 3"/>
      <sheetName val="EDTL"/>
      <sheetName val="Identitas"/>
      <sheetName val="NP 7"/>
      <sheetName val="MAP2"/>
      <sheetName val="anal-mpu"/>
      <sheetName val="D6-1b"/>
      <sheetName val="SAT UPAH RAPI"/>
      <sheetName val="Analisa H.Sat.Pek."/>
      <sheetName val="H.Material, Upah &amp; Alat"/>
      <sheetName val="rek det 1-3"/>
      <sheetName val="Material-mr"/>
      <sheetName val="Sch"/>
      <sheetName val="PaintBreak"/>
      <sheetName val="Sat~Bahu"/>
      <sheetName val="B.T"/>
      <sheetName val="AHS - Personel"/>
      <sheetName val="AHS - Non Personel"/>
      <sheetName val="Alat"/>
      <sheetName val="HARGA PIPA"/>
      <sheetName val="SAT-UP"/>
      <sheetName val="satuan_pek_ars"/>
      <sheetName val="8LT 12"/>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BALT"/>
      <sheetName val="Kar"/>
      <sheetName val="REK"/>
      <sheetName val="Data Konsultan"/>
      <sheetName val="Data Masukan"/>
      <sheetName val="Fisik 2012"/>
      <sheetName val="Pek. Persiapan"/>
      <sheetName val="Rekap Anl.K"/>
      <sheetName val="Rekap Anl.SNI"/>
      <sheetName val="MEJA"/>
      <sheetName val="KURSI"/>
      <sheetName val="Rumus"/>
      <sheetName val="Sheet2"/>
      <sheetName val="WORKSTATION"/>
      <sheetName val="REVERENSI KURSI"/>
      <sheetName val="Analisa SNI "/>
      <sheetName val="Satuan"/>
      <sheetName val="HS"/>
      <sheetName val="HARGA SAT"/>
      <sheetName val="HSU 2016"/>
      <sheetName val="Upah,Bahan,Alat"/>
      <sheetName val="AnPipa&amp;acc"/>
      <sheetName val="GRAFIK "/>
      <sheetName val="BOQ-Indonesia"/>
      <sheetName val="harga dasar"/>
      <sheetName val="URAIAN "/>
      <sheetName val="PAGAR DEPAN"/>
      <sheetName val="KM&amp;WC musolla"/>
      <sheetName val="AHS"/>
      <sheetName val="NET表"/>
      <sheetName val="BQ表"/>
      <sheetName val="Harga Alat"/>
      <sheetName val="DAF.HRG"/>
      <sheetName val="an.pemel.rutin"/>
      <sheetName val="an.mobilisasi"/>
      <sheetName val="an.dmpu"/>
      <sheetName val="daftar.kuantita"/>
      <sheetName val="metode.dmpu"/>
      <sheetName val="DAF-1"/>
      <sheetName val="HSA &amp; PAB"/>
      <sheetName val="BreakDown"/>
      <sheetName val="Bill 1 - Preliminaries "/>
      <sheetName val="Bill No. 2 - Preambles"/>
      <sheetName val="Bill No. 3 Str Works"/>
      <sheetName val="Bill No. 4 Arch Works"/>
      <sheetName val="Bill 5 - MEP"/>
      <sheetName val="Bill No. 6 External"/>
      <sheetName val="IN OUT"/>
      <sheetName val="DKH-E2"/>
      <sheetName val="colection"/>
      <sheetName val="CF-Rp-USD"/>
      <sheetName val="PPC"/>
      <sheetName val="Analisa_Str1"/>
      <sheetName val="F_ALARM2"/>
      <sheetName val="Bill_rekap2"/>
      <sheetName val="Bill_of_Qty1"/>
      <sheetName val="Fire_Fighting1"/>
      <sheetName val="Item_Kompensasi1"/>
      <sheetName val="struktur_tdk_dipakai2"/>
      <sheetName val="Agregat_Halus_&amp;_Kasar1"/>
      <sheetName val="r_tank2"/>
      <sheetName val="H_Satuan2"/>
      <sheetName val="Harsat_Bahan2"/>
      <sheetName val="Harsat_Upah2"/>
      <sheetName val="BQ_ARS2"/>
      <sheetName val="Rekap_RAB_kl2"/>
      <sheetName val="Rekap_RAB_Amd2"/>
      <sheetName val="Dftr_Kuan_Hrg_Amd2"/>
      <sheetName val="luar_Apart2"/>
      <sheetName val="Urai__Resap_pengikat2"/>
      <sheetName val="Kolom_UT2"/>
      <sheetName val="Perhit_Alat2"/>
      <sheetName val="Public_Area2"/>
      <sheetName val="RINC_hotel2"/>
      <sheetName val="Data_basic_price_jgan_diprint2"/>
      <sheetName val="Perm__Test2"/>
      <sheetName val="PROTECTION_2"/>
      <sheetName val="Perhitungan_RAB2"/>
      <sheetName val="Rencana_Anggaran_Biaya2"/>
      <sheetName val="Harga_Satuan2"/>
      <sheetName val="Input_Data1"/>
      <sheetName val="Man_Power_&amp;_Comp2"/>
      <sheetName val="TE_TS_FA_LAN_MATV2"/>
      <sheetName val="Galian_11"/>
      <sheetName val="Grand_summary2"/>
      <sheetName val="ANALISA_PEK_UMUM1"/>
      <sheetName val="ANALISA_KONST_BTN1"/>
      <sheetName val="An_Arsitektur1"/>
      <sheetName val="DIV_11"/>
      <sheetName val="PRD_01-6(I-II)1"/>
      <sheetName val="PRD_01-7_alat1"/>
      <sheetName val="Har_Sat2"/>
      <sheetName val="Ana__PU1"/>
      <sheetName val="Kuantitas_&amp;_Harga2"/>
      <sheetName val="4-Basic_Price1"/>
      <sheetName val="bq_analisa1"/>
      <sheetName val="An_HarSatPek1"/>
      <sheetName val="Sat_Bah_&amp;_Up1"/>
      <sheetName val="On_Time"/>
      <sheetName val="UPAH_BAHAN1"/>
      <sheetName val="time_schedule1"/>
      <sheetName val="periode_progress1"/>
      <sheetName val="rekap_progres)1"/>
      <sheetName val="Luas_Gross1"/>
      <sheetName val="bas_A1"/>
      <sheetName val="bas_B1"/>
      <sheetName val="RINC_FIN_A_hotel_1"/>
      <sheetName val="RINC_FIN_A_hotel___2_1"/>
      <sheetName val="Analisa_Harga1"/>
      <sheetName val="analisa_PUBM1"/>
      <sheetName val="RAB_AR&amp;STR1"/>
      <sheetName val="pro_ra_op"/>
      <sheetName val="per_span_351"/>
      <sheetName val="Analisa_Alat_Berat1"/>
      <sheetName val="concept_cost_code1"/>
      <sheetName val="summary_cost_code1"/>
      <sheetName val="kas_proyek1"/>
      <sheetName val="lain_lain1"/>
      <sheetName val="5_1_ELEKTRIKAL-ELEKTRONIK"/>
      <sheetName val="REF_ONLY1"/>
      <sheetName val="Week9-Feb____1"/>
      <sheetName val="daf_isi_(xref)"/>
      <sheetName val="AG_Pipe_Qty_Analysis"/>
      <sheetName val="1195_B1"/>
      <sheetName val="HARGA_AT1"/>
      <sheetName val="HRG_BAHAN_&amp;_UPAH_okk"/>
      <sheetName val="Analis_Kusen_okk"/>
      <sheetName val="HARGA_PIPA"/>
      <sheetName val="ANL_TEK_61"/>
      <sheetName val="Upah_1"/>
      <sheetName val="L_11"/>
      <sheetName val="HARGA_MATERIAL1"/>
      <sheetName val="Harsat_Alat1"/>
      <sheetName val="ANALISA_HARGA___"/>
      <sheetName val="F1_4"/>
      <sheetName val="NP_(2)"/>
      <sheetName val="IN_OUT"/>
      <sheetName val="Basement_(2)"/>
      <sheetName val="Fill_this_out_first___"/>
      <sheetName val="Rekapitulasi_Harga_Satuan"/>
      <sheetName val="Daftar_Harga_Material"/>
      <sheetName val="Analisa_SNI_STANDART_"/>
      <sheetName val="harga_dasar_T-M-A"/>
      <sheetName val="REKAP_ARSITEKTUR"/>
      <sheetName val="REKAP_STRKTR"/>
      <sheetName val="1_B"/>
      <sheetName val="Harga_Satuan_Bahan"/>
      <sheetName val="galian_saluran"/>
      <sheetName val="BM_DATA_SHEET"/>
      <sheetName val="Rencana_Anggaran_Beaya1"/>
      <sheetName val="PERALATAN_PROYEK_GOL_III_A"/>
      <sheetName val="Tuk_Koef"/>
      <sheetName val="KPVC-BD_"/>
      <sheetName val="rap_rinci"/>
      <sheetName val="MING_I"/>
      <sheetName val="Term_konsPHO&amp;FHO"/>
      <sheetName val="Project_Data"/>
      <sheetName val="Confidential_PAS_HMI"/>
      <sheetName val="Sec_I_ML"/>
      <sheetName val="GTS_I_PS6"/>
      <sheetName val="BQ_AC-_SEMANAN6"/>
      <sheetName val="RINC_FIN_T4___3_3"/>
      <sheetName val="RINC_FIN_T4___2_3"/>
      <sheetName val="fin_SB3"/>
      <sheetName val="FIN_PARKIR3"/>
      <sheetName val="RINC_FIN_T4_3"/>
      <sheetName val="Analisa_Str2"/>
      <sheetName val="Currency_Rate6"/>
      <sheetName val="Cash_Flow_bulanan3"/>
      <sheetName val="F_ALARM3"/>
      <sheetName val="Bill_rekap3"/>
      <sheetName val="Bill_of_Qty2"/>
      <sheetName val="Fire_Fighting2"/>
      <sheetName val="Item_Kompensasi2"/>
      <sheetName val="Bill_1_VAC-Supply-A3"/>
      <sheetName val="struktur_tdk_dipakai3"/>
      <sheetName val="Agregat_Halus_&amp;_Kasar2"/>
      <sheetName val="r_tank3"/>
      <sheetName val="Daf_Harga3"/>
      <sheetName val="Rekap_Bill3"/>
      <sheetName val="An__Harga3"/>
      <sheetName val="H_Satuan3"/>
      <sheetName val="Basic_Price3"/>
      <sheetName val="Agregat_Halus___Kasar3"/>
      <sheetName val="div_83"/>
      <sheetName val="div_23"/>
      <sheetName val="div_33"/>
      <sheetName val="div_43"/>
      <sheetName val="div_53"/>
      <sheetName val="div_63"/>
      <sheetName val="div_73"/>
      <sheetName val="div_93"/>
      <sheetName val="Rekap_Biaya3"/>
      <sheetName val="Man_power4"/>
      <sheetName val="Rekap_Addendum3"/>
      <sheetName val="BANGUNAN_PENUNJANG3"/>
      <sheetName val="Harsat_Bahan3"/>
      <sheetName val="Harsat_Upah3"/>
      <sheetName val="BQ_ARS3"/>
      <sheetName val="Rekap_RAB_kl3"/>
      <sheetName val="Rekap_RAB_Amd3"/>
      <sheetName val="Dftr_Kuan_Hrg_Amd3"/>
      <sheetName val="luar_Apart3"/>
      <sheetName val="Urai__Resap_pengikat3"/>
      <sheetName val="Kolom_UT3"/>
      <sheetName val="Perhit_Alat3"/>
      <sheetName val="Public_Area3"/>
      <sheetName val="RINC_hotel3"/>
      <sheetName val="Data_basic_price_jgan_diprint3"/>
      <sheetName val="hrg_dasar2"/>
      <sheetName val="Perm__Test3"/>
      <sheetName val="PROTECTION_3"/>
      <sheetName val="Perhitungan_RAB3"/>
      <sheetName val="Rencana_Anggaran_Biaya3"/>
      <sheetName val="Harga_Satuan3"/>
      <sheetName val="Input_Data2"/>
      <sheetName val="Daf_12"/>
      <sheetName val="Man_Power_&amp;_Comp3"/>
      <sheetName val="TE_TS_FA_LAN_MATV3"/>
      <sheetName val="Galian_12"/>
      <sheetName val="Grand_summary3"/>
      <sheetName val="Ahs_22"/>
      <sheetName val="Ahs_12"/>
      <sheetName val="bahan_2"/>
      <sheetName val="ANALISA_SNI'13_2"/>
      <sheetName val="Tender_Review2"/>
      <sheetName val="THPDMoi__(2)2"/>
      <sheetName val="t-h_HA_THE2"/>
      <sheetName val="CHITIET_VL-NC-TT_-1p2"/>
      <sheetName val="dongia_(2)2"/>
      <sheetName val="TONG_HOP_VL-NC_TT2"/>
      <sheetName val="TH_XL2"/>
      <sheetName val="TONG_HOP_VL-NC2"/>
      <sheetName val="TONGKE3p_2"/>
      <sheetName val="TH_VL,_NC,_DDHT_Thanhphuoc2"/>
      <sheetName val="DON_GIA2"/>
      <sheetName val="CHITIET_VL-NC2"/>
      <sheetName val="Bill_of_Quantity2"/>
      <sheetName val="ANALISA_PEK_UMUM2"/>
      <sheetName val="ANALISA_KONST_BTN2"/>
      <sheetName val="An_Arsitektur2"/>
      <sheetName val="DIV_12"/>
      <sheetName val="PRD_01-6(I-II)2"/>
      <sheetName val="PRD_01-7_alat2"/>
      <sheetName val="Har_Sat3"/>
      <sheetName val="Ana__PU2"/>
      <sheetName val="Kuantitas_&amp;_Harga3"/>
      <sheetName val="4-Basic_Price2"/>
      <sheetName val="bq_analisa2"/>
      <sheetName val="An_HarSatPek2"/>
      <sheetName val="Sat_Bah_&amp;_Up2"/>
      <sheetName val="On_Time1"/>
      <sheetName val="UPAH_BAHAN2"/>
      <sheetName val="time_schedule2"/>
      <sheetName val="periode_progress2"/>
      <sheetName val="rekap_progres)2"/>
      <sheetName val="Luas_Gross2"/>
      <sheetName val="bas_A2"/>
      <sheetName val="bas_B2"/>
      <sheetName val="RINC_FIN_A_hotel_2"/>
      <sheetName val="RINC_FIN_A_hotel___2_2"/>
      <sheetName val="Analisa_Harga2"/>
      <sheetName val="analisa_PUBM2"/>
      <sheetName val="pro_ra_op1"/>
      <sheetName val="per_span_352"/>
      <sheetName val="Analisa_Alat_Berat2"/>
      <sheetName val="concept_cost_code2"/>
      <sheetName val="summary_cost_code2"/>
      <sheetName val="kas_proyek2"/>
      <sheetName val="lain_lain2"/>
      <sheetName val="5_1_ELEKTRIKAL-ELEKTRONIK1"/>
      <sheetName val="RAB_AR&amp;STR2"/>
      <sheetName val="REF_ONLY2"/>
      <sheetName val="Week9-Feb____2"/>
      <sheetName val="daf_isi_(xref)1"/>
      <sheetName val="AG_Pipe_Qty_Analysis1"/>
      <sheetName val="1195_B11"/>
      <sheetName val="HARGA_AT2"/>
      <sheetName val="HRG_BAHAN_&amp;_UPAH_okk1"/>
      <sheetName val="Analis_Kusen_okk1"/>
      <sheetName val="HARGA_PIPA1"/>
      <sheetName val="ANL_TEK_62"/>
      <sheetName val="Upah_2"/>
      <sheetName val="L_12"/>
      <sheetName val="HARGA_MATERIAL2"/>
      <sheetName val="Harsat_Alat2"/>
      <sheetName val="ANALISA_HARGA___1"/>
      <sheetName val="F1_41"/>
      <sheetName val="NP_(2)1"/>
      <sheetName val="IN_OUT1"/>
      <sheetName val="Thiet_bi1"/>
      <sheetName val="DM_ChiPhi1"/>
      <sheetName val="Basement_(2)1"/>
      <sheetName val="Fill_this_out_first___1"/>
      <sheetName val="Rekapitulasi_Harga_Satuan1"/>
      <sheetName val="Daftar_Harga_Material1"/>
      <sheetName val="Analisa_SNI_STANDART_1"/>
      <sheetName val="harga_dasar_T-M-A1"/>
      <sheetName val="REKAP_ARSITEKTUR1"/>
      <sheetName val="REKAP_STRKTR1"/>
      <sheetName val="1_B1"/>
      <sheetName val="Harga_Satuan_Bahan1"/>
      <sheetName val="galian_saluran1"/>
      <sheetName val="BM_DATA_SHEET1"/>
      <sheetName val="Rencana_Anggaran_Beaya2"/>
      <sheetName val="PERALATAN_PROYEK_GOL_III_A1"/>
      <sheetName val="Tuk_Koef1"/>
      <sheetName val="KPVC-BD_1"/>
      <sheetName val="rap_rinci1"/>
      <sheetName val="MING_I1"/>
      <sheetName val="Term_konsPHO&amp;FHO1"/>
      <sheetName val="Project_Data1"/>
      <sheetName val="Confidential_PAS_HMI1"/>
      <sheetName val="Sec_I_ML1"/>
      <sheetName val="Basic Cost"/>
      <sheetName val="indirect"/>
      <sheetName val="dasar"/>
      <sheetName val="lkalibrasi BENENAIN"/>
      <sheetName val="ANALISA ALAT ANGKUT"/>
      <sheetName val="ALATSEWA"/>
      <sheetName val="GENERAL"/>
      <sheetName val="U. div 2"/>
      <sheetName val="00000000"/>
      <sheetName val="RBP- 2"/>
      <sheetName val="RBP-3.1PP"/>
      <sheetName val="RBP-3.1.2"/>
      <sheetName val="BQ Banding "/>
      <sheetName val="RBP-5"/>
      <sheetName val="VERSI-PP"/>
      <sheetName val="RBP-1"/>
      <sheetName val="Analisa Quarry"/>
      <sheetName val="HB_"/>
      <sheetName val="lkalibrasi_BENENAIN"/>
      <sheetName val="ANALISA_ALAT_ANGKUT"/>
      <sheetName val="Analisa_Harga_Satuan"/>
      <sheetName val="U__div_2"/>
      <sheetName val="RBP-_2"/>
      <sheetName val="RBP-3_1PP"/>
      <sheetName val="RBP-3_1_2"/>
      <sheetName val="BQ_Banding_"/>
      <sheetName val="Analisa_Quarry"/>
      <sheetName val="sdm"/>
      <sheetName val="3.4-PIPE"/>
      <sheetName val="EQ_an"/>
      <sheetName val="fw-ugirder"/>
      <sheetName val="7.1(3)"/>
      <sheetName val="HS-2"/>
      <sheetName val="MAP-Prog"/>
      <sheetName val="ANSTRUK"/>
      <sheetName val="GP-WB"/>
      <sheetName val="HPP X Q'TY"/>
      <sheetName val="RINCIAN-SC"/>
      <sheetName val="Rate"/>
      <sheetName val="IDX06"/>
      <sheetName val="NOTE"/>
      <sheetName val="BK-PU 2011"/>
      <sheetName val="BHN-ALAT"/>
      <sheetName val="ANAL_P4"/>
      <sheetName val="TNG"/>
      <sheetName val="PkRp"/>
      <sheetName val="3-DIV2"/>
      <sheetName val="Sheet6"/>
      <sheetName val="Bunga"/>
      <sheetName val="anal rab"/>
      <sheetName val="analis standar(20m)"/>
      <sheetName val="ANAL BETON"/>
      <sheetName val="Mẫu"/>
      <sheetName val="LEGEND"/>
      <sheetName val="B3A - TOWER A"/>
      <sheetName val="MTO REV.2(ARMOR)"/>
      <sheetName val="1 OF 7"/>
      <sheetName val="EQUIP LIST"/>
      <sheetName val="DETAIL LT11-13"/>
      <sheetName val="me"/>
      <sheetName val="Bill 5 - Carpark"/>
      <sheetName val="SUM-AIR-Submit"/>
      <sheetName val="jgn dihapus!"/>
      <sheetName val="Bank"/>
      <sheetName val="Isolasi Luar Dalam"/>
      <sheetName val="BAG-2"/>
      <sheetName val="REKAP BQ "/>
      <sheetName val="bhn"/>
      <sheetName val="data_dci"/>
      <sheetName val="data_mci"/>
      <sheetName val="Main"/>
      <sheetName val="DAF-5"/>
      <sheetName val="DG_duoi"/>
      <sheetName val="4-Lane_bridge"/>
      <sheetName val="Cash_Flow"/>
      <sheetName val="Chiết_tính_BS"/>
      <sheetName val="CP_HMC"/>
      <sheetName val="Du_thau"/>
      <sheetName val="Tong_hop_DT_XDCT"/>
      <sheetName val="CP_Khac_cuoc_VC"/>
      <sheetName val="Cable_ko_co_giap_bao_ve_"/>
      <sheetName val="AFORM-BQR_xls"/>
      <sheetName val="gia_vt"/>
      <sheetName val="1_BILL_MOI_THAU_CAN_THUONG"/>
      <sheetName val="An_Struktur"/>
      <sheetName val="PE-F-42 Rev 01 Manpower"/>
      <sheetName val="MTP"/>
      <sheetName val="GTS_I_PS7"/>
      <sheetName val="BQ_AC-_SEMANAN7"/>
      <sheetName val="Currency_Rate7"/>
      <sheetName val="Man_power5"/>
      <sheetName val="fin_SB4"/>
      <sheetName val="FIN_PARKIR4"/>
      <sheetName val="RINC_FIN_T4_4"/>
      <sheetName val="RINC_FIN_T4___3_4"/>
      <sheetName val="RINC_FIN_T4___2_4"/>
      <sheetName val="Rekap_Addendum4"/>
      <sheetName val="Bill_1_VAC-Supply-A4"/>
      <sheetName val="BANGUNAN_PENUNJANG4"/>
      <sheetName val="Daf_Harga4"/>
      <sheetName val="Rekap_Bill4"/>
      <sheetName val="An__Harga4"/>
      <sheetName val="Cash_Flow_bulanan4"/>
      <sheetName val="Basic_Price4"/>
      <sheetName val="Agregat_Halus___Kasar4"/>
      <sheetName val="div_84"/>
      <sheetName val="div_24"/>
      <sheetName val="div_34"/>
      <sheetName val="div_44"/>
      <sheetName val="div_54"/>
      <sheetName val="div_64"/>
      <sheetName val="div_74"/>
      <sheetName val="div_94"/>
      <sheetName val="Rekap_Biaya4"/>
      <sheetName val="hrg_dasar3"/>
      <sheetName val="Ahs_23"/>
      <sheetName val="Ahs_13"/>
      <sheetName val="bahan_3"/>
      <sheetName val="ANALISA_SNI'13_3"/>
      <sheetName val="Tender_Review3"/>
      <sheetName val="THPDMoi__(2)3"/>
      <sheetName val="t-h_HA_THE3"/>
      <sheetName val="CHITIET_VL-NC-TT_-1p3"/>
      <sheetName val="dongia_(2)3"/>
      <sheetName val="TONG_HOP_VL-NC_TT3"/>
      <sheetName val="TH_XL3"/>
      <sheetName val="TONG_HOP_VL-NC3"/>
      <sheetName val="TONGKE3p_3"/>
      <sheetName val="TH_VL,_NC,_DDHT_Thanhphuoc3"/>
      <sheetName val="DON_GIA3"/>
      <sheetName val="CHITIET_VL-NC3"/>
      <sheetName val="Bill_of_Quantity3"/>
      <sheetName val="Thiet_bi2"/>
      <sheetName val="DM_ChiPhi2"/>
      <sheetName val="Cash_Flow1"/>
      <sheetName val="DG_duoi1"/>
      <sheetName val="Cable_ko_co_giap_bao_ve_1"/>
      <sheetName val="Chiết_tính_BS1"/>
      <sheetName val="CP_HMC1"/>
      <sheetName val="Du_thau1"/>
      <sheetName val="Tong_hop_DT_XDCT1"/>
      <sheetName val="CP_Khac_cuoc_VC1"/>
      <sheetName val="4-Lane_bridge1"/>
      <sheetName val="AFORM-BQR_xls1"/>
      <sheetName val="gia_vt1"/>
      <sheetName val="1_BILL_MOI_THAU_CAN_THUONG1"/>
      <sheetName val="An_Struktur1"/>
      <sheetName val="hs-str"/>
      <sheetName val="jobhist"/>
      <sheetName val="G Dinas Pendidikan"/>
      <sheetName val="VL"/>
      <sheetName val="ND"/>
      <sheetName val="Book 1 Summary"/>
      <sheetName val="0000"/>
      <sheetName val="Net sum"/>
      <sheetName val="0-Grand Summary"/>
      <sheetName val="FP-(B&amp;EDECK)-Breakdown"/>
      <sheetName val="FP-(BLOCK B1)-Breakdown"/>
      <sheetName val="FP-(BLOCK B2)-Breakdown"/>
      <sheetName val="FP-(BLOCK B3)-Breakdown"/>
      <sheetName val="FP-(Club House)-Breadown"/>
      <sheetName val="Bangia"/>
      <sheetName val="入力作成表"/>
      <sheetName val="Earthwork"/>
      <sheetName val="CT"/>
      <sheetName val="Fabrication"/>
      <sheetName val="Bill_of_Qty_MEP"/>
      <sheetName val="QUOTATION_(2)"/>
      <sheetName val="Daftar_Harga"/>
      <sheetName val="Analisa_Prelim"/>
      <sheetName val="Rekapitulasi_Akhir"/>
      <sheetName val="Bill_1_Persiapan"/>
      <sheetName val="Bill_4_tambah_kurang"/>
      <sheetName val="typ_10_25"/>
      <sheetName val="Cover_(x)"/>
      <sheetName val="Cor_Apt"/>
      <sheetName val="BAHAN_MEP"/>
      <sheetName val="Isolasi_Luar"/>
      <sheetName val="ocean_voyage"/>
      <sheetName val="Memb_Schd"/>
      <sheetName val="Master_Edit"/>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KL THÉP MÓNG,DẦM, SÀN, CỘT B2"/>
      <sheetName val="THKLTT THÉP B2"/>
      <sheetName val="bke7"/>
      <sheetName val="Priced BOQ"/>
      <sheetName val="a.2"/>
      <sheetName val="a.4"/>
      <sheetName val="RBP-3.1-3(2)"/>
      <sheetName val="RBP-3.1-2"/>
      <sheetName val="RBP-3.1-1"/>
      <sheetName val="Parameter"/>
      <sheetName val="Analis Alat"/>
      <sheetName val="Master 1.0"/>
      <sheetName val="RAB KapukII"/>
      <sheetName val="BA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refreshError="1"/>
      <sheetData sheetId="428"/>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refreshError="1"/>
      <sheetData sheetId="452" refreshError="1"/>
      <sheetData sheetId="453"/>
      <sheetData sheetId="454"/>
      <sheetData sheetId="455"/>
      <sheetData sheetId="456" refreshError="1"/>
      <sheetData sheetId="457" refreshError="1"/>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sheetData sheetId="483"/>
      <sheetData sheetId="484"/>
      <sheetData sheetId="485"/>
      <sheetData sheetId="486" refreshError="1"/>
      <sheetData sheetId="487" refreshError="1"/>
      <sheetData sheetId="488" refreshError="1"/>
      <sheetData sheetId="489" refreshError="1"/>
      <sheetData sheetId="490"/>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efreshError="1"/>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refreshError="1"/>
      <sheetData sheetId="909"/>
      <sheetData sheetId="910"/>
      <sheetData sheetId="911"/>
      <sheetData sheetId="912"/>
      <sheetData sheetId="913"/>
      <sheetData sheetId="914"/>
      <sheetData sheetId="915" refreshError="1"/>
      <sheetData sheetId="916"/>
      <sheetData sheetId="917"/>
      <sheetData sheetId="918"/>
      <sheetData sheetId="919" refreshError="1"/>
      <sheetData sheetId="920"/>
      <sheetData sheetId="921"/>
      <sheetData sheetId="922"/>
      <sheetData sheetId="923" refreshError="1"/>
      <sheetData sheetId="924"/>
      <sheetData sheetId="925" refreshError="1"/>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refreshError="1"/>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refreshError="1"/>
      <sheetData sheetId="990" refreshError="1"/>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refreshError="1"/>
      <sheetData sheetId="1059"/>
      <sheetData sheetId="1060"/>
      <sheetData sheetId="1061"/>
      <sheetData sheetId="1062"/>
      <sheetData sheetId="1063"/>
      <sheetData sheetId="1064"/>
      <sheetData sheetId="1065" refreshError="1"/>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sheetData sheetId="1159"/>
      <sheetData sheetId="1160"/>
      <sheetData sheetId="1161"/>
      <sheetData sheetId="1162"/>
      <sheetData sheetId="1163"/>
      <sheetData sheetId="1164"/>
      <sheetData sheetId="1165" refreshError="1"/>
      <sheetData sheetId="1166" refreshError="1"/>
      <sheetData sheetId="1167"/>
      <sheetData sheetId="1168"/>
      <sheetData sheetId="1169" refreshError="1"/>
      <sheetData sheetId="1170" refreshError="1"/>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efreshError="1"/>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sheetData sheetId="1261"/>
      <sheetData sheetId="1262"/>
      <sheetData sheetId="1263"/>
      <sheetData sheetId="1264"/>
      <sheetData sheetId="1265"/>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refreshError="1"/>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Rekap"/>
      <sheetName val="bq"/>
      <sheetName val="Upah, Bahan dan Alat "/>
      <sheetName val="Schdl"/>
      <sheetName val="AHS Lapon Klas A"/>
      <sheetName val="Urai_LPA"/>
      <sheetName val="AHS HRS-WC"/>
      <sheetName val="Urai_Lataston (HRS-WC)"/>
      <sheetName val="AHS HRS-BASE"/>
      <sheetName val="Urai_(HRS-BASE) "/>
      <sheetName val="AHS Ps Batu"/>
      <sheetName val="Urai Pas Batu"/>
      <sheetName val="On Site_Semen"/>
      <sheetName val="On Site_aspal"/>
      <sheetName val="On Site_Batu pecah"/>
      <sheetName val="On Site_Pasir"/>
      <sheetName val="On Site_Agregat B"/>
      <sheetName val="On Site_Besi"/>
      <sheetName val="STAF"/>
      <sheetName val="ALAT"/>
      <sheetName val="SUB KON"/>
      <sheetName val="Komponen"/>
      <sheetName val="Ahs LPB"/>
      <sheetName val="Urai_LPB)"/>
      <sheetName val="Ahs Resap Pengikat"/>
      <sheetName val="Urai _Resap pengikat"/>
      <sheetName val="Ahs Resap Perekat "/>
      <sheetName val="Urai _Lapis Perekat"/>
      <sheetName val="escon"/>
      <sheetName val="Meto"/>
      <sheetName val="anak-smb"/>
      <sheetName val="CH"/>
      <sheetName val="boq"/>
      <sheetName val="A"/>
      <sheetName val="H.Satuan"/>
      <sheetName val="Konfirm"/>
      <sheetName val="ANALISA"/>
      <sheetName val="villa"/>
      <sheetName val="HARSAT"/>
      <sheetName val="BASIC"/>
      <sheetName val="EVAL-ANAL"/>
      <sheetName val="RAB"/>
      <sheetName val="MAP"/>
      <sheetName val="div-6"/>
      <sheetName val="RKP"/>
      <sheetName val="div-2"/>
      <sheetName val="MAPP"/>
      <sheetName val="Sheet9"/>
      <sheetName val="Perm. Test"/>
      <sheetName val="Agregat Halus &amp; Kasar"/>
      <sheetName val="SCHEDULE"/>
      <sheetName val="PERALATAN"/>
      <sheetName val="BANK"/>
      <sheetName val="BAU"/>
      <sheetName val="PERS PENY"/>
      <sheetName val="RAB DC"/>
      <sheetName val="HARGA DASAR"/>
      <sheetName val="rincian"/>
      <sheetName val="Rekapitulasi"/>
      <sheetName val="dasar"/>
      <sheetName val="Agg Halus &amp; Kasar"/>
      <sheetName val="BQ OE"/>
      <sheetName val="Mobilisasi"/>
      <sheetName val="Cash Flow bulanan"/>
      <sheetName val="Sheet1"/>
      <sheetName val="Galian 1"/>
      <sheetName val="Hitung"/>
      <sheetName val="PNT"/>
      <sheetName val="4-Basic Price"/>
      <sheetName val="Rek.An"/>
      <sheetName val="schalt"/>
      <sheetName val="schtng"/>
      <sheetName val="schbhn"/>
      <sheetName val="Cash2"/>
      <sheetName val="anal rinci"/>
      <sheetName val="Z"/>
      <sheetName val="MT_an"/>
      <sheetName val="Ana. PU"/>
      <sheetName val="Estimate"/>
      <sheetName val="351BQMCN"/>
      <sheetName val="Breakdown"/>
      <sheetName val="AnalisaSIPIL RIIL"/>
      <sheetName val="RAB-2006-Total"/>
      <sheetName val="Print"/>
      <sheetName val="Har Sat"/>
      <sheetName val="Div2"/>
      <sheetName val="AC"/>
      <sheetName val="BasicPrice"/>
      <sheetName val="AnConW"/>
      <sheetName val="AnEarthW"/>
      <sheetName val="AnStoneW"/>
      <sheetName val="Input Data"/>
      <sheetName val="OwnEq"/>
      <sheetName val="LOADDAT"/>
      <sheetName val="NET?"/>
      <sheetName val="BQ?"/>
      <sheetName val="AHS"/>
      <sheetName val="Volume"/>
      <sheetName val="NP"/>
      <sheetName val="tifico"/>
      <sheetName val="PERALATAN PROYEK GOL III A"/>
      <sheetName val="EE-PROP"/>
      <sheetName val="Perhit.Alat"/>
      <sheetName val="upah-prod"/>
      <sheetName val="61006"/>
      <sheetName val="61007"/>
      <sheetName val="61008"/>
      <sheetName val="UPH,BHN,ALT"/>
      <sheetName val="BAG-III"/>
      <sheetName val="Rekap Addendum"/>
      <sheetName val="SEX"/>
      <sheetName val="HS"/>
      <sheetName val="04"/>
      <sheetName val="07"/>
      <sheetName val="08"/>
      <sheetName val="HSD"/>
      <sheetName val="05"/>
      <sheetName val="06"/>
      <sheetName val="Bekisting"/>
      <sheetName val="srt"/>
      <sheetName val="PROTECTION "/>
      <sheetName val="NET_"/>
      <sheetName val="BQ_"/>
    </sheetNames>
    <sheetDataSet>
      <sheetData sheetId="0">
        <row r="12">
          <cell r="G12" t="str">
            <v>L</v>
          </cell>
        </row>
      </sheetData>
      <sheetData sheetId="1">
        <row r="12">
          <cell r="G12" t="str">
            <v>L</v>
          </cell>
        </row>
      </sheetData>
      <sheetData sheetId="2">
        <row r="12">
          <cell r="G12" t="str">
            <v>L</v>
          </cell>
        </row>
      </sheetData>
      <sheetData sheetId="3">
        <row r="12">
          <cell r="G12" t="str">
            <v>L</v>
          </cell>
        </row>
      </sheetData>
      <sheetData sheetId="4">
        <row r="12">
          <cell r="G12" t="str">
            <v>L</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2">
          <cell r="G12" t="str">
            <v>L</v>
          </cell>
        </row>
      </sheetData>
      <sheetData sheetId="23">
        <row r="12">
          <cell r="G12" t="str">
            <v>L</v>
          </cell>
        </row>
      </sheetData>
      <sheetData sheetId="24">
        <row r="12">
          <cell r="G12" t="str">
            <v>L</v>
          </cell>
        </row>
      </sheetData>
      <sheetData sheetId="25">
        <row r="12">
          <cell r="G12" t="str">
            <v>L</v>
          </cell>
        </row>
      </sheetData>
      <sheetData sheetId="26" refreshError="1">
        <row r="12">
          <cell r="G12" t="str">
            <v>L</v>
          </cell>
        </row>
        <row r="13">
          <cell r="G13" t="str">
            <v>Tk</v>
          </cell>
        </row>
        <row r="14">
          <cell r="G14" t="str">
            <v>Fh</v>
          </cell>
        </row>
        <row r="15">
          <cell r="G15" t="str">
            <v>Fh</v>
          </cell>
        </row>
        <row r="16">
          <cell r="G16" t="str">
            <v>As</v>
          </cell>
        </row>
        <row r="17">
          <cell r="G17" t="str">
            <v>K</v>
          </cell>
        </row>
        <row r="18">
          <cell r="G18" t="str">
            <v>K</v>
          </cell>
        </row>
        <row r="19">
          <cell r="G19" t="str">
            <v>D1</v>
          </cell>
        </row>
        <row r="20">
          <cell r="G20" t="str">
            <v>D2</v>
          </cell>
        </row>
      </sheetData>
      <sheetData sheetId="27">
        <row r="12">
          <cell r="G12" t="str">
            <v>L</v>
          </cell>
        </row>
      </sheetData>
      <sheetData sheetId="28">
        <row r="12">
          <cell r="G12" t="str">
            <v>L</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HARGA"/>
      <sheetName val="RAB. OE"/>
      <sheetName val="ANALISA"/>
      <sheetName val="RAB"/>
      <sheetName val="REPAITULASI"/>
      <sheetName val="hitung volume"/>
      <sheetName val="DAFTAR HARGA BQ"/>
      <sheetName val="ANALISA BQ"/>
      <sheetName val="RAB BQ"/>
      <sheetName val="REPAITULASI BQ"/>
      <sheetName val="DAFTAR_HARGA"/>
      <sheetName val="RAB__OE"/>
      <sheetName val="hitung_volume"/>
      <sheetName val="DAFTAR_HARGA_BQ"/>
      <sheetName val="ANALISA_BQ"/>
      <sheetName val="RAB_BQ"/>
      <sheetName val="REPAITULASI_BQ"/>
      <sheetName val="Ch"/>
      <sheetName val="HARGA"/>
      <sheetName val="UPAH"/>
      <sheetName val="B"/>
      <sheetName val="escon"/>
    </sheetNames>
    <sheetDataSet>
      <sheetData sheetId="0" refreshError="1">
        <row r="18">
          <cell r="H18">
            <v>55000</v>
          </cell>
        </row>
        <row r="19">
          <cell r="H19">
            <v>60000</v>
          </cell>
        </row>
        <row r="20">
          <cell r="H20">
            <v>40000</v>
          </cell>
        </row>
        <row r="21">
          <cell r="H21">
            <v>65000</v>
          </cell>
        </row>
        <row r="28">
          <cell r="H28">
            <v>160000</v>
          </cell>
        </row>
        <row r="29">
          <cell r="H29">
            <v>160000</v>
          </cell>
        </row>
        <row r="33">
          <cell r="H33">
            <v>75000</v>
          </cell>
        </row>
        <row r="34">
          <cell r="H34">
            <v>100000</v>
          </cell>
        </row>
        <row r="36">
          <cell r="H36">
            <v>1000</v>
          </cell>
        </row>
        <row r="40">
          <cell r="H40">
            <v>73000</v>
          </cell>
        </row>
        <row r="41">
          <cell r="H41">
            <v>20000</v>
          </cell>
        </row>
        <row r="42">
          <cell r="H42">
            <v>1500000</v>
          </cell>
        </row>
        <row r="43">
          <cell r="H43">
            <v>1250000</v>
          </cell>
        </row>
        <row r="45">
          <cell r="H45">
            <v>63000</v>
          </cell>
        </row>
        <row r="53">
          <cell r="H53">
            <v>10000</v>
          </cell>
        </row>
        <row r="56">
          <cell r="H56">
            <v>165000</v>
          </cell>
        </row>
        <row r="60">
          <cell r="H60">
            <v>15000</v>
          </cell>
        </row>
        <row r="64">
          <cell r="H64">
            <v>20000</v>
          </cell>
        </row>
        <row r="65">
          <cell r="H65">
            <v>34000</v>
          </cell>
        </row>
        <row r="66">
          <cell r="H66">
            <v>20700</v>
          </cell>
        </row>
        <row r="71">
          <cell r="H71">
            <v>145000</v>
          </cell>
        </row>
        <row r="73">
          <cell r="H73">
            <v>47000</v>
          </cell>
        </row>
        <row r="77">
          <cell r="H77">
            <v>25500</v>
          </cell>
        </row>
        <row r="78">
          <cell r="H78">
            <v>4400</v>
          </cell>
        </row>
        <row r="79">
          <cell r="H79">
            <v>6500</v>
          </cell>
        </row>
        <row r="80">
          <cell r="H80">
            <v>48000</v>
          </cell>
        </row>
        <row r="105">
          <cell r="H105">
            <v>6818.181818181818</v>
          </cell>
        </row>
        <row r="106">
          <cell r="H106">
            <v>2800</v>
          </cell>
        </row>
        <row r="114">
          <cell r="H114">
            <v>4000</v>
          </cell>
        </row>
        <row r="115">
          <cell r="H115">
            <v>15000</v>
          </cell>
        </row>
        <row r="116">
          <cell r="H116">
            <v>7500</v>
          </cell>
        </row>
        <row r="117">
          <cell r="H117">
            <v>15000</v>
          </cell>
        </row>
        <row r="119">
          <cell r="H119">
            <v>16200</v>
          </cell>
        </row>
        <row r="120">
          <cell r="H120">
            <v>10000</v>
          </cell>
        </row>
        <row r="124">
          <cell r="H124">
            <v>43000</v>
          </cell>
        </row>
        <row r="126">
          <cell r="H126">
            <v>17500</v>
          </cell>
        </row>
        <row r="129">
          <cell r="H129">
            <v>15000</v>
          </cell>
        </row>
        <row r="133">
          <cell r="H133">
            <v>600000</v>
          </cell>
        </row>
        <row r="140">
          <cell r="H140">
            <v>60000</v>
          </cell>
        </row>
        <row r="143">
          <cell r="H143">
            <v>67000</v>
          </cell>
        </row>
        <row r="148">
          <cell r="H148">
            <v>200000</v>
          </cell>
        </row>
        <row r="154">
          <cell r="H154">
            <v>34000</v>
          </cell>
        </row>
        <row r="156">
          <cell r="H156">
            <v>116000</v>
          </cell>
        </row>
        <row r="157">
          <cell r="H157">
            <v>230000</v>
          </cell>
        </row>
        <row r="158">
          <cell r="H158">
            <v>292000</v>
          </cell>
        </row>
      </sheetData>
      <sheetData sheetId="1"/>
      <sheetData sheetId="2"/>
      <sheetData sheetId="3"/>
      <sheetData sheetId="4"/>
      <sheetData sheetId="5"/>
      <sheetData sheetId="6"/>
      <sheetData sheetId="7"/>
      <sheetData sheetId="8"/>
      <sheetData sheetId="9"/>
      <sheetData sheetId="10">
        <row r="18">
          <cell r="H18">
            <v>55000</v>
          </cell>
        </row>
      </sheetData>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ta Quarry"/>
      <sheetName val="UPAH"/>
      <sheetName val="BAHAN"/>
      <sheetName val="REKAP SNI"/>
      <sheetName val="Analisa SNI"/>
      <sheetName val="REKAP E"/>
      <sheetName val="ANALISA E ~ DIVISI 2.1-2.4"/>
      <sheetName val="ANALISA E~DIVISI 3(1-4)"/>
      <sheetName val="ANALISA E~DIVISI 4.2"/>
      <sheetName val="ANALISA E~DIVISI 5 (1-4)"/>
      <sheetName val="ANALISA E~DIVISI 6.(1,2,3,5,6)"/>
      <sheetName val="ANALISA E~DIVISI 6.4(1-5)"/>
      <sheetName val="ANALISA E~DIVISI 7.1"/>
      <sheetName val="D7(2)"/>
      <sheetName val="D8(1)"/>
      <sheetName val="D8(2)"/>
      <sheetName val="D9"/>
      <sheetName val="Informasi"/>
      <sheetName val="Mobilisasi (ok)"/>
      <sheetName val="Mobilisasi"/>
      <sheetName val="Perhitungan Mobilisasi Alat"/>
      <sheetName val="Lalu Lintas"/>
      <sheetName val="Jembatan Sementara"/>
      <sheetName val="cross"/>
      <sheetName val="Analisa K3"/>
      <sheetName val="4-Analisa Quarry"/>
      <sheetName val="4-formulir harga bahan"/>
      <sheetName val="Agg Halus &amp; Kasar NDA DI PAKE"/>
      <sheetName val="ANALISA ALAT"/>
      <sheetName val="REKAP HARGA &amp;  SEWA ALAT"/>
      <sheetName val="BOQ"/>
      <sheetName val="D7(3)"/>
      <sheetName val="D10 LS-Rutin"/>
      <sheetName val="D10 Kuantitas"/>
      <sheetName val="D10 Analisa HSP"/>
    </sheetNames>
    <sheetDataSet>
      <sheetData sheetId="0"/>
      <sheetData sheetId="1">
        <row r="8">
          <cell r="F8">
            <v>16009.614285714286</v>
          </cell>
        </row>
        <row r="9">
          <cell r="F9">
            <v>17076.922857142858</v>
          </cell>
        </row>
        <row r="10">
          <cell r="F10">
            <v>18144.23</v>
          </cell>
        </row>
        <row r="46">
          <cell r="F46">
            <v>364870</v>
          </cell>
        </row>
        <row r="47">
          <cell r="F47">
            <v>386270</v>
          </cell>
        </row>
        <row r="52">
          <cell r="F52">
            <v>85600</v>
          </cell>
        </row>
        <row r="53">
          <cell r="F53">
            <v>13215</v>
          </cell>
        </row>
        <row r="54">
          <cell r="F54">
            <v>10700</v>
          </cell>
        </row>
        <row r="55">
          <cell r="F55">
            <v>82390</v>
          </cell>
        </row>
        <row r="61">
          <cell r="F61">
            <v>407242</v>
          </cell>
        </row>
        <row r="66">
          <cell r="F66">
            <v>21400</v>
          </cell>
        </row>
        <row r="68">
          <cell r="F68">
            <v>2675000</v>
          </cell>
        </row>
        <row r="77">
          <cell r="F77">
            <v>407242</v>
          </cell>
        </row>
        <row r="88">
          <cell r="F88">
            <v>2448411.66</v>
          </cell>
        </row>
        <row r="89">
          <cell r="F89">
            <v>9630</v>
          </cell>
        </row>
      </sheetData>
      <sheetData sheetId="2"/>
      <sheetData sheetId="3"/>
      <sheetData sheetId="4"/>
      <sheetData sheetId="5"/>
      <sheetData sheetId="6"/>
      <sheetData sheetId="7"/>
      <sheetData sheetId="8"/>
      <sheetData sheetId="9"/>
      <sheetData sheetId="10"/>
      <sheetData sheetId="11"/>
      <sheetData sheetId="12"/>
      <sheetData sheetId="13"/>
      <sheetData sheetId="14">
        <row r="1">
          <cell r="D1" t="str">
            <v>:  8.1 (1)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12">
          <cell r="CL12">
            <v>312181.31906700827</v>
          </cell>
        </row>
        <row r="14">
          <cell r="CL14">
            <v>1303036.9331843366</v>
          </cell>
        </row>
        <row r="15">
          <cell r="CL15">
            <v>373416.55240518897</v>
          </cell>
        </row>
        <row r="16">
          <cell r="CL16">
            <v>490252.84630419756</v>
          </cell>
        </row>
        <row r="17">
          <cell r="CL17">
            <v>508375.27491686016</v>
          </cell>
        </row>
        <row r="18">
          <cell r="CL18">
            <v>639240.72396923124</v>
          </cell>
        </row>
        <row r="20">
          <cell r="CL20">
            <v>793812.72758562432</v>
          </cell>
        </row>
        <row r="23">
          <cell r="CL23">
            <v>362285.61387011531</v>
          </cell>
        </row>
        <row r="37">
          <cell r="CL37">
            <v>732925.14976617531</v>
          </cell>
        </row>
        <row r="38">
          <cell r="CL38">
            <v>974215.68921094073</v>
          </cell>
        </row>
      </sheetData>
      <sheetData sheetId="29"/>
      <sheetData sheetId="30"/>
      <sheetData sheetId="31"/>
      <sheetData sheetId="32"/>
      <sheetData sheetId="33"/>
      <sheetData sheetId="3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HARGA"/>
      <sheetName val="RAB"/>
      <sheetName val="ANALISA"/>
      <sheetName val="RAB. OE"/>
      <sheetName val="REKAP TOTAL I"/>
      <sheetName val="RAB TOWER"/>
      <sheetName val="REPAITULASI"/>
      <sheetName val="hitung volume"/>
      <sheetName val="DAFTAR HARGA BQ"/>
      <sheetName val="ANALISA BQ"/>
      <sheetName val="RAB BQ"/>
      <sheetName val="REPAITULASI BQ"/>
      <sheetName val="DAFTAR_HARGA"/>
      <sheetName val="RAB__OE"/>
      <sheetName val="REKAP_TOTAL_I"/>
      <sheetName val="RAB_TOWER"/>
      <sheetName val="hitung_volume"/>
      <sheetName val="DAFTAR_HARGA_BQ"/>
      <sheetName val="ANALISA_BQ"/>
      <sheetName val="RAB_BQ"/>
      <sheetName val="REPAITULASI_BQ"/>
      <sheetName val="Harga Satuan"/>
    </sheetNames>
    <sheetDataSet>
      <sheetData sheetId="0" refreshError="1">
        <row r="94">
          <cell r="H94">
            <v>30000</v>
          </cell>
        </row>
        <row r="155">
          <cell r="H155">
            <v>28000</v>
          </cell>
        </row>
      </sheetData>
      <sheetData sheetId="1" refreshError="1">
        <row r="20">
          <cell r="H20">
            <v>3457450</v>
          </cell>
        </row>
        <row r="26">
          <cell r="H26">
            <v>26104308.050000001</v>
          </cell>
        </row>
        <row r="41">
          <cell r="H41">
            <v>377695029.69194883</v>
          </cell>
        </row>
        <row r="54">
          <cell r="H54">
            <v>151913316.06800005</v>
          </cell>
        </row>
        <row r="64">
          <cell r="H64">
            <v>97067382.210000008</v>
          </cell>
        </row>
        <row r="73">
          <cell r="H73">
            <v>25917493.449999999</v>
          </cell>
        </row>
        <row r="83">
          <cell r="H83">
            <v>6278625.9857292436</v>
          </cell>
        </row>
        <row r="94">
          <cell r="H94">
            <v>12700000</v>
          </cell>
        </row>
        <row r="100">
          <cell r="H100">
            <v>22064546.892000001</v>
          </cell>
        </row>
        <row r="114">
          <cell r="H114">
            <v>3003000</v>
          </cell>
        </row>
      </sheetData>
      <sheetData sheetId="2" refreshError="1">
        <row r="26">
          <cell r="G26">
            <v>40950</v>
          </cell>
        </row>
        <row r="49">
          <cell r="G49">
            <v>9970</v>
          </cell>
        </row>
        <row r="54">
          <cell r="G54">
            <v>109000</v>
          </cell>
        </row>
        <row r="64">
          <cell r="G64">
            <v>122200</v>
          </cell>
        </row>
        <row r="100">
          <cell r="G100">
            <v>116975</v>
          </cell>
        </row>
        <row r="126">
          <cell r="G126">
            <v>42686</v>
          </cell>
        </row>
      </sheetData>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ow r="94">
          <cell r="H94">
            <v>30000</v>
          </cell>
        </row>
      </sheetData>
      <sheetData sheetId="13"/>
      <sheetData sheetId="14"/>
      <sheetData sheetId="15"/>
      <sheetData sheetId="16"/>
      <sheetData sheetId="17"/>
      <sheetData sheetId="18"/>
      <sheetData sheetId="19"/>
      <sheetData sheetId="20"/>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hs.2"/>
      <sheetName val="Ahs.1"/>
      <sheetName val="00000"/>
      <sheetName val="RECAP TOTAL"/>
      <sheetName val="RECAP"/>
      <sheetName val="PERSIAPAN130208"/>
      <sheetName val="VAC130208"/>
      <sheetName val="PL130208"/>
      <sheetName val="PK130208"/>
      <sheetName val="EL130208"/>
      <sheetName val="EC130208"/>
      <sheetName val="GenseT130208"/>
      <sheetName val="Penyambungan PLN"/>
      <sheetName val="Cov.AHS"/>
      <sheetName val="Ahs_1"/>
      <sheetName val="Ahs_2"/>
      <sheetName val="BQ"/>
      <sheetName val="Currency Rate"/>
      <sheetName val="Peralatan"/>
      <sheetName val="Cover"/>
      <sheetName val="ESCON"/>
      <sheetName val="DAFTAR HARGA"/>
      <sheetName val="Analisa Harga Satuan"/>
      <sheetName val="DB_ET200(R. A)"/>
      <sheetName val="I-KAMAR"/>
      <sheetName val="I_KAMAR"/>
      <sheetName val="RECAP_TOTAL"/>
      <sheetName val="Penyambungan_PLN"/>
      <sheetName val="Cov_AHS"/>
      <sheetName val="Ahs_11"/>
      <sheetName val="Ahs_21"/>
      <sheetName val="A"/>
      <sheetName val="DHS AC"/>
      <sheetName val="Isolasi Luar Dalam"/>
      <sheetName val="Isolasi Luar"/>
      <sheetName val="RAB "/>
      <sheetName val="4-Basic Price"/>
      <sheetName val="BOQ "/>
      <sheetName val="5-ALAT(1)"/>
      <sheetName val="ANALISA E~DIVISI 7.1"/>
      <sheetName val="D8(1)"/>
      <sheetName val="BOQ"/>
      <sheetName val="ANALISA ALAT"/>
      <sheetName val="UPAH"/>
      <sheetName val="RAB"/>
      <sheetName val="ANALISA"/>
      <sheetName val="Currency_Rate"/>
      <sheetName val="DAFTAR_HARGA"/>
      <sheetName val="Analisa_Harga_Satuan"/>
      <sheetName val="DB_ET200(R__A)"/>
    </sheetNames>
    <sheetDataSet>
      <sheetData sheetId="0" refreshError="1">
        <row r="54">
          <cell r="L54">
            <v>4207000</v>
          </cell>
        </row>
        <row r="259">
          <cell r="L259">
            <v>388640000</v>
          </cell>
        </row>
        <row r="313">
          <cell r="L313">
            <v>1867740000</v>
          </cell>
        </row>
        <row r="317">
          <cell r="L317">
            <v>9100</v>
          </cell>
        </row>
        <row r="325">
          <cell r="L325">
            <v>16590000</v>
          </cell>
        </row>
        <row r="334">
          <cell r="L334">
            <v>210910</v>
          </cell>
        </row>
        <row r="343">
          <cell r="L343">
            <v>15148000</v>
          </cell>
        </row>
        <row r="349">
          <cell r="L349">
            <v>91280000</v>
          </cell>
        </row>
        <row r="371">
          <cell r="L371">
            <v>17605000</v>
          </cell>
        </row>
        <row r="379">
          <cell r="L379">
            <v>60900000</v>
          </cell>
        </row>
        <row r="387">
          <cell r="L387">
            <v>14056000</v>
          </cell>
        </row>
        <row r="495">
          <cell r="L495">
            <v>275590</v>
          </cell>
        </row>
        <row r="507">
          <cell r="L507">
            <v>441070</v>
          </cell>
        </row>
        <row r="519">
          <cell r="L519">
            <v>358330</v>
          </cell>
        </row>
        <row r="525">
          <cell r="L525">
            <v>366310000</v>
          </cell>
        </row>
        <row r="554">
          <cell r="L554">
            <v>156590</v>
          </cell>
        </row>
        <row r="566">
          <cell r="L566">
            <v>234430</v>
          </cell>
        </row>
        <row r="613">
          <cell r="L613">
            <v>234430</v>
          </cell>
        </row>
        <row r="625">
          <cell r="L625">
            <v>255850</v>
          </cell>
        </row>
        <row r="633">
          <cell r="L633">
            <v>54216400</v>
          </cell>
        </row>
      </sheetData>
      <sheetData sheetId="1" refreshError="1">
        <row r="1149">
          <cell r="I1149">
            <v>34568800</v>
          </cell>
          <cell r="J1149">
            <v>6342700</v>
          </cell>
          <cell r="K1149">
            <v>4387600</v>
          </cell>
          <cell r="L1149">
            <v>3050600</v>
          </cell>
          <cell r="M1149">
            <v>3475150</v>
          </cell>
          <cell r="N1149">
            <v>3475150</v>
          </cell>
        </row>
        <row r="1163">
          <cell r="I1163">
            <v>3036600</v>
          </cell>
          <cell r="J1163">
            <v>2698080</v>
          </cell>
          <cell r="K1163">
            <v>1819230</v>
          </cell>
          <cell r="L1163">
            <v>3289020</v>
          </cell>
          <cell r="M1163">
            <v>742980</v>
          </cell>
          <cell r="N1163">
            <v>17110100</v>
          </cell>
        </row>
        <row r="1189">
          <cell r="I1189">
            <v>105700</v>
          </cell>
          <cell r="J1189">
            <v>959000</v>
          </cell>
          <cell r="K1189">
            <v>540050</v>
          </cell>
          <cell r="L1189">
            <v>13370000</v>
          </cell>
          <cell r="M1189">
            <v>1610000</v>
          </cell>
          <cell r="N1189">
            <v>693000</v>
          </cell>
        </row>
        <row r="1202">
          <cell r="I1202">
            <v>1260000</v>
          </cell>
        </row>
        <row r="1230">
          <cell r="I1230">
            <v>17920</v>
          </cell>
        </row>
        <row r="1271">
          <cell r="I1271">
            <v>181580</v>
          </cell>
          <cell r="J1271">
            <v>333340</v>
          </cell>
          <cell r="K1271">
            <v>296100</v>
          </cell>
          <cell r="L1271">
            <v>125720</v>
          </cell>
          <cell r="M1271">
            <v>126000</v>
          </cell>
          <cell r="N1271">
            <v>7000</v>
          </cell>
        </row>
        <row r="1284">
          <cell r="I1284">
            <v>1260000</v>
          </cell>
          <cell r="J1284">
            <v>693000</v>
          </cell>
          <cell r="K1284">
            <v>10638600</v>
          </cell>
          <cell r="L1284">
            <v>371700</v>
          </cell>
        </row>
        <row r="1315">
          <cell r="I1315">
            <v>391720</v>
          </cell>
          <cell r="J1315">
            <v>64540</v>
          </cell>
        </row>
      </sheetData>
      <sheetData sheetId="2" refreshError="1"/>
      <sheetData sheetId="3" refreshError="1"/>
      <sheetData sheetId="4"/>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3"/>
      <sheetName val="L_24"/>
      <sheetName val="L_25"/>
      <sheetName val="L_26"/>
      <sheetName val="L_27"/>
      <sheetName val="L_27_1"/>
      <sheetName val="L_27_2"/>
      <sheetName val="L_28a"/>
      <sheetName val="L_28b"/>
      <sheetName val="L_28c"/>
      <sheetName val="L_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P"/>
      <sheetName val="INFO"/>
      <sheetName val="hit vol"/>
      <sheetName val="dftr harga"/>
      <sheetName val="vol pek"/>
      <sheetName val="hrg. sat pek"/>
      <sheetName val="RAB"/>
      <sheetName val="Rekapitulasi"/>
      <sheetName val="Vol. Material Kes"/>
      <sheetName val="Kurva S"/>
      <sheetName val="prhit tulangan"/>
      <sheetName val="Prtngn Pkrja"/>
      <sheetName val="1"/>
      <sheetName val="2"/>
      <sheetName val="3"/>
      <sheetName val="4"/>
      <sheetName val="6"/>
      <sheetName val="7"/>
      <sheetName val="8"/>
      <sheetName val="Sheet1"/>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incian Pekerjaan Area 2"/>
      <sheetName val="SS#13 STO Slipi"/>
      <sheetName val="SS#14 STO Bogor"/>
      <sheetName val="Rincian Pekerjaan Area 4"/>
      <sheetName val="SS#15 STO Solo"/>
      <sheetName val="Rincian Pekerjaan Area 5"/>
      <sheetName val="SS#16 STO Selong"/>
      <sheetName val="SS#17 STO Bima"/>
      <sheetName val="SS#18 STO Kaliasem"/>
    </sheetNames>
    <sheetDataSet>
      <sheetData sheetId="0"/>
      <sheetData sheetId="1">
        <row r="10">
          <cell r="B10" t="str">
            <v>A.1.1.1.02-1</v>
          </cell>
          <cell r="I10">
            <v>60467.046875</v>
          </cell>
          <cell r="J10">
            <v>25035.5</v>
          </cell>
        </row>
        <row r="11">
          <cell r="B11" t="str">
            <v>A.1.1.2.02-1</v>
          </cell>
          <cell r="I11">
            <v>194105.27410714285</v>
          </cell>
          <cell r="J11">
            <v>73818.5</v>
          </cell>
        </row>
        <row r="12">
          <cell r="B12" t="str">
            <v>A.1.1.3.02-1</v>
          </cell>
          <cell r="I12">
            <v>80982.142857142855</v>
          </cell>
          <cell r="J12">
            <v>118737.5</v>
          </cell>
        </row>
        <row r="13">
          <cell r="B13" t="str">
            <v>A.1.1.4.02-1</v>
          </cell>
          <cell r="I13">
            <v>509573.03738839284</v>
          </cell>
          <cell r="J13">
            <v>513589.99999999994</v>
          </cell>
        </row>
        <row r="14">
          <cell r="B14" t="str">
            <v>A.1.1.5.02-1</v>
          </cell>
          <cell r="I14">
            <v>282180.85825892852</v>
          </cell>
          <cell r="J14">
            <v>381972.49999999994</v>
          </cell>
        </row>
        <row r="15">
          <cell r="B15" t="str">
            <v>A.1.1.6.02-1</v>
          </cell>
          <cell r="I15">
            <v>147148.47098214287</v>
          </cell>
          <cell r="J15">
            <v>62749.75</v>
          </cell>
        </row>
        <row r="16">
          <cell r="B16" t="str">
            <v>A.1.1.7.02-1</v>
          </cell>
          <cell r="I16">
            <v>0</v>
          </cell>
          <cell r="J16">
            <v>0</v>
          </cell>
        </row>
        <row r="17">
          <cell r="B17" t="str">
            <v>A.1.1.8.02-1</v>
          </cell>
          <cell r="I17">
            <v>0</v>
          </cell>
          <cell r="J17">
            <v>19118.75</v>
          </cell>
        </row>
        <row r="18">
          <cell r="B18" t="str">
            <v>A.1.1.9.02-1</v>
          </cell>
          <cell r="I18">
            <v>0</v>
          </cell>
          <cell r="J18">
            <v>29603.875</v>
          </cell>
        </row>
        <row r="19">
          <cell r="B19" t="str">
            <v>A.1.1.10.02-1</v>
          </cell>
          <cell r="I19">
            <v>0</v>
          </cell>
          <cell r="J19">
            <v>87040.625</v>
          </cell>
        </row>
        <row r="20">
          <cell r="B20" t="str">
            <v>A.1.1.11.02-1</v>
          </cell>
          <cell r="I20">
            <v>0</v>
          </cell>
          <cell r="J20">
            <v>106863.75</v>
          </cell>
        </row>
        <row r="21">
          <cell r="B21" t="str">
            <v>A.1.1.12.02-1</v>
          </cell>
          <cell r="I21">
            <v>0</v>
          </cell>
          <cell r="J21">
            <v>127008.875</v>
          </cell>
        </row>
        <row r="22">
          <cell r="B22" t="str">
            <v>A.1.1.13.02-1</v>
          </cell>
          <cell r="I22">
            <v>0</v>
          </cell>
          <cell r="J22">
            <v>115839.5</v>
          </cell>
        </row>
        <row r="23">
          <cell r="B23" t="str">
            <v>A.1.1.14.02-1</v>
          </cell>
          <cell r="I23">
            <v>0</v>
          </cell>
          <cell r="J23">
            <v>175691.25</v>
          </cell>
        </row>
        <row r="24">
          <cell r="B24" t="str">
            <v>A.1.1.15.02-1</v>
          </cell>
          <cell r="I24">
            <v>0</v>
          </cell>
          <cell r="J24">
            <v>140070</v>
          </cell>
        </row>
        <row r="25">
          <cell r="B25" t="str">
            <v>A.1.1.16.02-1</v>
          </cell>
          <cell r="I25">
            <v>0</v>
          </cell>
          <cell r="J25">
            <v>6339.375</v>
          </cell>
        </row>
        <row r="26">
          <cell r="B26" t="str">
            <v>A.1.1.17.02-1</v>
          </cell>
          <cell r="I26">
            <v>0</v>
          </cell>
          <cell r="J26">
            <v>65164.75</v>
          </cell>
        </row>
        <row r="27">
          <cell r="B27" t="str">
            <v>A.1.1.18.02-1</v>
          </cell>
          <cell r="I27">
            <v>0</v>
          </cell>
          <cell r="J27">
            <v>28959.875</v>
          </cell>
        </row>
        <row r="28">
          <cell r="B28" t="str">
            <v>A.1.1.19.02-1</v>
          </cell>
          <cell r="I28">
            <v>0</v>
          </cell>
          <cell r="J28">
            <v>63393.75</v>
          </cell>
        </row>
        <row r="29">
          <cell r="B29" t="str">
            <v>A.1.1.20.02-1</v>
          </cell>
          <cell r="I29">
            <v>522000</v>
          </cell>
          <cell r="J29">
            <v>23747.5</v>
          </cell>
        </row>
        <row r="30">
          <cell r="B30" t="str">
            <v>A.1.1.21.02-1</v>
          </cell>
          <cell r="I30">
            <v>59611.069200000005</v>
          </cell>
          <cell r="J30">
            <v>20758.9375</v>
          </cell>
        </row>
        <row r="31">
          <cell r="B31" t="str">
            <v>A.1.1.22.02-1</v>
          </cell>
          <cell r="I31">
            <v>492000</v>
          </cell>
          <cell r="J31">
            <v>133260.62640000001</v>
          </cell>
        </row>
        <row r="32">
          <cell r="B32" t="str">
            <v>A.1.1.23.02-1</v>
          </cell>
          <cell r="I32">
            <v>444000</v>
          </cell>
          <cell r="J32">
            <v>34816.25</v>
          </cell>
        </row>
        <row r="33">
          <cell r="B33" t="str">
            <v>A.1.1.24.02-1</v>
          </cell>
          <cell r="I33">
            <v>386571.42857142864</v>
          </cell>
          <cell r="J33">
            <v>31696.875</v>
          </cell>
        </row>
        <row r="34">
          <cell r="B34" t="str">
            <v>A.1.1.25.02-1</v>
          </cell>
          <cell r="I34">
            <v>471428.57142857142</v>
          </cell>
          <cell r="J34">
            <v>31696.875</v>
          </cell>
        </row>
        <row r="35">
          <cell r="B35" t="str">
            <v>A.1.1.26.02-1</v>
          </cell>
          <cell r="I35">
            <v>471428.57142857142</v>
          </cell>
          <cell r="J35">
            <v>31696.875</v>
          </cell>
        </row>
        <row r="36">
          <cell r="B36" t="str">
            <v>A.1.1.27.02-1</v>
          </cell>
          <cell r="I36">
            <v>342000</v>
          </cell>
          <cell r="J36">
            <v>31696.875</v>
          </cell>
        </row>
        <row r="37">
          <cell r="B37" t="str">
            <v>A.1.1.28.02-1</v>
          </cell>
          <cell r="I37">
            <v>471428.57142857142</v>
          </cell>
          <cell r="J37">
            <v>31696.875</v>
          </cell>
        </row>
        <row r="38">
          <cell r="B38" t="str">
            <v>A.1.1.29.02-1</v>
          </cell>
          <cell r="I38">
            <v>285000</v>
          </cell>
          <cell r="J38">
            <v>19018.125</v>
          </cell>
        </row>
        <row r="39">
          <cell r="B39" t="str">
            <v>A.1.1.30.02-1</v>
          </cell>
          <cell r="I39">
            <v>0</v>
          </cell>
          <cell r="J39">
            <v>0</v>
          </cell>
        </row>
        <row r="40">
          <cell r="B40" t="str">
            <v>A.1.1.31.02-1</v>
          </cell>
          <cell r="I40">
            <v>0</v>
          </cell>
          <cell r="J40">
            <v>791566.5625</v>
          </cell>
        </row>
        <row r="41">
          <cell r="B41" t="str">
            <v>A.1.1.32.02-1</v>
          </cell>
          <cell r="I41">
            <v>0</v>
          </cell>
          <cell r="J41">
            <v>79141.5625</v>
          </cell>
        </row>
        <row r="42">
          <cell r="B42" t="str">
            <v>A.1.1.33.02-1</v>
          </cell>
          <cell r="I42">
            <v>0</v>
          </cell>
          <cell r="J42">
            <v>8724.1874999999982</v>
          </cell>
        </row>
        <row r="43">
          <cell r="B43" t="str">
            <v>A.1.1.34.02-1</v>
          </cell>
          <cell r="I43">
            <v>0</v>
          </cell>
          <cell r="J43">
            <v>94990</v>
          </cell>
        </row>
        <row r="44">
          <cell r="B44" t="str">
            <v>A.1.1.35.02-1</v>
          </cell>
          <cell r="I44">
            <v>0</v>
          </cell>
          <cell r="J44">
            <v>178106.25</v>
          </cell>
        </row>
        <row r="45">
          <cell r="B45" t="str">
            <v>A.1.1.36.02-1</v>
          </cell>
          <cell r="I45">
            <v>0</v>
          </cell>
          <cell r="J45">
            <v>356212.5</v>
          </cell>
        </row>
        <row r="46">
          <cell r="B46" t="str">
            <v>A.1.1.37.02-1</v>
          </cell>
          <cell r="I46">
            <v>0</v>
          </cell>
          <cell r="J46">
            <v>12678.75</v>
          </cell>
        </row>
        <row r="47">
          <cell r="B47" t="str">
            <v>A.1.1.38.02-1</v>
          </cell>
          <cell r="I47">
            <v>0</v>
          </cell>
          <cell r="J47">
            <v>11873.75</v>
          </cell>
        </row>
        <row r="48">
          <cell r="B48" t="str">
            <v>A.1.1.39.02-1</v>
          </cell>
          <cell r="I48">
            <v>0</v>
          </cell>
          <cell r="J48">
            <v>9106.5625</v>
          </cell>
        </row>
        <row r="49">
          <cell r="B49" t="str">
            <v>A.1.1.40.02-1</v>
          </cell>
          <cell r="I49">
            <v>0</v>
          </cell>
          <cell r="J49">
            <v>3823.75</v>
          </cell>
        </row>
        <row r="50">
          <cell r="B50" t="str">
            <v>A.1.1.41.02-1</v>
          </cell>
          <cell r="I50">
            <v>0</v>
          </cell>
          <cell r="J50">
            <v>9056.25</v>
          </cell>
        </row>
        <row r="51">
          <cell r="B51" t="str">
            <v>A.1.1.42.02-1</v>
          </cell>
          <cell r="I51">
            <v>0</v>
          </cell>
          <cell r="J51">
            <v>9559.375</v>
          </cell>
        </row>
        <row r="52">
          <cell r="B52" t="str">
            <v>A.1.1.43.02-1</v>
          </cell>
          <cell r="I52">
            <v>0</v>
          </cell>
          <cell r="J52">
            <v>15238.65</v>
          </cell>
        </row>
        <row r="53">
          <cell r="B53" t="str">
            <v>A.1.1.44.02-1</v>
          </cell>
          <cell r="I53">
            <v>0</v>
          </cell>
          <cell r="J53">
            <v>11873.75</v>
          </cell>
        </row>
        <row r="54">
          <cell r="B54" t="str">
            <v>A.1.1.45.02-1</v>
          </cell>
          <cell r="I54">
            <v>0</v>
          </cell>
          <cell r="J54">
            <v>842975.875</v>
          </cell>
        </row>
        <row r="55">
          <cell r="B55" t="str">
            <v>A.1.1.46.02-1</v>
          </cell>
          <cell r="I55">
            <v>0</v>
          </cell>
          <cell r="J55">
            <v>507150</v>
          </cell>
        </row>
        <row r="56">
          <cell r="B56" t="str">
            <v>A.1.1.47.02-1</v>
          </cell>
          <cell r="I56">
            <v>0</v>
          </cell>
          <cell r="J56">
            <v>11873.75</v>
          </cell>
        </row>
        <row r="57">
          <cell r="B57" t="str">
            <v>A.1.1.48.02-1</v>
          </cell>
          <cell r="I57">
            <v>0</v>
          </cell>
          <cell r="J57">
            <v>3803.625</v>
          </cell>
        </row>
        <row r="58">
          <cell r="B58" t="str">
            <v>A.1.1.49.02-1</v>
          </cell>
          <cell r="I58">
            <v>0</v>
          </cell>
          <cell r="J58">
            <v>17086.125</v>
          </cell>
        </row>
        <row r="59">
          <cell r="B59" t="str">
            <v>A.1.1.50.02-1</v>
          </cell>
          <cell r="I59">
            <v>0</v>
          </cell>
          <cell r="J59">
            <v>23747.5</v>
          </cell>
        </row>
        <row r="60">
          <cell r="B60" t="str">
            <v>A.1.1.51.02-1</v>
          </cell>
          <cell r="I60">
            <v>0</v>
          </cell>
          <cell r="J60">
            <v>193803.75</v>
          </cell>
        </row>
        <row r="61">
          <cell r="B61" t="str">
            <v>A.1.1.52.02-1</v>
          </cell>
          <cell r="I61">
            <v>0</v>
          </cell>
          <cell r="J61">
            <v>130611.25000000001</v>
          </cell>
        </row>
        <row r="62">
          <cell r="B62" t="str">
            <v>A.1.1.53.02-1</v>
          </cell>
          <cell r="I62">
            <v>0</v>
          </cell>
          <cell r="J62">
            <v>118737.5</v>
          </cell>
        </row>
        <row r="63">
          <cell r="B63" t="str">
            <v>A.1.1.54.02-1</v>
          </cell>
          <cell r="I63">
            <v>0</v>
          </cell>
          <cell r="J63">
            <v>35621.25</v>
          </cell>
        </row>
        <row r="64">
          <cell r="B64" t="str">
            <v>A.1.1.55.02-1</v>
          </cell>
          <cell r="I64">
            <v>0</v>
          </cell>
          <cell r="J64">
            <v>23747.5</v>
          </cell>
        </row>
        <row r="65">
          <cell r="B65" t="str">
            <v>A.1.1.56.02-1</v>
          </cell>
          <cell r="I65">
            <v>0</v>
          </cell>
          <cell r="J65">
            <v>59368.75</v>
          </cell>
        </row>
        <row r="66">
          <cell r="B66" t="str">
            <v>A.1.1.57.02-1</v>
          </cell>
          <cell r="I66">
            <v>0</v>
          </cell>
          <cell r="J66">
            <v>122561.25000000001</v>
          </cell>
        </row>
        <row r="67">
          <cell r="B67" t="str">
            <v>A.1.1.58.02-1</v>
          </cell>
          <cell r="I67">
            <v>0</v>
          </cell>
          <cell r="J67">
            <v>83116.25</v>
          </cell>
        </row>
        <row r="68">
          <cell r="B68" t="str">
            <v>A.1.1.59.02-1</v>
          </cell>
          <cell r="I68">
            <v>0</v>
          </cell>
          <cell r="J68">
            <v>47495</v>
          </cell>
        </row>
        <row r="69">
          <cell r="B69" t="str">
            <v>A.1.1.60.02-1</v>
          </cell>
          <cell r="I69">
            <v>0</v>
          </cell>
          <cell r="J69">
            <v>281065.75</v>
          </cell>
        </row>
        <row r="70">
          <cell r="B70" t="str">
            <v>A.1.1.61.02-1</v>
          </cell>
          <cell r="I70">
            <v>0</v>
          </cell>
          <cell r="J70">
            <v>391753.25</v>
          </cell>
        </row>
        <row r="71">
          <cell r="B71">
            <v>0</v>
          </cell>
          <cell r="I71">
            <v>0</v>
          </cell>
          <cell r="J71">
            <v>0</v>
          </cell>
        </row>
        <row r="72">
          <cell r="B72" t="str">
            <v>A.1.2.1</v>
          </cell>
          <cell r="I72">
            <v>0</v>
          </cell>
          <cell r="J72">
            <v>0</v>
          </cell>
        </row>
        <row r="73">
          <cell r="B73">
            <v>0</v>
          </cell>
          <cell r="I73">
            <v>0</v>
          </cell>
          <cell r="J73">
            <v>0</v>
          </cell>
        </row>
        <row r="74">
          <cell r="B74" t="str">
            <v>A.1.2.1.02-1</v>
          </cell>
          <cell r="I74">
            <v>859431.63265306118</v>
          </cell>
          <cell r="J74">
            <v>232266.65</v>
          </cell>
        </row>
        <row r="75">
          <cell r="B75">
            <v>0</v>
          </cell>
          <cell r="I75">
            <v>0</v>
          </cell>
          <cell r="J75">
            <v>0</v>
          </cell>
        </row>
        <row r="76">
          <cell r="B76" t="str">
            <v>A.1.2.2.02-1</v>
          </cell>
          <cell r="I76">
            <v>850224.67876039306</v>
          </cell>
          <cell r="J76">
            <v>168808.5</v>
          </cell>
        </row>
        <row r="77">
          <cell r="B77" t="str">
            <v>A.1.2.3.02-1</v>
          </cell>
          <cell r="I77">
            <v>0</v>
          </cell>
          <cell r="J77">
            <v>0</v>
          </cell>
        </row>
        <row r="78">
          <cell r="B78" t="str">
            <v>A.1.2.4.02-1</v>
          </cell>
          <cell r="I78">
            <v>890246.33408919116</v>
          </cell>
          <cell r="J78">
            <v>232266.65</v>
          </cell>
        </row>
        <row r="79">
          <cell r="B79">
            <v>0</v>
          </cell>
          <cell r="I79">
            <v>0</v>
          </cell>
          <cell r="J79">
            <v>0</v>
          </cell>
        </row>
        <row r="80">
          <cell r="B80" t="str">
            <v>A.1.2.5.02-1</v>
          </cell>
          <cell r="I80">
            <v>914055.44217687077</v>
          </cell>
          <cell r="J80">
            <v>232266.65</v>
          </cell>
        </row>
        <row r="81">
          <cell r="B81">
            <v>0</v>
          </cell>
          <cell r="I81">
            <v>0</v>
          </cell>
          <cell r="J81">
            <v>0</v>
          </cell>
        </row>
        <row r="82">
          <cell r="B82" t="str">
            <v>A.1.2.6.02-1</v>
          </cell>
          <cell r="I82">
            <v>942499.54648526083</v>
          </cell>
          <cell r="J82">
            <v>232266.65</v>
          </cell>
        </row>
        <row r="83">
          <cell r="B83">
            <v>0</v>
          </cell>
          <cell r="I83">
            <v>0</v>
          </cell>
          <cell r="J83">
            <v>0</v>
          </cell>
        </row>
        <row r="84">
          <cell r="B84" t="str">
            <v>A.1.2.7.02-1</v>
          </cell>
          <cell r="I84">
            <v>969335.63869992434</v>
          </cell>
          <cell r="J84">
            <v>232266.65</v>
          </cell>
        </row>
        <row r="85">
          <cell r="B85">
            <v>0</v>
          </cell>
          <cell r="I85">
            <v>0</v>
          </cell>
          <cell r="J85">
            <v>0</v>
          </cell>
        </row>
        <row r="86">
          <cell r="B86" t="str">
            <v>A.1.2.8.02-1</v>
          </cell>
          <cell r="I86">
            <v>969335.63869992434</v>
          </cell>
          <cell r="J86">
            <v>232266.65</v>
          </cell>
        </row>
        <row r="87">
          <cell r="B87">
            <v>0</v>
          </cell>
          <cell r="I87">
            <v>0</v>
          </cell>
          <cell r="J87">
            <v>0</v>
          </cell>
        </row>
        <row r="88">
          <cell r="B88" t="str">
            <v>A.1.2.9.02-1</v>
          </cell>
          <cell r="I88">
            <v>1003115.7218442933</v>
          </cell>
          <cell r="J88">
            <v>232266.65</v>
          </cell>
        </row>
        <row r="89">
          <cell r="B89">
            <v>0</v>
          </cell>
          <cell r="I89">
            <v>0</v>
          </cell>
          <cell r="J89">
            <v>0</v>
          </cell>
        </row>
        <row r="90">
          <cell r="B90" t="str">
            <v>A.1.2.10.02-1</v>
          </cell>
          <cell r="I90">
            <v>1025851.0204081633</v>
          </cell>
          <cell r="J90">
            <v>232266.65</v>
          </cell>
        </row>
        <row r="91">
          <cell r="B91">
            <v>0</v>
          </cell>
          <cell r="I91">
            <v>0</v>
          </cell>
          <cell r="J91">
            <v>0</v>
          </cell>
        </row>
        <row r="92">
          <cell r="B92" t="str">
            <v>A.1.2.11.02-1</v>
          </cell>
          <cell r="I92">
            <v>1032715.3817082387</v>
          </cell>
          <cell r="J92">
            <v>232266.65</v>
          </cell>
        </row>
        <row r="93">
          <cell r="B93">
            <v>0</v>
          </cell>
          <cell r="I93">
            <v>0</v>
          </cell>
          <cell r="J93">
            <v>0</v>
          </cell>
        </row>
        <row r="94">
          <cell r="B94" t="str">
            <v>A.1.2.12.02-1</v>
          </cell>
          <cell r="I94">
            <v>1059288.0574452002</v>
          </cell>
          <cell r="J94">
            <v>295414.875</v>
          </cell>
        </row>
        <row r="95">
          <cell r="B95">
            <v>0</v>
          </cell>
          <cell r="I95">
            <v>0</v>
          </cell>
          <cell r="J95">
            <v>0</v>
          </cell>
        </row>
        <row r="96">
          <cell r="B96" t="str">
            <v>A.1.2.13.02-1</v>
          </cell>
          <cell r="I96">
            <v>1059288.0574452002</v>
          </cell>
          <cell r="J96">
            <v>295414.875</v>
          </cell>
        </row>
        <row r="97">
          <cell r="B97">
            <v>0</v>
          </cell>
          <cell r="I97">
            <v>0</v>
          </cell>
          <cell r="J97">
            <v>0</v>
          </cell>
        </row>
        <row r="98">
          <cell r="B98" t="str">
            <v>A.1.2.14.02-1</v>
          </cell>
          <cell r="I98">
            <v>1090142.857142857</v>
          </cell>
          <cell r="J98">
            <v>295414.875</v>
          </cell>
        </row>
        <row r="99">
          <cell r="B99">
            <v>0</v>
          </cell>
          <cell r="I99">
            <v>0</v>
          </cell>
          <cell r="J99">
            <v>0</v>
          </cell>
        </row>
        <row r="100">
          <cell r="B100">
            <v>0</v>
          </cell>
          <cell r="I100">
            <v>0</v>
          </cell>
          <cell r="J100">
            <v>0</v>
          </cell>
        </row>
        <row r="101">
          <cell r="B101" t="str">
            <v>A.1.2.15.02-1</v>
          </cell>
          <cell r="I101">
            <v>74360.315290178565</v>
          </cell>
          <cell r="J101">
            <v>29269.8</v>
          </cell>
        </row>
        <row r="102">
          <cell r="B102" t="str">
            <v>A.1.2.16.02-1</v>
          </cell>
          <cell r="I102">
            <v>94538.183258928562</v>
          </cell>
          <cell r="J102">
            <v>48334.212500000009</v>
          </cell>
        </row>
        <row r="103">
          <cell r="B103" t="str">
            <v>A.1.2.17.02-1</v>
          </cell>
          <cell r="I103">
            <v>5877276.2276785709</v>
          </cell>
          <cell r="J103">
            <v>1096655.5249999999</v>
          </cell>
        </row>
        <row r="104">
          <cell r="B104">
            <v>0</v>
          </cell>
          <cell r="I104">
            <v>0</v>
          </cell>
          <cell r="J104">
            <v>0</v>
          </cell>
        </row>
        <row r="105">
          <cell r="B105" t="str">
            <v>A.1.2.18.02-1</v>
          </cell>
          <cell r="I105">
            <v>4635675.8761160709</v>
          </cell>
          <cell r="J105">
            <v>974730.22499999998</v>
          </cell>
        </row>
        <row r="106">
          <cell r="B106">
            <v>0</v>
          </cell>
          <cell r="I106">
            <v>0</v>
          </cell>
          <cell r="J106">
            <v>0</v>
          </cell>
        </row>
        <row r="107">
          <cell r="B107" t="str">
            <v>A.1.2.19.02-1</v>
          </cell>
          <cell r="I107">
            <v>10238448.805803571</v>
          </cell>
          <cell r="J107">
            <v>1367014.7749999999</v>
          </cell>
        </row>
        <row r="108">
          <cell r="B108">
            <v>0</v>
          </cell>
          <cell r="I108">
            <v>0</v>
          </cell>
          <cell r="J108">
            <v>0</v>
          </cell>
        </row>
        <row r="109">
          <cell r="B109" t="str">
            <v>A.1.2.19.A.02-1</v>
          </cell>
          <cell r="I109">
            <v>9272826.1495535709</v>
          </cell>
          <cell r="J109">
            <v>1326161.0249999999</v>
          </cell>
        </row>
        <row r="110">
          <cell r="B110">
            <v>0</v>
          </cell>
          <cell r="I110">
            <v>0</v>
          </cell>
          <cell r="J110">
            <v>0</v>
          </cell>
        </row>
        <row r="111">
          <cell r="B111" t="str">
            <v>A.1.2.19.B.02-1</v>
          </cell>
          <cell r="I111">
            <v>8307203.4933035709</v>
          </cell>
          <cell r="J111">
            <v>1285307.2749999999</v>
          </cell>
        </row>
        <row r="112">
          <cell r="B112">
            <v>0</v>
          </cell>
          <cell r="I112">
            <v>0</v>
          </cell>
          <cell r="J112">
            <v>0</v>
          </cell>
        </row>
        <row r="113">
          <cell r="B113" t="str">
            <v>A.1.2.20.02-1</v>
          </cell>
          <cell r="I113">
            <v>7666320.7276785709</v>
          </cell>
          <cell r="J113">
            <v>1191766.2749999999</v>
          </cell>
        </row>
        <row r="114">
          <cell r="B114">
            <v>0</v>
          </cell>
          <cell r="I114">
            <v>0</v>
          </cell>
          <cell r="J114">
            <v>0</v>
          </cell>
        </row>
        <row r="115">
          <cell r="B115" t="str">
            <v>A.1.2.21.02-1</v>
          </cell>
          <cell r="I115">
            <v>7248748.8136160709</v>
          </cell>
          <cell r="J115">
            <v>975177</v>
          </cell>
        </row>
        <row r="116">
          <cell r="B116">
            <v>0</v>
          </cell>
          <cell r="I116">
            <v>0</v>
          </cell>
          <cell r="J116">
            <v>0</v>
          </cell>
        </row>
        <row r="117">
          <cell r="B117" t="str">
            <v>A.1.2.22.02-1</v>
          </cell>
          <cell r="I117">
            <v>7248748.8136160709</v>
          </cell>
          <cell r="J117">
            <v>975177</v>
          </cell>
        </row>
        <row r="118">
          <cell r="B118">
            <v>0</v>
          </cell>
          <cell r="I118">
            <v>0</v>
          </cell>
          <cell r="J118">
            <v>0</v>
          </cell>
        </row>
        <row r="119">
          <cell r="B119">
            <v>0</v>
          </cell>
          <cell r="I119">
            <v>6765937.4854910709</v>
          </cell>
          <cell r="J119">
            <v>975177</v>
          </cell>
        </row>
        <row r="120">
          <cell r="B120">
            <v>0</v>
          </cell>
          <cell r="I120">
            <v>0</v>
          </cell>
          <cell r="J120">
            <v>0</v>
          </cell>
        </row>
        <row r="121">
          <cell r="B121">
            <v>0</v>
          </cell>
          <cell r="I121">
            <v>6283126.1573660718</v>
          </cell>
          <cell r="J121">
            <v>975177</v>
          </cell>
        </row>
        <row r="122">
          <cell r="B122">
            <v>0</v>
          </cell>
          <cell r="I122">
            <v>0</v>
          </cell>
          <cell r="J122">
            <v>0</v>
          </cell>
        </row>
        <row r="123">
          <cell r="B123" t="str">
            <v>A.1.2.23.02-1</v>
          </cell>
          <cell r="I123">
            <v>6805333.8136160709</v>
          </cell>
          <cell r="J123">
            <v>974730.22499999998</v>
          </cell>
        </row>
        <row r="124">
          <cell r="B124">
            <v>0</v>
          </cell>
          <cell r="I124">
            <v>0</v>
          </cell>
          <cell r="J124">
            <v>0</v>
          </cell>
        </row>
        <row r="125">
          <cell r="B125">
            <v>0</v>
          </cell>
          <cell r="I125">
            <v>7560302.4776785709</v>
          </cell>
          <cell r="J125">
            <v>1096655.5249999999</v>
          </cell>
        </row>
        <row r="126">
          <cell r="B126">
            <v>0</v>
          </cell>
          <cell r="I126">
            <v>0</v>
          </cell>
          <cell r="J126">
            <v>0</v>
          </cell>
        </row>
        <row r="127">
          <cell r="B127" t="str">
            <v>A.1.2.24.02-1</v>
          </cell>
          <cell r="I127">
            <v>63000</v>
          </cell>
          <cell r="J127">
            <v>13073.2</v>
          </cell>
        </row>
        <row r="128">
          <cell r="B128" t="str">
            <v>A.1.2.25.02-1</v>
          </cell>
          <cell r="I128">
            <v>840242.85714285716</v>
          </cell>
          <cell r="J128">
            <v>232266.65</v>
          </cell>
        </row>
        <row r="129">
          <cell r="B129" t="str">
            <v>A.1.2.26.02-1</v>
          </cell>
          <cell r="I129">
            <v>3018785.7366071427</v>
          </cell>
          <cell r="J129">
            <v>515582.375</v>
          </cell>
        </row>
        <row r="130">
          <cell r="B130" t="str">
            <v>A.1.2.27.02-1</v>
          </cell>
          <cell r="I130">
            <v>1681148.3571428573</v>
          </cell>
          <cell r="J130">
            <v>566834.4609375</v>
          </cell>
        </row>
        <row r="131">
          <cell r="B131" t="str">
            <v>A.1.2.28.02-1</v>
          </cell>
          <cell r="I131">
            <v>3162292.2287946427</v>
          </cell>
          <cell r="J131">
            <v>0</v>
          </cell>
        </row>
        <row r="132">
          <cell r="B132">
            <v>0</v>
          </cell>
          <cell r="I132">
            <v>0</v>
          </cell>
          <cell r="J132">
            <v>0</v>
          </cell>
        </row>
        <row r="133">
          <cell r="B133" t="str">
            <v>A.1.2.30.02-1</v>
          </cell>
          <cell r="I133">
            <v>299808.75</v>
          </cell>
          <cell r="J133">
            <v>121800.52499999999</v>
          </cell>
        </row>
        <row r="134">
          <cell r="B134" t="str">
            <v>A.1.2.31.02-1</v>
          </cell>
          <cell r="I134">
            <v>291755.25</v>
          </cell>
          <cell r="J134">
            <v>121800.52499999999</v>
          </cell>
        </row>
        <row r="135">
          <cell r="B135" t="str">
            <v>A.1.2.32.02-1</v>
          </cell>
          <cell r="I135">
            <v>452755.25</v>
          </cell>
          <cell r="J135">
            <v>121800.52499999999</v>
          </cell>
        </row>
        <row r="136">
          <cell r="B136" t="str">
            <v>A.1.2.33.02-1</v>
          </cell>
          <cell r="I136">
            <v>263410.25</v>
          </cell>
          <cell r="J136">
            <v>121800.52499999999</v>
          </cell>
        </row>
        <row r="137">
          <cell r="B137" t="str">
            <v>A.1.2.34.02-1</v>
          </cell>
          <cell r="I137">
            <v>358582.75</v>
          </cell>
          <cell r="J137">
            <v>121800.52499999999</v>
          </cell>
        </row>
        <row r="138">
          <cell r="B138" t="str">
            <v>A.1.2.35.02-1</v>
          </cell>
          <cell r="I138">
            <v>118531.9375</v>
          </cell>
          <cell r="J138">
            <v>95964.049999999988</v>
          </cell>
        </row>
        <row r="139">
          <cell r="B139" t="str">
            <v>A.1.2.36.02-1</v>
          </cell>
          <cell r="I139">
            <v>131954.4375</v>
          </cell>
          <cell r="J139">
            <v>95964.049999999988</v>
          </cell>
        </row>
        <row r="140">
          <cell r="B140">
            <v>0</v>
          </cell>
          <cell r="I140">
            <v>0</v>
          </cell>
          <cell r="J140">
            <v>0</v>
          </cell>
        </row>
        <row r="141">
          <cell r="B141" t="str">
            <v>A.1.2.37.02-1</v>
          </cell>
          <cell r="I141">
            <v>197372.8828125</v>
          </cell>
          <cell r="J141">
            <v>17605.349999999999</v>
          </cell>
        </row>
        <row r="142">
          <cell r="B142" t="str">
            <v>A.1.2.38.02-1</v>
          </cell>
          <cell r="I142">
            <v>195956.765625</v>
          </cell>
          <cell r="J142">
            <v>12598.25</v>
          </cell>
        </row>
        <row r="143">
          <cell r="B143" t="str">
            <v>A.1.2.39.02-1</v>
          </cell>
          <cell r="I143">
            <v>0</v>
          </cell>
          <cell r="J143">
            <v>0</v>
          </cell>
        </row>
        <row r="144">
          <cell r="B144" t="str">
            <v>A.1.2.40.02-1</v>
          </cell>
          <cell r="I144">
            <v>14166.1171875</v>
          </cell>
          <cell r="J144">
            <v>6144.1625000000004</v>
          </cell>
        </row>
        <row r="145">
          <cell r="B145" t="str">
            <v>A.1.2.41.02-1</v>
          </cell>
          <cell r="I145">
            <v>2383335.4687500005</v>
          </cell>
          <cell r="J145">
            <v>202461.52499999999</v>
          </cell>
        </row>
        <row r="146">
          <cell r="B146" t="str">
            <v>A.1.2.42.02-1</v>
          </cell>
          <cell r="I146">
            <v>2585656.40625</v>
          </cell>
          <cell r="J146">
            <v>220066.87499999997</v>
          </cell>
        </row>
        <row r="147">
          <cell r="B147" t="str">
            <v>A.1.2.43.02-1</v>
          </cell>
          <cell r="I147">
            <v>3091458.75</v>
          </cell>
          <cell r="J147">
            <v>264080.25</v>
          </cell>
        </row>
        <row r="148">
          <cell r="B148" t="str">
            <v>A.1.2.44.02-1</v>
          </cell>
          <cell r="I148">
            <v>3597261.09375</v>
          </cell>
          <cell r="J148">
            <v>308093.625</v>
          </cell>
        </row>
        <row r="149">
          <cell r="B149" t="str">
            <v>A.1.2.45.02-1</v>
          </cell>
          <cell r="I149">
            <v>4103063.4375</v>
          </cell>
          <cell r="J149">
            <v>352107</v>
          </cell>
        </row>
        <row r="150">
          <cell r="B150" t="str">
            <v>A.1.2.46.02-1</v>
          </cell>
          <cell r="I150">
            <v>4608865.78125</v>
          </cell>
          <cell r="J150">
            <v>396120.37499999994</v>
          </cell>
        </row>
        <row r="151">
          <cell r="B151" t="str">
            <v>A.1.2.47.02-1</v>
          </cell>
          <cell r="I151">
            <v>5114668.125</v>
          </cell>
          <cell r="J151">
            <v>440133.74999999994</v>
          </cell>
        </row>
        <row r="152">
          <cell r="B152">
            <v>0</v>
          </cell>
          <cell r="I152">
            <v>0</v>
          </cell>
          <cell r="J152">
            <v>0</v>
          </cell>
        </row>
        <row r="153">
          <cell r="B153">
            <v>0</v>
          </cell>
          <cell r="I153">
            <v>0</v>
          </cell>
          <cell r="J153">
            <v>0</v>
          </cell>
        </row>
        <row r="154">
          <cell r="B154" t="str">
            <v>A.1.2.48.02-1</v>
          </cell>
          <cell r="I154">
            <v>8139349.408491591</v>
          </cell>
          <cell r="J154">
            <v>0</v>
          </cell>
        </row>
        <row r="155">
          <cell r="B155">
            <v>0</v>
          </cell>
          <cell r="I155">
            <v>0</v>
          </cell>
          <cell r="J155">
            <v>0</v>
          </cell>
        </row>
        <row r="156">
          <cell r="B156">
            <v>0</v>
          </cell>
          <cell r="I156">
            <v>0</v>
          </cell>
          <cell r="J156">
            <v>0</v>
          </cell>
        </row>
        <row r="157">
          <cell r="B157">
            <v>0</v>
          </cell>
          <cell r="I157">
            <v>0</v>
          </cell>
          <cell r="J157">
            <v>0</v>
          </cell>
        </row>
        <row r="158">
          <cell r="B158" t="str">
            <v>A.1.2.49.02-1</v>
          </cell>
          <cell r="I158">
            <v>8676794.990522841</v>
          </cell>
          <cell r="J158">
            <v>0</v>
          </cell>
        </row>
        <row r="159">
          <cell r="B159">
            <v>0</v>
          </cell>
          <cell r="I159">
            <v>0</v>
          </cell>
          <cell r="J159">
            <v>0</v>
          </cell>
        </row>
        <row r="160">
          <cell r="B160">
            <v>0</v>
          </cell>
          <cell r="I160">
            <v>0</v>
          </cell>
          <cell r="J160">
            <v>0</v>
          </cell>
        </row>
        <row r="161">
          <cell r="B161">
            <v>0</v>
          </cell>
          <cell r="I161">
            <v>0</v>
          </cell>
          <cell r="J161">
            <v>0</v>
          </cell>
        </row>
        <row r="162">
          <cell r="B162">
            <v>0</v>
          </cell>
          <cell r="I162">
            <v>0</v>
          </cell>
          <cell r="J162">
            <v>0</v>
          </cell>
        </row>
        <row r="163">
          <cell r="B163" t="str">
            <v>A.1.2.50.02-1</v>
          </cell>
          <cell r="I163">
            <v>8256647.614220758</v>
          </cell>
          <cell r="J163">
            <v>0</v>
          </cell>
        </row>
        <row r="164">
          <cell r="B164">
            <v>0</v>
          </cell>
          <cell r="I164">
            <v>0</v>
          </cell>
          <cell r="J164">
            <v>0</v>
          </cell>
        </row>
        <row r="165">
          <cell r="B165">
            <v>0</v>
          </cell>
          <cell r="I165">
            <v>0</v>
          </cell>
          <cell r="J165">
            <v>0</v>
          </cell>
        </row>
        <row r="166">
          <cell r="B166">
            <v>0</v>
          </cell>
          <cell r="I166">
            <v>0</v>
          </cell>
          <cell r="J166">
            <v>0</v>
          </cell>
        </row>
        <row r="167">
          <cell r="B167">
            <v>0</v>
          </cell>
          <cell r="I167">
            <v>0</v>
          </cell>
          <cell r="J167">
            <v>0</v>
          </cell>
        </row>
        <row r="168">
          <cell r="B168">
            <v>0</v>
          </cell>
          <cell r="I168">
            <v>0</v>
          </cell>
          <cell r="J168">
            <v>0</v>
          </cell>
        </row>
        <row r="169">
          <cell r="B169" t="str">
            <v>A.1.3.1.02-1</v>
          </cell>
          <cell r="I169">
            <v>501840</v>
          </cell>
          <cell r="J169">
            <v>143946.07500000001</v>
          </cell>
        </row>
        <row r="170">
          <cell r="B170" t="str">
            <v>A.1.3.2.02-1</v>
          </cell>
          <cell r="I170">
            <v>0</v>
          </cell>
          <cell r="J170">
            <v>0</v>
          </cell>
        </row>
        <row r="171">
          <cell r="B171" t="str">
            <v>A.1.3.2.A.02-1</v>
          </cell>
          <cell r="I171">
            <v>744037.5</v>
          </cell>
          <cell r="J171">
            <v>276819.375</v>
          </cell>
        </row>
        <row r="172">
          <cell r="B172" t="str">
            <v>A.1.3.2.B.02-1</v>
          </cell>
          <cell r="I172">
            <v>703400</v>
          </cell>
          <cell r="J172">
            <v>276819.375</v>
          </cell>
        </row>
        <row r="173">
          <cell r="B173" t="str">
            <v>A.1.3.2.C.02-1</v>
          </cell>
          <cell r="I173">
            <v>675200</v>
          </cell>
          <cell r="J173">
            <v>276819.375</v>
          </cell>
        </row>
        <row r="174">
          <cell r="B174" t="str">
            <v>A.1.3.2.D.02-1</v>
          </cell>
          <cell r="I174">
            <v>655387.5</v>
          </cell>
          <cell r="J174">
            <v>276819.375</v>
          </cell>
        </row>
        <row r="175">
          <cell r="B175" t="str">
            <v>A.1.3.2.E.02-1</v>
          </cell>
          <cell r="I175">
            <v>628200</v>
          </cell>
          <cell r="J175">
            <v>276819.375</v>
          </cell>
        </row>
        <row r="176">
          <cell r="B176" t="str">
            <v>A.1.3.2.F.02-1</v>
          </cell>
          <cell r="I176">
            <v>499420</v>
          </cell>
          <cell r="J176">
            <v>276819.375</v>
          </cell>
        </row>
        <row r="177">
          <cell r="B177">
            <v>0</v>
          </cell>
          <cell r="I177">
            <v>0</v>
          </cell>
          <cell r="J177">
            <v>0</v>
          </cell>
        </row>
        <row r="178">
          <cell r="B178" t="str">
            <v>A.1.3.3.A.02-1</v>
          </cell>
          <cell r="I178">
            <v>244750</v>
          </cell>
          <cell r="J178">
            <v>97566</v>
          </cell>
        </row>
        <row r="179">
          <cell r="B179" t="str">
            <v>A.1.3.3.B.02-1</v>
          </cell>
          <cell r="I179">
            <v>234197.5</v>
          </cell>
          <cell r="J179">
            <v>97566</v>
          </cell>
        </row>
        <row r="180">
          <cell r="B180" t="str">
            <v>A.1.3.3.C.02-1</v>
          </cell>
          <cell r="I180">
            <v>226452.5</v>
          </cell>
          <cell r="J180">
            <v>97566</v>
          </cell>
        </row>
        <row r="181">
          <cell r="B181" t="str">
            <v>A.1.3.3.D.02-1</v>
          </cell>
          <cell r="I181">
            <v>223385</v>
          </cell>
          <cell r="J181">
            <v>97566</v>
          </cell>
        </row>
        <row r="182">
          <cell r="B182" t="str">
            <v>A.1.3.3.E.02-1</v>
          </cell>
          <cell r="I182">
            <v>224325</v>
          </cell>
          <cell r="J182">
            <v>97566</v>
          </cell>
        </row>
        <row r="183">
          <cell r="B183">
            <v>0</v>
          </cell>
          <cell r="I183">
            <v>0</v>
          </cell>
          <cell r="J183">
            <v>0</v>
          </cell>
        </row>
        <row r="184">
          <cell r="B184" t="str">
            <v>A.1.3.4.A.02-1</v>
          </cell>
          <cell r="I184">
            <v>118160</v>
          </cell>
          <cell r="J184">
            <v>48783</v>
          </cell>
        </row>
        <row r="185">
          <cell r="B185" t="str">
            <v>A.1.3.4.B.02-1</v>
          </cell>
          <cell r="I185">
            <v>112781</v>
          </cell>
          <cell r="J185">
            <v>48783</v>
          </cell>
        </row>
        <row r="186">
          <cell r="B186" t="str">
            <v>A.1.3.4.C.02-1</v>
          </cell>
          <cell r="I186">
            <v>109912.5</v>
          </cell>
          <cell r="J186">
            <v>48783</v>
          </cell>
        </row>
        <row r="187">
          <cell r="B187" t="str">
            <v>A.1.3.4.D.02-1</v>
          </cell>
          <cell r="I187">
            <v>108121.5</v>
          </cell>
          <cell r="J187">
            <v>48783</v>
          </cell>
        </row>
        <row r="188">
          <cell r="B188" t="str">
            <v>A.1.3.4.E.02-1</v>
          </cell>
          <cell r="I188">
            <v>107503.5</v>
          </cell>
          <cell r="J188">
            <v>48783</v>
          </cell>
        </row>
        <row r="189">
          <cell r="B189" t="str">
            <v>A.1.3.4.F.02-1</v>
          </cell>
          <cell r="I189">
            <v>105425</v>
          </cell>
          <cell r="J189">
            <v>48783</v>
          </cell>
        </row>
        <row r="190">
          <cell r="B190" t="str">
            <v>A.1.3.4.G.02-1</v>
          </cell>
          <cell r="I190">
            <v>106815</v>
          </cell>
          <cell r="J190">
            <v>48783</v>
          </cell>
        </row>
        <row r="191">
          <cell r="B191" t="str">
            <v>A.1.3.4.H.02-1</v>
          </cell>
          <cell r="I191">
            <v>94093</v>
          </cell>
          <cell r="J191">
            <v>48783</v>
          </cell>
        </row>
        <row r="192">
          <cell r="B192">
            <v>0</v>
          </cell>
          <cell r="I192">
            <v>0</v>
          </cell>
          <cell r="J192">
            <v>0</v>
          </cell>
        </row>
        <row r="193">
          <cell r="B193" t="str">
            <v>A.1.3.5.A.02-1</v>
          </cell>
          <cell r="I193">
            <v>146071.09999999998</v>
          </cell>
          <cell r="J193">
            <v>61381.25</v>
          </cell>
        </row>
        <row r="194">
          <cell r="B194" t="str">
            <v>A.1.3.5.B.02-1</v>
          </cell>
          <cell r="I194">
            <v>114133.06999999999</v>
          </cell>
          <cell r="J194">
            <v>61381.25</v>
          </cell>
        </row>
        <row r="195">
          <cell r="B195" t="str">
            <v>A.1.3.5.C.02-1</v>
          </cell>
          <cell r="I195">
            <v>113930.5</v>
          </cell>
          <cell r="J195">
            <v>55363.875</v>
          </cell>
        </row>
        <row r="196">
          <cell r="B196" t="str">
            <v>A.1.3.5.D.02-1</v>
          </cell>
          <cell r="I196">
            <v>80022.75</v>
          </cell>
          <cell r="J196">
            <v>55363.875</v>
          </cell>
        </row>
        <row r="197">
          <cell r="B197" t="str">
            <v>A.1.3.6.02-1</v>
          </cell>
          <cell r="I197">
            <v>120861</v>
          </cell>
          <cell r="J197">
            <v>61381.25</v>
          </cell>
        </row>
        <row r="198">
          <cell r="B198" t="str">
            <v>A.1.3.7.02-1</v>
          </cell>
          <cell r="I198">
            <v>1405756</v>
          </cell>
          <cell r="J198">
            <v>61381.25</v>
          </cell>
        </row>
        <row r="199">
          <cell r="B199" t="str">
            <v>A.1.3.8.02-1</v>
          </cell>
          <cell r="I199">
            <v>193675</v>
          </cell>
          <cell r="J199">
            <v>61381.25</v>
          </cell>
        </row>
        <row r="200">
          <cell r="B200" t="str">
            <v>A.1.3.9.02-1</v>
          </cell>
          <cell r="I200">
            <v>498800</v>
          </cell>
          <cell r="J200">
            <v>330492.75</v>
          </cell>
        </row>
        <row r="201">
          <cell r="B201" t="str">
            <v>A.1.3.10.02-1</v>
          </cell>
          <cell r="I201">
            <v>1213897.5</v>
          </cell>
          <cell r="J201">
            <v>0</v>
          </cell>
        </row>
        <row r="202">
          <cell r="B202" t="str">
            <v>A.1.4.1.02-1</v>
          </cell>
          <cell r="I202">
            <v>0</v>
          </cell>
          <cell r="J202">
            <v>0</v>
          </cell>
        </row>
        <row r="203">
          <cell r="B203" t="str">
            <v>A.1.4.1.A.02-1</v>
          </cell>
          <cell r="I203">
            <v>23296.6640625</v>
          </cell>
          <cell r="J203">
            <v>7752.15</v>
          </cell>
        </row>
        <row r="204">
          <cell r="B204" t="str">
            <v>A.1.4.1.B.02-1</v>
          </cell>
          <cell r="I204">
            <v>21151.734375</v>
          </cell>
          <cell r="J204">
            <v>7752.15</v>
          </cell>
        </row>
        <row r="205">
          <cell r="B205" t="str">
            <v>A.1.4.1.C.02-1</v>
          </cell>
          <cell r="I205">
            <v>8000</v>
          </cell>
          <cell r="J205">
            <v>63695.175000000003</v>
          </cell>
        </row>
        <row r="206">
          <cell r="B206" t="str">
            <v>A.1.4.1.D.02-1</v>
          </cell>
          <cell r="I206">
            <v>1030124.1796874999</v>
          </cell>
          <cell r="J206">
            <v>271244.75</v>
          </cell>
        </row>
        <row r="207">
          <cell r="B207" t="str">
            <v>A.1.4.1.E.02-1</v>
          </cell>
          <cell r="I207">
            <v>20409.6875</v>
          </cell>
          <cell r="J207">
            <v>16042.85</v>
          </cell>
        </row>
        <row r="208">
          <cell r="B208" t="str">
            <v>A.1.4.1.F.02-1</v>
          </cell>
          <cell r="I208">
            <v>450000</v>
          </cell>
          <cell r="J208">
            <v>301392</v>
          </cell>
        </row>
        <row r="209">
          <cell r="B209" t="str">
            <v>A.1.4.1.G.02-1</v>
          </cell>
          <cell r="I209">
            <v>300000</v>
          </cell>
          <cell r="J209">
            <v>121233</v>
          </cell>
        </row>
        <row r="210">
          <cell r="B210" t="str">
            <v>A.1.4.1.H.02-1</v>
          </cell>
          <cell r="I210">
            <v>550000</v>
          </cell>
          <cell r="J210">
            <v>258405</v>
          </cell>
        </row>
        <row r="211">
          <cell r="B211" t="str">
            <v>A.1.4.1.I.02-1</v>
          </cell>
          <cell r="I211">
            <v>874552.9761904761</v>
          </cell>
          <cell r="J211">
            <v>0</v>
          </cell>
        </row>
        <row r="212">
          <cell r="B212" t="str">
            <v>A.1.4.1.J.02-1</v>
          </cell>
          <cell r="I212">
            <v>811521.54761904769</v>
          </cell>
          <cell r="J212">
            <v>0</v>
          </cell>
        </row>
        <row r="213">
          <cell r="B213">
            <v>0</v>
          </cell>
          <cell r="I213">
            <v>0</v>
          </cell>
          <cell r="J213">
            <v>0</v>
          </cell>
        </row>
        <row r="214">
          <cell r="B214" t="str">
            <v>A.1.4.1.K.02-1</v>
          </cell>
          <cell r="I214">
            <v>1161901.642857143</v>
          </cell>
          <cell r="J214">
            <v>0</v>
          </cell>
        </row>
        <row r="215">
          <cell r="B215">
            <v>0</v>
          </cell>
          <cell r="I215">
            <v>0</v>
          </cell>
          <cell r="J215">
            <v>0</v>
          </cell>
        </row>
        <row r="216">
          <cell r="B216" t="str">
            <v>A.1.4.1.L.02-1</v>
          </cell>
          <cell r="I216">
            <v>2817858.8415276231</v>
          </cell>
          <cell r="J216">
            <v>0</v>
          </cell>
        </row>
        <row r="217">
          <cell r="B217">
            <v>0</v>
          </cell>
          <cell r="I217">
            <v>0</v>
          </cell>
          <cell r="J217">
            <v>0</v>
          </cell>
        </row>
        <row r="218">
          <cell r="B218" t="str">
            <v>A.1.4.1.M.02-1</v>
          </cell>
          <cell r="I218">
            <v>1096963.8525925928</v>
          </cell>
          <cell r="J218">
            <v>0</v>
          </cell>
        </row>
        <row r="219">
          <cell r="B219" t="str">
            <v>A.1.4.1.N.02-1</v>
          </cell>
          <cell r="I219">
            <v>636772.54926155962</v>
          </cell>
          <cell r="J219">
            <v>0</v>
          </cell>
        </row>
        <row r="220">
          <cell r="B220">
            <v>0</v>
          </cell>
          <cell r="I220">
            <v>0</v>
          </cell>
          <cell r="J220">
            <v>0</v>
          </cell>
        </row>
        <row r="221">
          <cell r="B221">
            <v>0</v>
          </cell>
          <cell r="I221">
            <v>0</v>
          </cell>
          <cell r="J221">
            <v>0</v>
          </cell>
        </row>
        <row r="222">
          <cell r="B222" t="str">
            <v>A.1.5.1.A.02-1</v>
          </cell>
          <cell r="I222">
            <v>0</v>
          </cell>
          <cell r="J222">
            <v>0</v>
          </cell>
        </row>
        <row r="223">
          <cell r="B223" t="str">
            <v>A.1.5.1.B.02-1</v>
          </cell>
          <cell r="I223">
            <v>207105.00000000003</v>
          </cell>
          <cell r="J223">
            <v>11103.365</v>
          </cell>
        </row>
        <row r="224">
          <cell r="B224" t="str">
            <v>A.1.5.1.C.02-1</v>
          </cell>
          <cell r="I224">
            <v>276075.00000000006</v>
          </cell>
          <cell r="J224">
            <v>11103.365</v>
          </cell>
        </row>
        <row r="225">
          <cell r="B225" t="str">
            <v>A.1.5.1.D.02-1</v>
          </cell>
          <cell r="I225">
            <v>294225</v>
          </cell>
          <cell r="J225">
            <v>11103.365</v>
          </cell>
        </row>
        <row r="226">
          <cell r="B226" t="str">
            <v>A.1.5.1.E.02-1</v>
          </cell>
          <cell r="I226">
            <v>189697.5</v>
          </cell>
          <cell r="J226">
            <v>11103.365</v>
          </cell>
        </row>
        <row r="227">
          <cell r="B227" t="str">
            <v>A.1.5.1.F.02-1</v>
          </cell>
          <cell r="I227">
            <v>259025.00000000003</v>
          </cell>
          <cell r="J227">
            <v>11103.365</v>
          </cell>
        </row>
        <row r="228">
          <cell r="B228" t="str">
            <v>A.1.5.1.G.02-1</v>
          </cell>
          <cell r="I228">
            <v>284325</v>
          </cell>
          <cell r="J228">
            <v>11103.365</v>
          </cell>
        </row>
        <row r="229">
          <cell r="B229" t="str">
            <v>A.1.5.1.H.02-1</v>
          </cell>
          <cell r="I229">
            <v>166185</v>
          </cell>
          <cell r="J229">
            <v>11103.365</v>
          </cell>
        </row>
        <row r="230">
          <cell r="B230" t="str">
            <v>A.1.5.1.I.02-1</v>
          </cell>
          <cell r="I230">
            <v>198525.00000000003</v>
          </cell>
          <cell r="J230">
            <v>11103.365</v>
          </cell>
        </row>
        <row r="231">
          <cell r="B231" t="str">
            <v>A.1.5.1.J.02-1</v>
          </cell>
          <cell r="I231">
            <v>231855.00000000003</v>
          </cell>
          <cell r="J231">
            <v>11103.365</v>
          </cell>
        </row>
        <row r="232">
          <cell r="B232" t="str">
            <v>A.1.5.1.K.02-1</v>
          </cell>
          <cell r="I232">
            <v>129775.00000000001</v>
          </cell>
          <cell r="J232">
            <v>11103.365</v>
          </cell>
        </row>
        <row r="233">
          <cell r="B233" t="str">
            <v>A.1.5.1.L.02-1</v>
          </cell>
          <cell r="I233">
            <v>149025</v>
          </cell>
          <cell r="J233">
            <v>11103.365</v>
          </cell>
        </row>
        <row r="234">
          <cell r="B234" t="str">
            <v>A.1.5.1.M.02-1</v>
          </cell>
          <cell r="I234">
            <v>297525</v>
          </cell>
          <cell r="J234">
            <v>11103.365</v>
          </cell>
        </row>
        <row r="235">
          <cell r="B235" t="str">
            <v>A.1.5.1.N.02-1</v>
          </cell>
          <cell r="I235">
            <v>125045.00000000001</v>
          </cell>
          <cell r="J235">
            <v>11103.365</v>
          </cell>
        </row>
        <row r="236">
          <cell r="B236" t="str">
            <v>A.1.5.1.O.02-1</v>
          </cell>
          <cell r="I236">
            <v>138025.00000000003</v>
          </cell>
          <cell r="J236">
            <v>11103.365</v>
          </cell>
        </row>
        <row r="237">
          <cell r="B237" t="str">
            <v>A.1.5.1.P.02-1</v>
          </cell>
          <cell r="I237">
            <v>276075.00000000006</v>
          </cell>
          <cell r="J237">
            <v>11103.365</v>
          </cell>
        </row>
        <row r="238">
          <cell r="B238" t="str">
            <v>A.1.5.1.Q.02-1</v>
          </cell>
          <cell r="I238">
            <v>103375</v>
          </cell>
          <cell r="J238">
            <v>11103.365</v>
          </cell>
        </row>
        <row r="239">
          <cell r="B239" t="str">
            <v>A.1.5.1.R.02-1</v>
          </cell>
          <cell r="I239">
            <v>122240.00000000001</v>
          </cell>
          <cell r="J239">
            <v>11103.365</v>
          </cell>
        </row>
        <row r="240">
          <cell r="B240" t="str">
            <v>A.1.5.1.S.02-1</v>
          </cell>
          <cell r="I240">
            <v>234275.00000000003</v>
          </cell>
          <cell r="J240">
            <v>11103.365</v>
          </cell>
        </row>
        <row r="241">
          <cell r="B241">
            <v>0</v>
          </cell>
          <cell r="I241">
            <v>0</v>
          </cell>
          <cell r="J241">
            <v>0</v>
          </cell>
        </row>
        <row r="242">
          <cell r="B242" t="str">
            <v>A.1.6.1</v>
          </cell>
          <cell r="I242">
            <v>0</v>
          </cell>
          <cell r="J242">
            <v>0</v>
          </cell>
        </row>
        <row r="243">
          <cell r="B243" t="str">
            <v>A.1.6.1.02-1</v>
          </cell>
          <cell r="I243">
            <v>0</v>
          </cell>
          <cell r="J243">
            <v>0</v>
          </cell>
        </row>
        <row r="244">
          <cell r="B244" t="str">
            <v>A.1.6.1.A.02-1</v>
          </cell>
          <cell r="I244">
            <v>9415906.9375</v>
          </cell>
          <cell r="J244">
            <v>2054359.9999999998</v>
          </cell>
        </row>
        <row r="245">
          <cell r="B245" t="str">
            <v>A.1.6.1.B.02-1</v>
          </cell>
          <cell r="I245">
            <v>6590006.9375000009</v>
          </cell>
          <cell r="J245">
            <v>2054359.9999999998</v>
          </cell>
        </row>
        <row r="246">
          <cell r="B246" t="str">
            <v>A.1.6.1.C.02-1</v>
          </cell>
          <cell r="I246">
            <v>6205006.9375000009</v>
          </cell>
          <cell r="J246">
            <v>2054359.9999999998</v>
          </cell>
        </row>
        <row r="247">
          <cell r="B247" t="str">
            <v>A.1.6.2.02-1</v>
          </cell>
          <cell r="I247">
            <v>10233156.937499998</v>
          </cell>
          <cell r="J247">
            <v>3441053</v>
          </cell>
        </row>
        <row r="248">
          <cell r="B248" t="str">
            <v>A.1.6.3.02-1</v>
          </cell>
          <cell r="I248">
            <v>6534056.5625000009</v>
          </cell>
          <cell r="J248">
            <v>1232616</v>
          </cell>
        </row>
        <row r="249">
          <cell r="B249" t="str">
            <v>A.1.6.4.02-1</v>
          </cell>
          <cell r="I249">
            <v>0</v>
          </cell>
          <cell r="J249">
            <v>0</v>
          </cell>
        </row>
        <row r="250">
          <cell r="B250" t="str">
            <v>A.1.6.5.A.02-1</v>
          </cell>
          <cell r="I250">
            <v>97841.443750000006</v>
          </cell>
          <cell r="J250">
            <v>25035.5</v>
          </cell>
        </row>
        <row r="251">
          <cell r="B251">
            <v>0</v>
          </cell>
          <cell r="I251">
            <v>0</v>
          </cell>
          <cell r="J251">
            <v>0</v>
          </cell>
        </row>
        <row r="252">
          <cell r="B252" t="str">
            <v>A.1.6.5.B.02-1</v>
          </cell>
          <cell r="I252">
            <v>145104.04374999998</v>
          </cell>
          <cell r="J252">
            <v>25035.5</v>
          </cell>
        </row>
        <row r="253">
          <cell r="B253">
            <v>0</v>
          </cell>
          <cell r="I253">
            <v>0</v>
          </cell>
          <cell r="J253">
            <v>0</v>
          </cell>
        </row>
        <row r="254">
          <cell r="B254" t="str">
            <v>A.1.6.5.C.02-1</v>
          </cell>
          <cell r="I254">
            <v>92697.84375</v>
          </cell>
          <cell r="J254">
            <v>25035.5</v>
          </cell>
        </row>
        <row r="255">
          <cell r="B255">
            <v>0</v>
          </cell>
          <cell r="I255">
            <v>0</v>
          </cell>
          <cell r="J255">
            <v>0</v>
          </cell>
        </row>
        <row r="256">
          <cell r="B256" t="str">
            <v>A.1.6.5.D.02-1</v>
          </cell>
          <cell r="I256">
            <v>116754.04375</v>
          </cell>
          <cell r="J256">
            <v>25035.5</v>
          </cell>
        </row>
        <row r="257">
          <cell r="B257">
            <v>0</v>
          </cell>
          <cell r="I257">
            <v>0</v>
          </cell>
          <cell r="J257">
            <v>0</v>
          </cell>
        </row>
        <row r="258">
          <cell r="B258" t="str">
            <v>A.1.6.5.E.02-1</v>
          </cell>
          <cell r="I258">
            <v>90986.625</v>
          </cell>
          <cell r="J258">
            <v>30042.6</v>
          </cell>
        </row>
        <row r="259">
          <cell r="B259">
            <v>0</v>
          </cell>
          <cell r="I259">
            <v>0</v>
          </cell>
          <cell r="J259">
            <v>0</v>
          </cell>
        </row>
        <row r="260">
          <cell r="B260">
            <v>0</v>
          </cell>
          <cell r="I260">
            <v>0</v>
          </cell>
          <cell r="J260">
            <v>0</v>
          </cell>
        </row>
        <row r="261">
          <cell r="B261" t="str">
            <v>A.1.6.5.F.02-1</v>
          </cell>
          <cell r="I261">
            <v>470992.09375</v>
          </cell>
          <cell r="J261">
            <v>38197.25</v>
          </cell>
        </row>
        <row r="262">
          <cell r="B262">
            <v>0</v>
          </cell>
          <cell r="I262">
            <v>0</v>
          </cell>
          <cell r="J262">
            <v>0</v>
          </cell>
        </row>
        <row r="263">
          <cell r="B263" t="str">
            <v>A.1.6.5.G.02-1</v>
          </cell>
          <cell r="I263">
            <v>739515.59375</v>
          </cell>
          <cell r="J263">
            <v>41936.474999999991</v>
          </cell>
        </row>
        <row r="264">
          <cell r="B264" t="str">
            <v>A.1.6.5.H.02-1</v>
          </cell>
          <cell r="I264">
            <v>94178.59375</v>
          </cell>
          <cell r="J264">
            <v>41936.474999999991</v>
          </cell>
        </row>
        <row r="265">
          <cell r="B265" t="str">
            <v>A.1.6.5.I.02-1</v>
          </cell>
          <cell r="I265">
            <v>81981.09375</v>
          </cell>
          <cell r="J265">
            <v>38197.25</v>
          </cell>
        </row>
        <row r="266">
          <cell r="B266">
            <v>0</v>
          </cell>
          <cell r="I266">
            <v>0</v>
          </cell>
          <cell r="J266">
            <v>0</v>
          </cell>
        </row>
        <row r="267">
          <cell r="B267" t="str">
            <v>A.1.6.5.J.02-1</v>
          </cell>
          <cell r="I267">
            <v>64408.46875</v>
          </cell>
          <cell r="J267">
            <v>38197.25</v>
          </cell>
        </row>
        <row r="268">
          <cell r="B268">
            <v>0</v>
          </cell>
          <cell r="I268">
            <v>0</v>
          </cell>
          <cell r="J268">
            <v>0</v>
          </cell>
        </row>
        <row r="269">
          <cell r="B269" t="str">
            <v>A.1.6.5.K.02-1</v>
          </cell>
          <cell r="I269">
            <v>128212.59374999999</v>
          </cell>
          <cell r="J269">
            <v>41936.474999999991</v>
          </cell>
        </row>
        <row r="270">
          <cell r="B270">
            <v>0</v>
          </cell>
          <cell r="I270">
            <v>0</v>
          </cell>
          <cell r="J270">
            <v>0</v>
          </cell>
        </row>
        <row r="271">
          <cell r="B271" t="str">
            <v>A.1.6.5.L.02-1</v>
          </cell>
          <cell r="I271">
            <v>100598.46875</v>
          </cell>
          <cell r="J271">
            <v>41936.474999999991</v>
          </cell>
        </row>
        <row r="272">
          <cell r="B272">
            <v>0</v>
          </cell>
          <cell r="I272">
            <v>0</v>
          </cell>
          <cell r="J272">
            <v>0</v>
          </cell>
        </row>
        <row r="273">
          <cell r="B273">
            <v>0</v>
          </cell>
          <cell r="I273">
            <v>0</v>
          </cell>
          <cell r="J273">
            <v>0</v>
          </cell>
        </row>
        <row r="274">
          <cell r="B274" t="str">
            <v>A.1.6.5.M.02-1</v>
          </cell>
          <cell r="I274">
            <v>85207.775000000009</v>
          </cell>
          <cell r="J274">
            <v>57376.374999999993</v>
          </cell>
        </row>
        <row r="275">
          <cell r="B275">
            <v>0</v>
          </cell>
          <cell r="I275">
            <v>0</v>
          </cell>
          <cell r="J275">
            <v>0</v>
          </cell>
        </row>
        <row r="276">
          <cell r="B276" t="str">
            <v>A.1.6.5.N.02-1</v>
          </cell>
          <cell r="I276">
            <v>80707.125</v>
          </cell>
          <cell r="J276">
            <v>57376.374999999993</v>
          </cell>
        </row>
        <row r="277">
          <cell r="B277">
            <v>0</v>
          </cell>
          <cell r="I277">
            <v>0</v>
          </cell>
          <cell r="J277">
            <v>0</v>
          </cell>
        </row>
        <row r="278">
          <cell r="B278" t="str">
            <v>A.1.6.5.O.02-1</v>
          </cell>
          <cell r="I278">
            <v>91011.893749999988</v>
          </cell>
          <cell r="J278">
            <v>63232.749999999993</v>
          </cell>
        </row>
        <row r="279">
          <cell r="B279">
            <v>0</v>
          </cell>
          <cell r="I279">
            <v>0</v>
          </cell>
          <cell r="J279">
            <v>0</v>
          </cell>
        </row>
        <row r="280">
          <cell r="B280" t="str">
            <v>A.1.6.5.P.02-1</v>
          </cell>
          <cell r="I280">
            <v>86248.218749999985</v>
          </cell>
          <cell r="J280">
            <v>63232.749999999993</v>
          </cell>
        </row>
        <row r="281">
          <cell r="B281">
            <v>0</v>
          </cell>
          <cell r="I281">
            <v>0</v>
          </cell>
          <cell r="J281">
            <v>0</v>
          </cell>
        </row>
        <row r="282">
          <cell r="B282" t="str">
            <v>A.1.6.5.Q.02-1</v>
          </cell>
          <cell r="I282">
            <v>190948.09726562497</v>
          </cell>
          <cell r="J282">
            <v>74160.625</v>
          </cell>
        </row>
        <row r="283">
          <cell r="B283">
            <v>0</v>
          </cell>
          <cell r="I283">
            <v>0</v>
          </cell>
          <cell r="J283">
            <v>0</v>
          </cell>
        </row>
        <row r="284">
          <cell r="B284">
            <v>0</v>
          </cell>
          <cell r="I284">
            <v>0</v>
          </cell>
          <cell r="J284">
            <v>0</v>
          </cell>
        </row>
        <row r="285">
          <cell r="B285" t="str">
            <v>A.1.7.1.02-1</v>
          </cell>
          <cell r="I285">
            <v>0</v>
          </cell>
          <cell r="J285">
            <v>0</v>
          </cell>
        </row>
        <row r="286">
          <cell r="B286" t="str">
            <v>A.1.7.1.A.02-1</v>
          </cell>
          <cell r="I286">
            <v>207130</v>
          </cell>
          <cell r="J286">
            <v>36909.25</v>
          </cell>
        </row>
        <row r="287">
          <cell r="B287" t="str">
            <v>A.1.7.1.B.02-1</v>
          </cell>
          <cell r="I287">
            <v>285650</v>
          </cell>
          <cell r="J287">
            <v>36909.25</v>
          </cell>
        </row>
        <row r="288">
          <cell r="B288" t="str">
            <v>A.1.7.1.C.02-1</v>
          </cell>
          <cell r="I288">
            <v>79750</v>
          </cell>
          <cell r="J288">
            <v>36909.25</v>
          </cell>
        </row>
        <row r="289">
          <cell r="B289" t="str">
            <v>A.1.7.1.D.02-1</v>
          </cell>
          <cell r="I289">
            <v>117201.40000000001</v>
          </cell>
          <cell r="J289">
            <v>92273.125</v>
          </cell>
        </row>
        <row r="290">
          <cell r="B290" t="str">
            <v>A.1.7.1.E.02-1</v>
          </cell>
          <cell r="I290">
            <v>203522.5</v>
          </cell>
          <cell r="J290">
            <v>92273.125</v>
          </cell>
        </row>
        <row r="291">
          <cell r="B291" t="str">
            <v>A.1.7.1.F.02-1</v>
          </cell>
          <cell r="I291">
            <v>188500</v>
          </cell>
          <cell r="J291">
            <v>36909.25</v>
          </cell>
        </row>
        <row r="292">
          <cell r="B292" t="str">
            <v>A.1.7.1.G.02-1</v>
          </cell>
          <cell r="I292">
            <v>137200</v>
          </cell>
          <cell r="J292">
            <v>92273.125</v>
          </cell>
        </row>
        <row r="293">
          <cell r="B293" t="str">
            <v>A.1.7.1.H.02-1</v>
          </cell>
          <cell r="I293">
            <v>94300</v>
          </cell>
          <cell r="J293">
            <v>35218.75</v>
          </cell>
        </row>
        <row r="294">
          <cell r="B294" t="str">
            <v>A.1.7.1.I.02-1</v>
          </cell>
          <cell r="I294">
            <v>70000</v>
          </cell>
          <cell r="J294">
            <v>6293.0874999999996</v>
          </cell>
        </row>
        <row r="295">
          <cell r="B295" t="str">
            <v>A.1.7.1.J.02-1</v>
          </cell>
          <cell r="I295">
            <v>31499.999999999996</v>
          </cell>
          <cell r="J295">
            <v>35218.75</v>
          </cell>
        </row>
        <row r="296">
          <cell r="B296" t="str">
            <v>A.1.7.1.K.02-1</v>
          </cell>
          <cell r="I296">
            <v>13500</v>
          </cell>
          <cell r="J296">
            <v>70437.5</v>
          </cell>
        </row>
        <row r="297">
          <cell r="B297" t="str">
            <v>A.1.7.1.L.02-1</v>
          </cell>
          <cell r="I297">
            <v>529800</v>
          </cell>
          <cell r="J297">
            <v>48581.75</v>
          </cell>
        </row>
        <row r="298">
          <cell r="B298" t="str">
            <v>A.1.7.1.M.02-1</v>
          </cell>
          <cell r="I298">
            <v>76317.799999999988</v>
          </cell>
          <cell r="J298">
            <v>70437.5</v>
          </cell>
        </row>
        <row r="299">
          <cell r="B299">
            <v>0</v>
          </cell>
          <cell r="I299">
            <v>0</v>
          </cell>
          <cell r="J299">
            <v>0</v>
          </cell>
        </row>
        <row r="300">
          <cell r="B300" t="str">
            <v>A.1.7.1.N.02-1</v>
          </cell>
          <cell r="I300">
            <v>286495</v>
          </cell>
          <cell r="J300">
            <v>7500</v>
          </cell>
        </row>
        <row r="301">
          <cell r="B301" t="str">
            <v>A.1.7.1.O.02-1</v>
          </cell>
          <cell r="I301">
            <v>260700.00000000003</v>
          </cell>
          <cell r="J301">
            <v>7500</v>
          </cell>
        </row>
        <row r="302">
          <cell r="B302" t="str">
            <v>A.1.7.1.P.02-1</v>
          </cell>
          <cell r="I302">
            <v>47732.5</v>
          </cell>
          <cell r="J302">
            <v>30171.4</v>
          </cell>
        </row>
        <row r="303">
          <cell r="B303" t="str">
            <v>A.1.7.1.Q.02-1</v>
          </cell>
          <cell r="I303">
            <v>119206.25</v>
          </cell>
          <cell r="J303">
            <v>37714.25</v>
          </cell>
        </row>
        <row r="304">
          <cell r="B304">
            <v>0</v>
          </cell>
          <cell r="I304">
            <v>0</v>
          </cell>
          <cell r="J304">
            <v>0</v>
          </cell>
        </row>
        <row r="305">
          <cell r="B305">
            <v>0</v>
          </cell>
          <cell r="I305">
            <v>0</v>
          </cell>
          <cell r="J305">
            <v>0</v>
          </cell>
        </row>
        <row r="306">
          <cell r="B306">
            <v>0</v>
          </cell>
          <cell r="I306">
            <v>0</v>
          </cell>
          <cell r="J306">
            <v>0</v>
          </cell>
        </row>
        <row r="307">
          <cell r="B307" t="str">
            <v>A.1.7.1.R.02-1</v>
          </cell>
          <cell r="I307">
            <v>279300</v>
          </cell>
          <cell r="J307">
            <v>35218.75</v>
          </cell>
        </row>
        <row r="308">
          <cell r="B308" t="str">
            <v>A.1.7.1.S.02-1</v>
          </cell>
          <cell r="I308">
            <v>144211.72500000001</v>
          </cell>
          <cell r="J308">
            <v>35218.75</v>
          </cell>
        </row>
        <row r="309">
          <cell r="B309" t="str">
            <v>A.1.7.1.T.02-1</v>
          </cell>
          <cell r="I309">
            <v>345345</v>
          </cell>
          <cell r="J309">
            <v>35218.75</v>
          </cell>
        </row>
        <row r="310">
          <cell r="B310" t="str">
            <v>A.1.7.1.U.02-1</v>
          </cell>
          <cell r="I310">
            <v>200200.00000000003</v>
          </cell>
          <cell r="J310">
            <v>35218.75</v>
          </cell>
        </row>
        <row r="311">
          <cell r="B311" t="str">
            <v>A.1.8.1.02-1</v>
          </cell>
          <cell r="I311">
            <v>0</v>
          </cell>
          <cell r="J311">
            <v>0</v>
          </cell>
        </row>
        <row r="312">
          <cell r="B312">
            <v>0</v>
          </cell>
          <cell r="I312">
            <v>0</v>
          </cell>
          <cell r="J312">
            <v>0</v>
          </cell>
        </row>
        <row r="313">
          <cell r="B313" t="str">
            <v>A.1.8.1.A.02-1</v>
          </cell>
          <cell r="I313">
            <v>70707061.71875</v>
          </cell>
          <cell r="J313">
            <v>3764179.9999999995</v>
          </cell>
        </row>
        <row r="314">
          <cell r="B314">
            <v>0</v>
          </cell>
          <cell r="I314">
            <v>0</v>
          </cell>
          <cell r="J314">
            <v>0</v>
          </cell>
        </row>
        <row r="315">
          <cell r="B315" t="str">
            <v>A.1.8.1.B.02-1</v>
          </cell>
          <cell r="I315">
            <v>12273686.718750002</v>
          </cell>
          <cell r="J315">
            <v>3764179.9999999995</v>
          </cell>
        </row>
        <row r="316">
          <cell r="B316">
            <v>0</v>
          </cell>
          <cell r="I316">
            <v>0</v>
          </cell>
          <cell r="J316">
            <v>0</v>
          </cell>
        </row>
        <row r="317">
          <cell r="B317" t="str">
            <v>A.1.8.1.C.02-1</v>
          </cell>
          <cell r="I317">
            <v>10581349.21875</v>
          </cell>
          <cell r="J317">
            <v>3226439.9999999995</v>
          </cell>
        </row>
        <row r="318">
          <cell r="B318">
            <v>0</v>
          </cell>
          <cell r="I318">
            <v>0</v>
          </cell>
          <cell r="J318">
            <v>0</v>
          </cell>
        </row>
        <row r="319">
          <cell r="B319" t="str">
            <v>A.1.8.1.D.02-1</v>
          </cell>
          <cell r="I319">
            <v>8479249.21875</v>
          </cell>
          <cell r="J319">
            <v>3226439.9999999995</v>
          </cell>
        </row>
        <row r="320">
          <cell r="B320">
            <v>0</v>
          </cell>
          <cell r="I320">
            <v>0</v>
          </cell>
          <cell r="J320">
            <v>0</v>
          </cell>
        </row>
        <row r="321">
          <cell r="B321" t="str">
            <v>A.1.8.1.E.02-1</v>
          </cell>
          <cell r="I321">
            <v>10581349.21875</v>
          </cell>
          <cell r="J321">
            <v>3226439.9999999995</v>
          </cell>
        </row>
        <row r="322">
          <cell r="B322">
            <v>0</v>
          </cell>
          <cell r="I322">
            <v>0</v>
          </cell>
          <cell r="J322">
            <v>0</v>
          </cell>
        </row>
        <row r="323">
          <cell r="B323" t="str">
            <v>A.1.8.1.F.02-1</v>
          </cell>
          <cell r="I323">
            <v>14083099.21875</v>
          </cell>
          <cell r="J323">
            <v>3226439.9999999995</v>
          </cell>
        </row>
        <row r="324">
          <cell r="B324">
            <v>0</v>
          </cell>
          <cell r="I324">
            <v>0</v>
          </cell>
          <cell r="J324">
            <v>0</v>
          </cell>
        </row>
        <row r="325">
          <cell r="B325">
            <v>0</v>
          </cell>
          <cell r="I325">
            <v>0</v>
          </cell>
          <cell r="J325">
            <v>0</v>
          </cell>
        </row>
        <row r="326">
          <cell r="B326" t="str">
            <v>A.1.8.1.G.02-1</v>
          </cell>
          <cell r="I326">
            <v>2686310.96875</v>
          </cell>
          <cell r="J326">
            <v>537740</v>
          </cell>
        </row>
        <row r="327">
          <cell r="B327">
            <v>0</v>
          </cell>
          <cell r="I327">
            <v>0</v>
          </cell>
          <cell r="J327">
            <v>0</v>
          </cell>
        </row>
        <row r="328">
          <cell r="B328" t="str">
            <v>A.1.8.1.H.02-1</v>
          </cell>
          <cell r="I328">
            <v>463390.96875</v>
          </cell>
          <cell r="J328">
            <v>537740</v>
          </cell>
        </row>
        <row r="329">
          <cell r="B329">
            <v>0</v>
          </cell>
          <cell r="I329">
            <v>0</v>
          </cell>
          <cell r="J329">
            <v>0</v>
          </cell>
        </row>
        <row r="330">
          <cell r="B330" t="str">
            <v>A.1.8.1.I.02-1</v>
          </cell>
          <cell r="I330">
            <v>362975.96875</v>
          </cell>
          <cell r="J330">
            <v>537740</v>
          </cell>
        </row>
        <row r="331">
          <cell r="B331">
            <v>0</v>
          </cell>
          <cell r="I331">
            <v>0</v>
          </cell>
          <cell r="J331">
            <v>0</v>
          </cell>
        </row>
        <row r="332">
          <cell r="B332" t="str">
            <v>A.1.8.1.J.02-1</v>
          </cell>
          <cell r="I332">
            <v>479735.96875</v>
          </cell>
          <cell r="J332">
            <v>537740</v>
          </cell>
        </row>
        <row r="333">
          <cell r="B333">
            <v>0</v>
          </cell>
          <cell r="I333">
            <v>0</v>
          </cell>
          <cell r="J333">
            <v>0</v>
          </cell>
        </row>
        <row r="334">
          <cell r="B334" t="str">
            <v>A.1.8.1.K.02-1</v>
          </cell>
          <cell r="I334">
            <v>463390.96875</v>
          </cell>
          <cell r="J334">
            <v>188289.49999999997</v>
          </cell>
        </row>
        <row r="335">
          <cell r="B335">
            <v>0</v>
          </cell>
          <cell r="I335">
            <v>0</v>
          </cell>
          <cell r="J335">
            <v>0</v>
          </cell>
        </row>
        <row r="336">
          <cell r="B336" t="str">
            <v>A.1.8.1.L.02-1</v>
          </cell>
          <cell r="I336">
            <v>150490.96874999997</v>
          </cell>
          <cell r="J336">
            <v>188289.49999999997</v>
          </cell>
        </row>
        <row r="337">
          <cell r="B337">
            <v>0</v>
          </cell>
          <cell r="I337">
            <v>0</v>
          </cell>
          <cell r="J337">
            <v>0</v>
          </cell>
        </row>
        <row r="338">
          <cell r="B338">
            <v>0</v>
          </cell>
          <cell r="I338">
            <v>0</v>
          </cell>
          <cell r="J338">
            <v>0</v>
          </cell>
        </row>
        <row r="339">
          <cell r="B339" t="str">
            <v>A.1.8.1.M.02-1</v>
          </cell>
          <cell r="I339">
            <v>291519</v>
          </cell>
          <cell r="J339">
            <v>430191.99999999994</v>
          </cell>
        </row>
        <row r="340">
          <cell r="B340">
            <v>0</v>
          </cell>
          <cell r="I340">
            <v>0</v>
          </cell>
          <cell r="J340">
            <v>0</v>
          </cell>
        </row>
        <row r="341">
          <cell r="B341" t="str">
            <v>A.1.8.1.N.02-1</v>
          </cell>
          <cell r="I341">
            <v>231270</v>
          </cell>
          <cell r="J341">
            <v>430191.99999999994</v>
          </cell>
        </row>
        <row r="342">
          <cell r="B342">
            <v>0</v>
          </cell>
          <cell r="I342">
            <v>0</v>
          </cell>
          <cell r="J342">
            <v>0</v>
          </cell>
        </row>
        <row r="343">
          <cell r="B343" t="str">
            <v>A.1.8.1.O.02-1</v>
          </cell>
          <cell r="I343">
            <v>763254</v>
          </cell>
          <cell r="J343">
            <v>537740</v>
          </cell>
        </row>
        <row r="344">
          <cell r="B344">
            <v>0</v>
          </cell>
          <cell r="I344">
            <v>0</v>
          </cell>
          <cell r="J344">
            <v>0</v>
          </cell>
        </row>
        <row r="345">
          <cell r="B345" t="str">
            <v>A.1.8.1.P.02-1</v>
          </cell>
          <cell r="I345">
            <v>406435.71015624999</v>
          </cell>
          <cell r="J345">
            <v>376417.99999999994</v>
          </cell>
        </row>
        <row r="346">
          <cell r="B346">
            <v>0</v>
          </cell>
          <cell r="I346">
            <v>0</v>
          </cell>
          <cell r="J346">
            <v>0</v>
          </cell>
        </row>
        <row r="347">
          <cell r="B347" t="str">
            <v>A.1.8.1.Q.02-1</v>
          </cell>
          <cell r="I347">
            <v>1786340.71015625</v>
          </cell>
          <cell r="J347">
            <v>430191.99999999994</v>
          </cell>
        </row>
        <row r="348">
          <cell r="B348">
            <v>0</v>
          </cell>
          <cell r="I348">
            <v>0</v>
          </cell>
          <cell r="J348">
            <v>0</v>
          </cell>
        </row>
        <row r="349">
          <cell r="B349" t="str">
            <v>A.1.8.1.R.02-1</v>
          </cell>
          <cell r="I349">
            <v>413370.43515625002</v>
          </cell>
          <cell r="J349">
            <v>430191.99999999994</v>
          </cell>
        </row>
        <row r="350">
          <cell r="B350">
            <v>0</v>
          </cell>
          <cell r="I350">
            <v>0</v>
          </cell>
          <cell r="J350">
            <v>0</v>
          </cell>
        </row>
        <row r="351">
          <cell r="B351" t="str">
            <v>A.1.8.1.S.02-1</v>
          </cell>
          <cell r="I351">
            <v>697666.67578125</v>
          </cell>
          <cell r="J351">
            <v>338703.74999999994</v>
          </cell>
        </row>
        <row r="352">
          <cell r="B352">
            <v>0</v>
          </cell>
          <cell r="I352">
            <v>0</v>
          </cell>
          <cell r="J352">
            <v>0</v>
          </cell>
        </row>
        <row r="353">
          <cell r="B353" t="str">
            <v>A.1.8.1.T.02-1</v>
          </cell>
          <cell r="I353">
            <v>445554.9921875</v>
          </cell>
          <cell r="J353">
            <v>376417.99999999994</v>
          </cell>
        </row>
        <row r="354">
          <cell r="B354" t="str">
            <v>A.1.8.1.U.02-1</v>
          </cell>
          <cell r="I354">
            <v>425254.9921875</v>
          </cell>
          <cell r="J354">
            <v>376417.99999999994</v>
          </cell>
        </row>
        <row r="355">
          <cell r="B355">
            <v>0</v>
          </cell>
          <cell r="I355">
            <v>0</v>
          </cell>
          <cell r="J355">
            <v>0</v>
          </cell>
        </row>
        <row r="356">
          <cell r="B356" t="str">
            <v>A.1.9.1.02-1</v>
          </cell>
          <cell r="I356">
            <v>0</v>
          </cell>
          <cell r="J356">
            <v>0</v>
          </cell>
        </row>
        <row r="357">
          <cell r="B357">
            <v>0</v>
          </cell>
          <cell r="I357">
            <v>0</v>
          </cell>
          <cell r="J357">
            <v>0</v>
          </cell>
        </row>
        <row r="358">
          <cell r="B358" t="str">
            <v>A.1.9.1.A.02-1</v>
          </cell>
          <cell r="I358">
            <v>22925</v>
          </cell>
          <cell r="J358">
            <v>27667.85</v>
          </cell>
        </row>
        <row r="359">
          <cell r="B359">
            <v>0</v>
          </cell>
          <cell r="I359">
            <v>0</v>
          </cell>
          <cell r="J359">
            <v>0</v>
          </cell>
        </row>
        <row r="360">
          <cell r="B360" t="str">
            <v>A.1.9.1.B.02-1</v>
          </cell>
          <cell r="I360">
            <v>24755.200000000001</v>
          </cell>
          <cell r="J360">
            <v>56571.375</v>
          </cell>
        </row>
        <row r="361">
          <cell r="B361" t="str">
            <v>A.1.9.1.C.02-1</v>
          </cell>
          <cell r="I361">
            <v>19041.2</v>
          </cell>
          <cell r="J361">
            <v>56571.375</v>
          </cell>
        </row>
        <row r="362">
          <cell r="B362" t="str">
            <v>A.1.9.1.D.02-1</v>
          </cell>
          <cell r="I362">
            <v>16721.3</v>
          </cell>
          <cell r="J362">
            <v>56571.375</v>
          </cell>
        </row>
        <row r="363">
          <cell r="B363" t="str">
            <v>A.1.9.1.E.02-1</v>
          </cell>
          <cell r="I363">
            <v>15012</v>
          </cell>
          <cell r="J363">
            <v>56571.375</v>
          </cell>
        </row>
        <row r="364">
          <cell r="B364" t="str">
            <v>A.1.9.1.F.02-1</v>
          </cell>
          <cell r="I364">
            <v>14214.2</v>
          </cell>
          <cell r="J364">
            <v>56571.375</v>
          </cell>
        </row>
        <row r="365">
          <cell r="B365" t="str">
            <v>A.1.9.1.G.02-1</v>
          </cell>
          <cell r="I365">
            <v>13503.3</v>
          </cell>
          <cell r="J365">
            <v>56571.375</v>
          </cell>
        </row>
        <row r="366">
          <cell r="B366" t="str">
            <v>A.1.9.1.H.02-1</v>
          </cell>
          <cell r="I366">
            <v>13166.8</v>
          </cell>
          <cell r="J366">
            <v>56571.375</v>
          </cell>
        </row>
        <row r="367">
          <cell r="B367" t="str">
            <v>A.1.9.1.I.02-1</v>
          </cell>
          <cell r="I367">
            <v>12830.3</v>
          </cell>
          <cell r="J367">
            <v>56571.375</v>
          </cell>
        </row>
        <row r="368">
          <cell r="B368" t="str">
            <v>A.1.9.1.J.02-1</v>
          </cell>
          <cell r="I368">
            <v>60472.5</v>
          </cell>
          <cell r="J368">
            <v>36909.249999999993</v>
          </cell>
        </row>
        <row r="369">
          <cell r="B369">
            <v>0</v>
          </cell>
          <cell r="I369">
            <v>0</v>
          </cell>
          <cell r="J369">
            <v>0</v>
          </cell>
        </row>
        <row r="370">
          <cell r="B370" t="str">
            <v>A.1.9.1.K.02-1</v>
          </cell>
          <cell r="I370">
            <v>25484.1</v>
          </cell>
          <cell r="J370">
            <v>75750.5</v>
          </cell>
        </row>
        <row r="371">
          <cell r="B371" t="str">
            <v>A.1.9.1.L.02-1</v>
          </cell>
          <cell r="I371">
            <v>22390.9</v>
          </cell>
          <cell r="J371">
            <v>75750.5</v>
          </cell>
        </row>
        <row r="372">
          <cell r="B372" t="str">
            <v>A.1.9.1.M.02-1</v>
          </cell>
          <cell r="I372">
            <v>20016</v>
          </cell>
          <cell r="J372">
            <v>75750.5</v>
          </cell>
        </row>
        <row r="373">
          <cell r="B373" t="str">
            <v>A.1.9.1.N.02-1</v>
          </cell>
          <cell r="I373">
            <v>19048.100000000002</v>
          </cell>
          <cell r="J373">
            <v>75750.5</v>
          </cell>
        </row>
        <row r="374">
          <cell r="B374">
            <v>0</v>
          </cell>
          <cell r="I374">
            <v>0</v>
          </cell>
          <cell r="J374">
            <v>0</v>
          </cell>
        </row>
        <row r="375">
          <cell r="B375" t="str">
            <v>A.1.9.1.O.02-1</v>
          </cell>
          <cell r="I375">
            <v>88000</v>
          </cell>
          <cell r="J375">
            <v>83905.15</v>
          </cell>
        </row>
        <row r="376">
          <cell r="B376" t="str">
            <v>A.1.9.1.P.02-1</v>
          </cell>
          <cell r="I376">
            <v>73000</v>
          </cell>
          <cell r="J376">
            <v>83905.15</v>
          </cell>
        </row>
        <row r="377">
          <cell r="B377" t="str">
            <v>A.1.9.1.Q.02-1</v>
          </cell>
          <cell r="I377">
            <v>7341</v>
          </cell>
          <cell r="J377">
            <v>49588</v>
          </cell>
        </row>
        <row r="378">
          <cell r="B378" t="str">
            <v>A.1.9.1.R.02-1</v>
          </cell>
          <cell r="I378">
            <v>4040.4</v>
          </cell>
          <cell r="J378">
            <v>28440.65</v>
          </cell>
        </row>
        <row r="379">
          <cell r="B379" t="str">
            <v>A.1.9.1.S.02-1</v>
          </cell>
          <cell r="I379">
            <v>2080</v>
          </cell>
          <cell r="J379">
            <v>13354.95</v>
          </cell>
        </row>
        <row r="380">
          <cell r="B380" t="str">
            <v>A.1.9.1.T.02-1</v>
          </cell>
          <cell r="I380">
            <v>11692</v>
          </cell>
          <cell r="J380">
            <v>56571.375</v>
          </cell>
        </row>
        <row r="381">
          <cell r="B381" t="str">
            <v>A.1.9.1.U.02-1</v>
          </cell>
          <cell r="I381">
            <v>4225</v>
          </cell>
          <cell r="J381">
            <v>31857.875</v>
          </cell>
        </row>
        <row r="382">
          <cell r="B382" t="str">
            <v>A.1.9.1.V.02-1</v>
          </cell>
          <cell r="I382">
            <v>13912.5</v>
          </cell>
          <cell r="J382">
            <v>31857.875</v>
          </cell>
        </row>
        <row r="383">
          <cell r="B383">
            <v>0</v>
          </cell>
          <cell r="I383">
            <v>0</v>
          </cell>
          <cell r="J383">
            <v>0</v>
          </cell>
        </row>
        <row r="384">
          <cell r="B384" t="str">
            <v>A.1.9.1.W.02-1</v>
          </cell>
          <cell r="I384">
            <v>119601.9375</v>
          </cell>
          <cell r="J384">
            <v>75589.5</v>
          </cell>
        </row>
        <row r="385">
          <cell r="B385" t="str">
            <v>A.1.9.1.X.02-1</v>
          </cell>
          <cell r="I385">
            <v>157856.5</v>
          </cell>
          <cell r="J385">
            <v>75589.5</v>
          </cell>
        </row>
        <row r="386">
          <cell r="B386" t="str">
            <v>A.1.9.1.Y.02-1</v>
          </cell>
          <cell r="I386">
            <v>155501.875</v>
          </cell>
          <cell r="J386">
            <v>75589.5</v>
          </cell>
        </row>
        <row r="387">
          <cell r="B387" t="str">
            <v>A.1.9.1.Z.02-1</v>
          </cell>
          <cell r="I387">
            <v>158368.9</v>
          </cell>
          <cell r="J387">
            <v>75589.5</v>
          </cell>
        </row>
        <row r="388">
          <cell r="B388" t="str">
            <v>A.1.9.1.A.1.02-1</v>
          </cell>
          <cell r="I388">
            <v>167105.48624999999</v>
          </cell>
          <cell r="J388">
            <v>56692.125</v>
          </cell>
        </row>
        <row r="389">
          <cell r="B389" t="str">
            <v>A.1.9.1.B.1.02-1</v>
          </cell>
          <cell r="I389">
            <v>234804.17499999996</v>
          </cell>
          <cell r="J389">
            <v>56692.125</v>
          </cell>
        </row>
        <row r="390">
          <cell r="B390" t="str">
            <v>A.1.9.1.C.1.02-1</v>
          </cell>
          <cell r="I390">
            <v>164212.15</v>
          </cell>
          <cell r="J390">
            <v>56692.125</v>
          </cell>
        </row>
        <row r="391">
          <cell r="B391" t="str">
            <v>A.1.9.1.D.1.02-1</v>
          </cell>
          <cell r="I391">
            <v>149604.02499999999</v>
          </cell>
          <cell r="J391">
            <v>56692.125</v>
          </cell>
        </row>
        <row r="392">
          <cell r="B392">
            <v>0</v>
          </cell>
          <cell r="I392">
            <v>0</v>
          </cell>
          <cell r="J392">
            <v>0</v>
          </cell>
        </row>
        <row r="393">
          <cell r="B393" t="str">
            <v>A.1.9.1.E.1.02-1</v>
          </cell>
          <cell r="I393">
            <v>617358.58750000002</v>
          </cell>
          <cell r="J393">
            <v>114108.75</v>
          </cell>
        </row>
        <row r="394">
          <cell r="B394" t="str">
            <v>A.1.9.1.F.1.02-1</v>
          </cell>
          <cell r="I394">
            <v>1454056.3374999999</v>
          </cell>
          <cell r="J394">
            <v>114108.75</v>
          </cell>
        </row>
        <row r="395">
          <cell r="B395" t="str">
            <v>A.1.9.1.G.1.02-1</v>
          </cell>
          <cell r="I395">
            <v>837547.08750000002</v>
          </cell>
          <cell r="J395">
            <v>114108.75</v>
          </cell>
        </row>
        <row r="396">
          <cell r="B396" t="str">
            <v>A.1.9.1.H.1.02-1</v>
          </cell>
          <cell r="I396">
            <v>480550.375</v>
          </cell>
          <cell r="J396">
            <v>114108.75</v>
          </cell>
        </row>
        <row r="397">
          <cell r="B397">
            <v>0</v>
          </cell>
          <cell r="I397">
            <v>0</v>
          </cell>
          <cell r="J397">
            <v>0</v>
          </cell>
        </row>
        <row r="398">
          <cell r="B398" t="str">
            <v>A.1.9.1.I.1.02-1</v>
          </cell>
          <cell r="I398">
            <v>190337.5</v>
          </cell>
          <cell r="J398">
            <v>93259.25</v>
          </cell>
        </row>
        <row r="399">
          <cell r="B399" t="str">
            <v>A.1.9.1.J.1.02-1</v>
          </cell>
          <cell r="I399">
            <v>206837.50000000003</v>
          </cell>
          <cell r="J399">
            <v>93259.25</v>
          </cell>
        </row>
        <row r="400">
          <cell r="B400" t="str">
            <v>A.1.9.1.K.1.02-1</v>
          </cell>
          <cell r="I400">
            <v>235712.50000000003</v>
          </cell>
          <cell r="J400">
            <v>93259.25</v>
          </cell>
        </row>
        <row r="401">
          <cell r="B401" t="str">
            <v>A.1.9.1.L.1.02-1</v>
          </cell>
          <cell r="I401">
            <v>263350.00000000006</v>
          </cell>
          <cell r="J401">
            <v>93259.25</v>
          </cell>
        </row>
        <row r="402">
          <cell r="B402" t="str">
            <v>A.1.9.1.M.1.02-1</v>
          </cell>
          <cell r="I402">
            <v>149087.5</v>
          </cell>
          <cell r="J402">
            <v>93259.25</v>
          </cell>
        </row>
        <row r="403">
          <cell r="B403">
            <v>0</v>
          </cell>
          <cell r="I403">
            <v>0</v>
          </cell>
          <cell r="J403">
            <v>0</v>
          </cell>
        </row>
        <row r="404">
          <cell r="B404" t="str">
            <v>A.1.9.1.N.1.02-1</v>
          </cell>
          <cell r="I404">
            <v>131957.0625</v>
          </cell>
          <cell r="J404">
            <v>84525</v>
          </cell>
        </row>
        <row r="405">
          <cell r="B405">
            <v>0</v>
          </cell>
          <cell r="I405">
            <v>0</v>
          </cell>
          <cell r="J405">
            <v>0</v>
          </cell>
        </row>
        <row r="406">
          <cell r="B406" t="str">
            <v>A.1.9.1.O.1.02-1</v>
          </cell>
          <cell r="I406">
            <v>158582.0625</v>
          </cell>
          <cell r="J406">
            <v>84525</v>
          </cell>
        </row>
        <row r="407">
          <cell r="B407">
            <v>0</v>
          </cell>
          <cell r="I407">
            <v>0</v>
          </cell>
          <cell r="J407">
            <v>0</v>
          </cell>
        </row>
        <row r="408">
          <cell r="B408" t="str">
            <v>A.1.9.1.P.1.02-1</v>
          </cell>
          <cell r="I408">
            <v>104394.5625</v>
          </cell>
          <cell r="J408">
            <v>67016.25</v>
          </cell>
        </row>
        <row r="409">
          <cell r="B409">
            <v>0</v>
          </cell>
          <cell r="I409">
            <v>0</v>
          </cell>
          <cell r="J409">
            <v>0</v>
          </cell>
        </row>
        <row r="410">
          <cell r="B410" t="str">
            <v>A.1.9.1.Q.1.02-1</v>
          </cell>
          <cell r="I410">
            <v>131019.5625</v>
          </cell>
          <cell r="J410">
            <v>67016.25</v>
          </cell>
        </row>
        <row r="411">
          <cell r="B411">
            <v>0</v>
          </cell>
          <cell r="I411">
            <v>0</v>
          </cell>
          <cell r="J411">
            <v>0</v>
          </cell>
        </row>
        <row r="412">
          <cell r="B412" t="str">
            <v>A.1.9.1.R.1.02-1</v>
          </cell>
          <cell r="I412">
            <v>317163.3125</v>
          </cell>
          <cell r="J412">
            <v>84525</v>
          </cell>
        </row>
        <row r="413">
          <cell r="B413">
            <v>0</v>
          </cell>
          <cell r="I413">
            <v>0</v>
          </cell>
          <cell r="J413">
            <v>0</v>
          </cell>
        </row>
        <row r="414">
          <cell r="B414" t="str">
            <v>A.1.9.1.S.1.02-1</v>
          </cell>
          <cell r="I414">
            <v>258284.75</v>
          </cell>
          <cell r="J414">
            <v>98612.499999999985</v>
          </cell>
        </row>
        <row r="415">
          <cell r="B415">
            <v>0</v>
          </cell>
          <cell r="I415">
            <v>0</v>
          </cell>
          <cell r="J415">
            <v>0</v>
          </cell>
        </row>
        <row r="416">
          <cell r="B416">
            <v>0</v>
          </cell>
          <cell r="I416">
            <v>0</v>
          </cell>
          <cell r="J416">
            <v>0</v>
          </cell>
        </row>
        <row r="417">
          <cell r="B417">
            <v>0</v>
          </cell>
          <cell r="I417">
            <v>0</v>
          </cell>
          <cell r="J417">
            <v>0</v>
          </cell>
        </row>
        <row r="418">
          <cell r="B418">
            <v>0</v>
          </cell>
          <cell r="I418">
            <v>0</v>
          </cell>
          <cell r="J418">
            <v>0</v>
          </cell>
        </row>
        <row r="419">
          <cell r="B419" t="str">
            <v>A.1.9.2.A.02-1</v>
          </cell>
          <cell r="I419">
            <v>95567.6</v>
          </cell>
          <cell r="J419">
            <v>101269</v>
          </cell>
        </row>
        <row r="420">
          <cell r="B420">
            <v>0</v>
          </cell>
          <cell r="I420">
            <v>0</v>
          </cell>
          <cell r="J420">
            <v>0</v>
          </cell>
        </row>
        <row r="421">
          <cell r="B421" t="str">
            <v>A.1.9.2.B.02-1</v>
          </cell>
          <cell r="I421">
            <v>62125</v>
          </cell>
          <cell r="J421">
            <v>25840.5</v>
          </cell>
        </row>
        <row r="422">
          <cell r="B422">
            <v>0</v>
          </cell>
          <cell r="I422">
            <v>0</v>
          </cell>
          <cell r="J422">
            <v>0</v>
          </cell>
        </row>
        <row r="423">
          <cell r="B423" t="str">
            <v>A.1.9.2.C.02-1</v>
          </cell>
          <cell r="I423">
            <v>893929.20000000007</v>
          </cell>
          <cell r="J423">
            <v>91065.625</v>
          </cell>
        </row>
        <row r="424">
          <cell r="B424" t="str">
            <v>A.1.9.2.D.02-1</v>
          </cell>
          <cell r="I424">
            <v>421596.15</v>
          </cell>
          <cell r="J424">
            <v>91065.625</v>
          </cell>
        </row>
        <row r="425">
          <cell r="B425" t="str">
            <v>A.1.9.2.E.02-1</v>
          </cell>
          <cell r="I425">
            <v>428334.00000000006</v>
          </cell>
          <cell r="J425">
            <v>91065.625</v>
          </cell>
        </row>
        <row r="426">
          <cell r="B426" t="str">
            <v>A.1.9.2.F.02-1</v>
          </cell>
          <cell r="I426">
            <v>288248.5</v>
          </cell>
          <cell r="J426">
            <v>56571.375</v>
          </cell>
        </row>
        <row r="427">
          <cell r="B427" t="str">
            <v>A.1.9.2.G.02-1</v>
          </cell>
          <cell r="I427">
            <v>269091.25</v>
          </cell>
          <cell r="J427">
            <v>56571.375</v>
          </cell>
        </row>
        <row r="428">
          <cell r="B428" t="str">
            <v>A.1.9.2.H.02-1</v>
          </cell>
          <cell r="I428">
            <v>191945.7</v>
          </cell>
          <cell r="J428">
            <v>56571.375</v>
          </cell>
        </row>
        <row r="429">
          <cell r="B429" t="str">
            <v>A.1.9.2.I.02-1</v>
          </cell>
          <cell r="I429">
            <v>171274.78625</v>
          </cell>
          <cell r="J429">
            <v>42428.53125</v>
          </cell>
        </row>
        <row r="430">
          <cell r="B430" t="str">
            <v>A.1.9.2.J.02-1</v>
          </cell>
          <cell r="I430">
            <v>152138.57500000001</v>
          </cell>
          <cell r="J430">
            <v>42428.53125</v>
          </cell>
        </row>
        <row r="431">
          <cell r="B431" t="str">
            <v>A.1.9.2.K.02-1</v>
          </cell>
          <cell r="I431">
            <v>164894.5</v>
          </cell>
          <cell r="J431">
            <v>42428.53125</v>
          </cell>
        </row>
        <row r="432">
          <cell r="B432">
            <v>0</v>
          </cell>
          <cell r="I432">
            <v>0</v>
          </cell>
          <cell r="J432">
            <v>0</v>
          </cell>
        </row>
        <row r="433">
          <cell r="B433">
            <v>0</v>
          </cell>
          <cell r="I433">
            <v>0</v>
          </cell>
          <cell r="J433">
            <v>0</v>
          </cell>
        </row>
        <row r="434">
          <cell r="B434" t="str">
            <v>A.1.9.2.L.02-1</v>
          </cell>
          <cell r="I434">
            <v>43726.501500000006</v>
          </cell>
          <cell r="J434">
            <v>46673.899999999994</v>
          </cell>
        </row>
        <row r="435">
          <cell r="B435" t="str">
            <v>A.1.9.2.M.02-1</v>
          </cell>
          <cell r="I435">
            <v>24513.80859375</v>
          </cell>
          <cell r="J435">
            <v>31008.6</v>
          </cell>
        </row>
        <row r="436">
          <cell r="B436">
            <v>0</v>
          </cell>
          <cell r="I436">
            <v>0</v>
          </cell>
          <cell r="J436">
            <v>0</v>
          </cell>
        </row>
        <row r="437">
          <cell r="B437" t="str">
            <v>A.1.9.2.N.02-1</v>
          </cell>
          <cell r="I437">
            <v>616165.125</v>
          </cell>
          <cell r="J437">
            <v>91065.625</v>
          </cell>
        </row>
        <row r="438">
          <cell r="B438">
            <v>0</v>
          </cell>
          <cell r="I438">
            <v>0</v>
          </cell>
          <cell r="J438">
            <v>0</v>
          </cell>
        </row>
        <row r="439">
          <cell r="B439" t="str">
            <v>A.1.9.2.O.02-1</v>
          </cell>
          <cell r="I439">
            <v>59758.125</v>
          </cell>
          <cell r="J439">
            <v>25357.5</v>
          </cell>
        </row>
        <row r="440">
          <cell r="B440" t="str">
            <v>A.1.9.2.P.02-1</v>
          </cell>
          <cell r="I440">
            <v>88606.875</v>
          </cell>
          <cell r="J440">
            <v>38841.25</v>
          </cell>
        </row>
        <row r="441">
          <cell r="B441" t="str">
            <v>A.1.9.2.Q.02-1</v>
          </cell>
          <cell r="I441">
            <v>340987.5</v>
          </cell>
          <cell r="J441">
            <v>25357.5</v>
          </cell>
        </row>
        <row r="442">
          <cell r="B442" t="str">
            <v>A.1.9.2.R.02-1</v>
          </cell>
          <cell r="I442">
            <v>232850.625</v>
          </cell>
          <cell r="J442">
            <v>25357.5</v>
          </cell>
        </row>
        <row r="443">
          <cell r="B443">
            <v>0</v>
          </cell>
          <cell r="I443">
            <v>0</v>
          </cell>
          <cell r="J443">
            <v>0</v>
          </cell>
        </row>
        <row r="444">
          <cell r="B444" t="str">
            <v>A.1.9.2.S.02-1</v>
          </cell>
          <cell r="I444">
            <v>185760</v>
          </cell>
          <cell r="J444">
            <v>93259.25</v>
          </cell>
        </row>
        <row r="445">
          <cell r="B445" t="str">
            <v>A.1.9.2.T.02-1</v>
          </cell>
          <cell r="I445">
            <v>124667.8125</v>
          </cell>
          <cell r="J445">
            <v>25357.5</v>
          </cell>
        </row>
        <row r="446">
          <cell r="B446" t="str">
            <v>A.1.9.2.U.02-1</v>
          </cell>
          <cell r="I446">
            <v>1829032.2580645161</v>
          </cell>
          <cell r="J446">
            <v>0</v>
          </cell>
        </row>
        <row r="447">
          <cell r="B447">
            <v>0</v>
          </cell>
          <cell r="I447">
            <v>0</v>
          </cell>
          <cell r="J447">
            <v>0</v>
          </cell>
        </row>
        <row r="448">
          <cell r="B448">
            <v>0</v>
          </cell>
          <cell r="I448">
            <v>0</v>
          </cell>
          <cell r="J448">
            <v>0</v>
          </cell>
        </row>
        <row r="449">
          <cell r="B449" t="str">
            <v>A.1.9.2.V.02-1</v>
          </cell>
          <cell r="I449">
            <v>429231.64</v>
          </cell>
          <cell r="J449">
            <v>70115.5</v>
          </cell>
        </row>
        <row r="450">
          <cell r="B450" t="str">
            <v>A.1.9.2.W.02-1</v>
          </cell>
          <cell r="I450">
            <v>1056885.4977410715</v>
          </cell>
          <cell r="J450">
            <v>70115.5</v>
          </cell>
        </row>
        <row r="451">
          <cell r="B451" t="str">
            <v>A.1.9.2.X.02-1</v>
          </cell>
          <cell r="I451">
            <v>777928.22763392865</v>
          </cell>
          <cell r="J451">
            <v>70115.5</v>
          </cell>
        </row>
        <row r="452">
          <cell r="B452" t="str">
            <v>A.1.9.2.Y.02-1</v>
          </cell>
          <cell r="I452">
            <v>171994.92897000001</v>
          </cell>
          <cell r="J452">
            <v>70115.5</v>
          </cell>
        </row>
        <row r="453">
          <cell r="B453">
            <v>0</v>
          </cell>
          <cell r="I453">
            <v>0</v>
          </cell>
          <cell r="J453">
            <v>0</v>
          </cell>
        </row>
        <row r="454">
          <cell r="B454" t="str">
            <v>A.1.9.2.Z.02-1</v>
          </cell>
          <cell r="I454">
            <v>71737.4375</v>
          </cell>
          <cell r="J454">
            <v>73766.174999999988</v>
          </cell>
        </row>
        <row r="455">
          <cell r="B455">
            <v>0</v>
          </cell>
          <cell r="I455">
            <v>0</v>
          </cell>
          <cell r="J455">
            <v>0</v>
          </cell>
        </row>
        <row r="456">
          <cell r="B456" t="str">
            <v>A.1.9.2.A.1.02-1</v>
          </cell>
          <cell r="I456">
            <v>117505.8125</v>
          </cell>
          <cell r="J456">
            <v>73766.174999999988</v>
          </cell>
        </row>
        <row r="457">
          <cell r="B457">
            <v>0</v>
          </cell>
          <cell r="I457">
            <v>0</v>
          </cell>
          <cell r="J457">
            <v>0</v>
          </cell>
        </row>
        <row r="458">
          <cell r="B458" t="str">
            <v>A.1.9.2.B.1.02-1</v>
          </cell>
          <cell r="I458">
            <v>81974.9375</v>
          </cell>
          <cell r="J458">
            <v>73766.174999999988</v>
          </cell>
        </row>
        <row r="459">
          <cell r="B459">
            <v>0</v>
          </cell>
          <cell r="I459">
            <v>0</v>
          </cell>
          <cell r="J459">
            <v>0</v>
          </cell>
        </row>
        <row r="460">
          <cell r="B460" t="str">
            <v>A.1.9.2.C.1.02-1</v>
          </cell>
          <cell r="I460">
            <v>83203.4375</v>
          </cell>
          <cell r="J460">
            <v>73766.174999999988</v>
          </cell>
        </row>
        <row r="461">
          <cell r="B461">
            <v>0</v>
          </cell>
          <cell r="I461">
            <v>0</v>
          </cell>
          <cell r="J461">
            <v>0</v>
          </cell>
        </row>
        <row r="462">
          <cell r="B462" t="str">
            <v>A.1.9.2.D.1.02-1</v>
          </cell>
          <cell r="I462">
            <v>74467.4375</v>
          </cell>
          <cell r="J462">
            <v>73766.174999999988</v>
          </cell>
        </row>
        <row r="463">
          <cell r="B463">
            <v>0</v>
          </cell>
          <cell r="I463">
            <v>0</v>
          </cell>
          <cell r="J463">
            <v>0</v>
          </cell>
        </row>
        <row r="464">
          <cell r="B464" t="str">
            <v>A.1.9.2.F.1.02-1</v>
          </cell>
          <cell r="I464">
            <v>112642.5</v>
          </cell>
          <cell r="J464">
            <v>83699.875</v>
          </cell>
        </row>
        <row r="465">
          <cell r="B465">
            <v>0</v>
          </cell>
          <cell r="I465">
            <v>0</v>
          </cell>
          <cell r="J465">
            <v>0</v>
          </cell>
        </row>
        <row r="466">
          <cell r="B466" t="str">
            <v>A.1.9.2.G.1.02-1</v>
          </cell>
          <cell r="I466">
            <v>80017.5</v>
          </cell>
          <cell r="J466">
            <v>83699.875</v>
          </cell>
        </row>
        <row r="467">
          <cell r="B467">
            <v>0</v>
          </cell>
          <cell r="I467">
            <v>0</v>
          </cell>
          <cell r="J467">
            <v>0</v>
          </cell>
        </row>
        <row r="468">
          <cell r="B468" t="str">
            <v>A.1.9.2.H.1.02-1</v>
          </cell>
          <cell r="I468">
            <v>334686.375</v>
          </cell>
          <cell r="J468">
            <v>107837.79999999999</v>
          </cell>
        </row>
        <row r="469">
          <cell r="B469">
            <v>0</v>
          </cell>
          <cell r="I469">
            <v>0</v>
          </cell>
          <cell r="J469">
            <v>0</v>
          </cell>
        </row>
        <row r="470">
          <cell r="B470" t="str">
            <v>A.1.9.2.I.1.02-1</v>
          </cell>
          <cell r="I470">
            <v>29067.5</v>
          </cell>
          <cell r="J470">
            <v>13741.35</v>
          </cell>
        </row>
        <row r="471">
          <cell r="B471">
            <v>0</v>
          </cell>
          <cell r="I471">
            <v>0</v>
          </cell>
          <cell r="J471">
            <v>0</v>
          </cell>
        </row>
        <row r="472">
          <cell r="B472" t="str">
            <v>A.1.9.2.J.1.02-1</v>
          </cell>
          <cell r="I472">
            <v>59492.750000000007</v>
          </cell>
          <cell r="J472">
            <v>13741.35</v>
          </cell>
        </row>
        <row r="473">
          <cell r="B473">
            <v>0</v>
          </cell>
          <cell r="I473">
            <v>0</v>
          </cell>
          <cell r="J473">
            <v>0</v>
          </cell>
        </row>
        <row r="474">
          <cell r="B474" t="str">
            <v>A.1.9.2.K.1.02-1</v>
          </cell>
          <cell r="I474">
            <v>174615.875</v>
          </cell>
          <cell r="J474">
            <v>206724</v>
          </cell>
        </row>
        <row r="475">
          <cell r="B475">
            <v>0</v>
          </cell>
          <cell r="I475">
            <v>0</v>
          </cell>
          <cell r="J475">
            <v>0</v>
          </cell>
        </row>
        <row r="476">
          <cell r="B476" t="str">
            <v>A.1.9.2.L.1.02-1</v>
          </cell>
          <cell r="I476">
            <v>16997.75</v>
          </cell>
          <cell r="J476">
            <v>13000.75</v>
          </cell>
        </row>
        <row r="477">
          <cell r="B477">
            <v>0</v>
          </cell>
          <cell r="I477">
            <v>0</v>
          </cell>
          <cell r="J477">
            <v>0</v>
          </cell>
        </row>
        <row r="478">
          <cell r="B478" t="str">
            <v>A.1.9.2.M.1.02-1</v>
          </cell>
          <cell r="I478">
            <v>7700.625</v>
          </cell>
          <cell r="J478">
            <v>15021.3</v>
          </cell>
        </row>
        <row r="479">
          <cell r="B479">
            <v>0</v>
          </cell>
          <cell r="I479">
            <v>0</v>
          </cell>
          <cell r="J479">
            <v>0</v>
          </cell>
        </row>
        <row r="480">
          <cell r="B480" t="str">
            <v>A.1.9.2.N.1.02-1</v>
          </cell>
          <cell r="I480">
            <v>2750</v>
          </cell>
          <cell r="J480">
            <v>7500</v>
          </cell>
        </row>
        <row r="481">
          <cell r="B481">
            <v>0</v>
          </cell>
          <cell r="I481">
            <v>0</v>
          </cell>
          <cell r="J481">
            <v>0</v>
          </cell>
        </row>
        <row r="482">
          <cell r="B482" t="str">
            <v>A.1.9.2.O.1.02-1</v>
          </cell>
          <cell r="I482">
            <v>14145</v>
          </cell>
          <cell r="J482">
            <v>28961.887499999997</v>
          </cell>
        </row>
        <row r="483">
          <cell r="B483">
            <v>0</v>
          </cell>
          <cell r="I483">
            <v>0</v>
          </cell>
          <cell r="J483">
            <v>0</v>
          </cell>
        </row>
        <row r="484">
          <cell r="B484">
            <v>0</v>
          </cell>
          <cell r="I484">
            <v>0</v>
          </cell>
          <cell r="J484">
            <v>0</v>
          </cell>
        </row>
        <row r="485">
          <cell r="B485" t="str">
            <v>A.1.9.2.P.1.02-1</v>
          </cell>
          <cell r="I485">
            <v>21824.002499999999</v>
          </cell>
          <cell r="J485">
            <v>11700.674999999999</v>
          </cell>
        </row>
        <row r="486">
          <cell r="B486">
            <v>0</v>
          </cell>
          <cell r="I486">
            <v>0</v>
          </cell>
          <cell r="J486">
            <v>0</v>
          </cell>
        </row>
        <row r="487">
          <cell r="B487">
            <v>0</v>
          </cell>
          <cell r="I487">
            <v>27138.5625</v>
          </cell>
          <cell r="J487">
            <v>11700.674999999999</v>
          </cell>
        </row>
        <row r="488">
          <cell r="B488" t="str">
            <v>A.1.9.2.Q.1.02-1</v>
          </cell>
          <cell r="I488">
            <v>0</v>
          </cell>
          <cell r="J488">
            <v>0</v>
          </cell>
        </row>
        <row r="489">
          <cell r="B489" t="str">
            <v>A.1.9.2.R.1.02-1</v>
          </cell>
          <cell r="I489">
            <v>18236.8125</v>
          </cell>
          <cell r="J489">
            <v>11700.674999999999</v>
          </cell>
        </row>
        <row r="490">
          <cell r="B490" t="str">
            <v>A.1.9.2.S.1.02-1</v>
          </cell>
          <cell r="I490">
            <v>26123.8125</v>
          </cell>
          <cell r="J490">
            <v>11700.674999999999</v>
          </cell>
        </row>
        <row r="491">
          <cell r="B491" t="str">
            <v>A.1.9.2.T.1.02-1</v>
          </cell>
          <cell r="I491">
            <v>13460.0625</v>
          </cell>
          <cell r="J491">
            <v>11700.674999999999</v>
          </cell>
        </row>
        <row r="492">
          <cell r="B492" t="str">
            <v>A.1.9.2.U.1.02-1</v>
          </cell>
          <cell r="I492">
            <v>15101.8125</v>
          </cell>
          <cell r="J492">
            <v>11700.674999999999</v>
          </cell>
        </row>
        <row r="493">
          <cell r="B493" t="str">
            <v>A.1.9.2.V.1.02-1</v>
          </cell>
          <cell r="I493">
            <v>18014.793749999997</v>
          </cell>
          <cell r="J493">
            <v>8524.9499999999989</v>
          </cell>
        </row>
        <row r="494">
          <cell r="B494" t="str">
            <v>A.1.9.2.W.1.02-1</v>
          </cell>
          <cell r="I494">
            <v>9856.40625</v>
          </cell>
          <cell r="J494">
            <v>8524.9499999999989</v>
          </cell>
        </row>
        <row r="495">
          <cell r="B495" t="str">
            <v>A.1.9.2.X.1.02-1</v>
          </cell>
          <cell r="I495">
            <v>49500.375</v>
          </cell>
          <cell r="J495">
            <v>24290.875</v>
          </cell>
        </row>
        <row r="496">
          <cell r="B496" t="str">
            <v>A.1.9.2.Y.1.02-1</v>
          </cell>
          <cell r="I496">
            <v>42805.625</v>
          </cell>
          <cell r="J496">
            <v>20672.399999999998</v>
          </cell>
        </row>
        <row r="497">
          <cell r="B497" t="str">
            <v>A.1.9.2.Z.1.02-1</v>
          </cell>
          <cell r="I497">
            <v>117557.5</v>
          </cell>
          <cell r="J497">
            <v>97566</v>
          </cell>
        </row>
        <row r="498">
          <cell r="B498" t="str">
            <v>A.1.9.2.A.2.02-1</v>
          </cell>
          <cell r="I498">
            <v>102594.8125</v>
          </cell>
          <cell r="J498">
            <v>73174.5</v>
          </cell>
        </row>
        <row r="499">
          <cell r="B499" t="str">
            <v>A.1.9.2.B.2.02-1</v>
          </cell>
          <cell r="I499">
            <v>14310</v>
          </cell>
          <cell r="J499">
            <v>12131.35</v>
          </cell>
        </row>
        <row r="500">
          <cell r="B500" t="str">
            <v>A.1.9.2.C.2.02-1</v>
          </cell>
          <cell r="I500">
            <v>14017.5</v>
          </cell>
          <cell r="J500">
            <v>12131.35</v>
          </cell>
        </row>
        <row r="501">
          <cell r="B501">
            <v>0</v>
          </cell>
          <cell r="I501">
            <v>0</v>
          </cell>
          <cell r="J501">
            <v>0</v>
          </cell>
        </row>
        <row r="502">
          <cell r="B502" t="str">
            <v>A.1.10.1.02-1</v>
          </cell>
          <cell r="I502">
            <v>0</v>
          </cell>
          <cell r="J502">
            <v>0</v>
          </cell>
        </row>
        <row r="503">
          <cell r="B503" t="str">
            <v>A.1.10.1.A.02-1</v>
          </cell>
          <cell r="I503">
            <v>109651</v>
          </cell>
          <cell r="J503">
            <v>25836.474999999999</v>
          </cell>
        </row>
        <row r="504">
          <cell r="B504" t="str">
            <v>A.1.10.1.B.02-1</v>
          </cell>
          <cell r="I504">
            <v>106267.5</v>
          </cell>
          <cell r="J504">
            <v>81353.3</v>
          </cell>
        </row>
        <row r="505">
          <cell r="B505" t="str">
            <v>A.1.10.1.C.02-1</v>
          </cell>
          <cell r="I505">
            <v>156454.5</v>
          </cell>
          <cell r="J505">
            <v>70127.574999999997</v>
          </cell>
        </row>
        <row r="506">
          <cell r="B506" t="str">
            <v>A.1.10.1.D.02-1</v>
          </cell>
          <cell r="I506">
            <v>177202.5</v>
          </cell>
          <cell r="J506">
            <v>70127.574999999997</v>
          </cell>
        </row>
        <row r="507">
          <cell r="B507" t="str">
            <v>A.1.10.1.E.02-1</v>
          </cell>
          <cell r="I507">
            <v>282445</v>
          </cell>
          <cell r="J507">
            <v>105191.3625</v>
          </cell>
        </row>
        <row r="508">
          <cell r="B508" t="str">
            <v>A.1.10.1.F.02-1</v>
          </cell>
          <cell r="I508">
            <v>344983.6</v>
          </cell>
          <cell r="J508">
            <v>105191.3625</v>
          </cell>
        </row>
        <row r="509">
          <cell r="B509" t="str">
            <v>A.1.10.1.G.02-1</v>
          </cell>
          <cell r="I509">
            <v>690711.3</v>
          </cell>
          <cell r="J509">
            <v>140255.15</v>
          </cell>
        </row>
        <row r="510">
          <cell r="B510" t="str">
            <v>A.1.10.1.H.02-1</v>
          </cell>
          <cell r="I510">
            <v>740202.9</v>
          </cell>
          <cell r="J510">
            <v>140255.15</v>
          </cell>
        </row>
        <row r="511">
          <cell r="B511" t="str">
            <v>A.1.10.1.I.02-1</v>
          </cell>
          <cell r="I511">
            <v>252870.64285714287</v>
          </cell>
          <cell r="J511">
            <v>170655.97500000001</v>
          </cell>
        </row>
        <row r="512">
          <cell r="B512" t="str">
            <v>A.1.10.1.J.02-1</v>
          </cell>
          <cell r="I512">
            <v>592423.71205357136</v>
          </cell>
          <cell r="J512">
            <v>363715.1</v>
          </cell>
        </row>
        <row r="513">
          <cell r="B513" t="str">
            <v>A.1.10.1.K.02-1</v>
          </cell>
          <cell r="I513">
            <v>322813.5</v>
          </cell>
          <cell r="J513">
            <v>234333.48749999999</v>
          </cell>
        </row>
        <row r="514">
          <cell r="B514" t="str">
            <v>A.1.10.1.L.02-1</v>
          </cell>
          <cell r="I514">
            <v>673240</v>
          </cell>
          <cell r="J514">
            <v>518876.83749999997</v>
          </cell>
        </row>
        <row r="515">
          <cell r="B515" t="str">
            <v>A.1.10.1.M.02-1</v>
          </cell>
          <cell r="I515">
            <v>854319</v>
          </cell>
          <cell r="J515">
            <v>711126.93750000012</v>
          </cell>
        </row>
        <row r="516">
          <cell r="B516" t="str">
            <v>A.1.10.1.N.02-1</v>
          </cell>
          <cell r="I516">
            <v>1199700</v>
          </cell>
          <cell r="J516">
            <v>210382.72499999998</v>
          </cell>
        </row>
        <row r="517">
          <cell r="B517" t="str">
            <v>A.1.10.1.O.02-1</v>
          </cell>
          <cell r="I517">
            <v>2457100</v>
          </cell>
          <cell r="J517">
            <v>210382.72499999998</v>
          </cell>
        </row>
        <row r="518">
          <cell r="B518" t="str">
            <v>A.1.10.1.P.02-1</v>
          </cell>
          <cell r="I518">
            <v>1400480</v>
          </cell>
          <cell r="J518">
            <v>210382.72499999998</v>
          </cell>
        </row>
        <row r="519">
          <cell r="B519" t="str">
            <v>A.1.10.1.Q.02-1</v>
          </cell>
          <cell r="I519">
            <v>2759250</v>
          </cell>
          <cell r="J519">
            <v>210382.72499999998</v>
          </cell>
        </row>
        <row r="520">
          <cell r="B520" t="str">
            <v>A.1.10.1.R.02-1</v>
          </cell>
          <cell r="I520">
            <v>3536860</v>
          </cell>
          <cell r="J520">
            <v>210382.72499999998</v>
          </cell>
        </row>
        <row r="521">
          <cell r="B521" t="str">
            <v>A.1.10.1.S.02-1</v>
          </cell>
          <cell r="I521">
            <v>5511460</v>
          </cell>
          <cell r="J521">
            <v>210382.72499999998</v>
          </cell>
        </row>
        <row r="522">
          <cell r="B522" t="str">
            <v>A.1.10.1.T.02-1</v>
          </cell>
          <cell r="I522">
            <v>920687.5</v>
          </cell>
          <cell r="J522">
            <v>257076.75</v>
          </cell>
        </row>
        <row r="523">
          <cell r="B523" t="str">
            <v>A.1.10.1.U.02-1</v>
          </cell>
          <cell r="I523">
            <v>759142.5</v>
          </cell>
          <cell r="J523">
            <v>257076.75</v>
          </cell>
        </row>
        <row r="524">
          <cell r="B524" t="str">
            <v>A.1.10.1.V.02-1</v>
          </cell>
          <cell r="I524">
            <v>447142.5</v>
          </cell>
          <cell r="J524">
            <v>257076.75</v>
          </cell>
        </row>
        <row r="525">
          <cell r="B525" t="str">
            <v>A.1.10.1.W.02-1</v>
          </cell>
          <cell r="I525">
            <v>1648142.5</v>
          </cell>
          <cell r="J525">
            <v>257076.75</v>
          </cell>
        </row>
        <row r="526">
          <cell r="B526" t="str">
            <v>A.1.10.1.X.02-1</v>
          </cell>
          <cell r="I526">
            <v>2475142.5</v>
          </cell>
          <cell r="J526">
            <v>257076.75</v>
          </cell>
        </row>
        <row r="527">
          <cell r="B527" t="str">
            <v>A.1.10.1.Y.02-1</v>
          </cell>
          <cell r="I527">
            <v>602142.5</v>
          </cell>
          <cell r="J527">
            <v>257076.75</v>
          </cell>
        </row>
        <row r="528">
          <cell r="B528" t="str">
            <v>A.1.10.1.Z.02-1</v>
          </cell>
          <cell r="I528">
            <v>1265142.5</v>
          </cell>
          <cell r="J528">
            <v>257076.75</v>
          </cell>
        </row>
        <row r="529">
          <cell r="B529" t="str">
            <v>A.1.10.A.1.02-1</v>
          </cell>
          <cell r="I529">
            <v>2325142.5</v>
          </cell>
          <cell r="J529">
            <v>257076.75</v>
          </cell>
        </row>
        <row r="530">
          <cell r="B530" t="str">
            <v>A.1.10.B.1.02-1</v>
          </cell>
          <cell r="I530">
            <v>3272142.5</v>
          </cell>
          <cell r="J530">
            <v>257076.75</v>
          </cell>
        </row>
        <row r="531">
          <cell r="B531" t="str">
            <v>A.1.10.C.1.02-1</v>
          </cell>
          <cell r="I531">
            <v>4113142.5</v>
          </cell>
          <cell r="J531">
            <v>257076.75</v>
          </cell>
        </row>
        <row r="532">
          <cell r="B532">
            <v>0</v>
          </cell>
          <cell r="I532">
            <v>0</v>
          </cell>
          <cell r="J532">
            <v>0</v>
          </cell>
        </row>
        <row r="533">
          <cell r="B533" t="str">
            <v>A.1.11.1.02-1</v>
          </cell>
          <cell r="I533">
            <v>0</v>
          </cell>
          <cell r="J533">
            <v>0</v>
          </cell>
        </row>
        <row r="534">
          <cell r="B534" t="str">
            <v>A.1.11.1.A.02-1</v>
          </cell>
          <cell r="I534">
            <v>249922.49614285716</v>
          </cell>
          <cell r="J534">
            <v>60944.537499999999</v>
          </cell>
        </row>
        <row r="535">
          <cell r="B535" t="str">
            <v>A.1.11.1.B.02-1</v>
          </cell>
          <cell r="I535">
            <v>288240.55614285718</v>
          </cell>
          <cell r="J535">
            <v>60944.537499999999</v>
          </cell>
        </row>
        <row r="536">
          <cell r="B536" t="str">
            <v>A.1.11.1.C.02-1</v>
          </cell>
          <cell r="I536">
            <v>358672.47214285715</v>
          </cell>
          <cell r="J536">
            <v>60944.537499999999</v>
          </cell>
        </row>
        <row r="537">
          <cell r="B537">
            <v>0</v>
          </cell>
          <cell r="I537">
            <v>0</v>
          </cell>
          <cell r="J537">
            <v>0</v>
          </cell>
        </row>
        <row r="538">
          <cell r="B538" t="str">
            <v>A.1.12.1.02-1</v>
          </cell>
          <cell r="I538">
            <v>0</v>
          </cell>
          <cell r="J538">
            <v>0</v>
          </cell>
        </row>
        <row r="539">
          <cell r="B539" t="str">
            <v>A.1.12.1.A.02-1</v>
          </cell>
          <cell r="I539">
            <v>5405503.125</v>
          </cell>
          <cell r="J539">
            <v>223186.25</v>
          </cell>
        </row>
        <row r="540">
          <cell r="B540" t="str">
            <v>A.1.12.1.B.02-1</v>
          </cell>
          <cell r="I540">
            <v>509694.37499999988</v>
          </cell>
          <cell r="J540">
            <v>106863.75</v>
          </cell>
        </row>
        <row r="541">
          <cell r="B541" t="str">
            <v>A.1.12.1.C.02-1</v>
          </cell>
          <cell r="I541">
            <v>3394153.1249999991</v>
          </cell>
          <cell r="J541">
            <v>223186.25</v>
          </cell>
        </row>
        <row r="542">
          <cell r="B542" t="str">
            <v>A.1.12.1.D.02-1</v>
          </cell>
          <cell r="I542">
            <v>518836.87499999988</v>
          </cell>
          <cell r="J542">
            <v>106863.75</v>
          </cell>
        </row>
        <row r="543">
          <cell r="B543" t="str">
            <v>A.1.12.1.D.02-1</v>
          </cell>
          <cell r="I543">
            <v>1135955.625</v>
          </cell>
          <cell r="J543">
            <v>106863.75</v>
          </cell>
        </row>
        <row r="544">
          <cell r="B544" t="str">
            <v>A.1.12.1.E.02-1</v>
          </cell>
          <cell r="I544">
            <v>386270.62499999994</v>
          </cell>
          <cell r="J544">
            <v>106863.75</v>
          </cell>
        </row>
        <row r="545">
          <cell r="B545" t="str">
            <v>A.1.12.1.F.02-1</v>
          </cell>
          <cell r="I545">
            <v>412555.31249999994</v>
          </cell>
          <cell r="J545">
            <v>106863.75</v>
          </cell>
        </row>
        <row r="546">
          <cell r="B546" t="str">
            <v>A.1.12.1.G.02-1</v>
          </cell>
          <cell r="I546">
            <v>726828.75</v>
          </cell>
          <cell r="J546">
            <v>106863.75</v>
          </cell>
        </row>
        <row r="547">
          <cell r="B547" t="str">
            <v>A.1.12.1.H.02-1</v>
          </cell>
          <cell r="I547">
            <v>821682.18749999988</v>
          </cell>
          <cell r="J547">
            <v>106863.75</v>
          </cell>
        </row>
        <row r="548">
          <cell r="B548" t="str">
            <v>A.1.12.1.I.02-1</v>
          </cell>
          <cell r="I548">
            <v>1211381.25</v>
          </cell>
          <cell r="J548">
            <v>106863.75</v>
          </cell>
        </row>
        <row r="549">
          <cell r="B549" t="str">
            <v>A.1.12.1.J.02-1</v>
          </cell>
          <cell r="I549">
            <v>3070737.1874999995</v>
          </cell>
          <cell r="J549">
            <v>229425</v>
          </cell>
        </row>
        <row r="550">
          <cell r="B550" t="str">
            <v>A.1.12.1.K.02-1</v>
          </cell>
          <cell r="I550">
            <v>291417.1875</v>
          </cell>
          <cell r="J550">
            <v>118737.5</v>
          </cell>
        </row>
        <row r="551">
          <cell r="B551" t="str">
            <v>A.1.12.1.L.02-1</v>
          </cell>
          <cell r="I551">
            <v>5859.375</v>
          </cell>
          <cell r="J551">
            <v>12364.799999999997</v>
          </cell>
        </row>
        <row r="552">
          <cell r="B552" t="str">
            <v>A.1.12.1.M.02-1</v>
          </cell>
          <cell r="I552">
            <v>11531.25</v>
          </cell>
          <cell r="J552">
            <v>12364.799999999997</v>
          </cell>
        </row>
        <row r="553">
          <cell r="B553" t="str">
            <v>A.1.12.1.N.02-1</v>
          </cell>
          <cell r="I553">
            <v>16687.5</v>
          </cell>
          <cell r="J553">
            <v>12364.799999999997</v>
          </cell>
        </row>
        <row r="554">
          <cell r="B554" t="str">
            <v>A.1.12.1.O.02-1</v>
          </cell>
          <cell r="I554">
            <v>7968.75</v>
          </cell>
          <cell r="J554">
            <v>12364.799999999997</v>
          </cell>
        </row>
        <row r="555">
          <cell r="B555" t="str">
            <v>A.1.12.1.P.02-1</v>
          </cell>
          <cell r="I555">
            <v>49031.25</v>
          </cell>
          <cell r="J555">
            <v>12364.799999999997</v>
          </cell>
        </row>
        <row r="556">
          <cell r="B556" t="str">
            <v>A.1.12.1.R.02-1</v>
          </cell>
          <cell r="I556">
            <v>116724.99999999999</v>
          </cell>
          <cell r="J556">
            <v>12364.799999999997</v>
          </cell>
        </row>
        <row r="557">
          <cell r="B557">
            <v>0</v>
          </cell>
          <cell r="I557">
            <v>0</v>
          </cell>
          <cell r="J557">
            <v>0</v>
          </cell>
        </row>
        <row r="558">
          <cell r="B558" t="str">
            <v>A.1.13.1.02-1</v>
          </cell>
          <cell r="I558">
            <v>0</v>
          </cell>
          <cell r="J558">
            <v>0</v>
          </cell>
        </row>
        <row r="559">
          <cell r="B559" t="str">
            <v>A.1.13.1.A.02-1</v>
          </cell>
          <cell r="I559">
            <v>850781.25000000012</v>
          </cell>
          <cell r="J559">
            <v>40576.025000000001</v>
          </cell>
        </row>
        <row r="560">
          <cell r="B560" t="str">
            <v>A.1.13.1.B.02-1</v>
          </cell>
          <cell r="I560">
            <v>100031.25000000001</v>
          </cell>
          <cell r="J560">
            <v>42870.275000000001</v>
          </cell>
        </row>
        <row r="561">
          <cell r="B561" t="str">
            <v>A.1.13.1.C.02-1</v>
          </cell>
          <cell r="I561">
            <v>77343.75</v>
          </cell>
          <cell r="J561">
            <v>42870.275000000001</v>
          </cell>
        </row>
        <row r="562">
          <cell r="B562" t="str">
            <v>A.1.13.1.D.02-1</v>
          </cell>
          <cell r="I562">
            <v>1282968.75</v>
          </cell>
          <cell r="J562">
            <v>156089.5</v>
          </cell>
        </row>
        <row r="563">
          <cell r="B563" t="str">
            <v>A.1.13.1.E.02-1</v>
          </cell>
          <cell r="I563">
            <v>2695312.5</v>
          </cell>
          <cell r="J563">
            <v>156089.5</v>
          </cell>
        </row>
        <row r="564">
          <cell r="B564" t="str">
            <v>A.1.13.1.F.02-1</v>
          </cell>
          <cell r="I564">
            <v>3448921.8749999991</v>
          </cell>
          <cell r="J564">
            <v>156089.5</v>
          </cell>
        </row>
        <row r="565">
          <cell r="B565" t="str">
            <v>A.1.13.1.G.02-1</v>
          </cell>
          <cell r="I565">
            <v>3017671.8749999995</v>
          </cell>
          <cell r="J565">
            <v>156089.5</v>
          </cell>
        </row>
        <row r="566">
          <cell r="B566" t="str">
            <v>A.1.13.1.H.02-1</v>
          </cell>
          <cell r="I566">
            <v>6467671.8749999981</v>
          </cell>
          <cell r="J566">
            <v>156089.5</v>
          </cell>
        </row>
        <row r="567">
          <cell r="B567" t="str">
            <v>A.1.13.1.I.02-1</v>
          </cell>
          <cell r="I567">
            <v>5044546.875</v>
          </cell>
          <cell r="J567">
            <v>156089.5</v>
          </cell>
        </row>
        <row r="568">
          <cell r="B568" t="str">
            <v>A.1.13.1.J.02-1</v>
          </cell>
          <cell r="I568">
            <v>5152359.375</v>
          </cell>
          <cell r="J568">
            <v>156089.5</v>
          </cell>
        </row>
        <row r="569">
          <cell r="B569" t="str">
            <v>A.1.13.1.K.02-1</v>
          </cell>
          <cell r="I569">
            <v>5799234.3749999991</v>
          </cell>
          <cell r="J569">
            <v>156089.5</v>
          </cell>
        </row>
        <row r="570">
          <cell r="B570" t="str">
            <v>A.1.13.1.L.02-1</v>
          </cell>
          <cell r="I570">
            <v>17227359.375</v>
          </cell>
          <cell r="J570">
            <v>237475</v>
          </cell>
        </row>
        <row r="571">
          <cell r="B571" t="str">
            <v>A.1.13.1.M.02-1</v>
          </cell>
          <cell r="I571">
            <v>22617984.375</v>
          </cell>
          <cell r="J571">
            <v>237475</v>
          </cell>
        </row>
        <row r="572">
          <cell r="B572" t="str">
            <v>A.1.13.1.N.02-1</v>
          </cell>
          <cell r="I572">
            <v>6446109.3749999981</v>
          </cell>
          <cell r="J572">
            <v>156089.5</v>
          </cell>
        </row>
        <row r="573">
          <cell r="B573" t="str">
            <v>A.1.13.1.O.02-1</v>
          </cell>
          <cell r="I573">
            <v>9896109.375</v>
          </cell>
          <cell r="J573">
            <v>156089.5</v>
          </cell>
        </row>
      </sheetData>
      <sheetData sheetId="2"/>
      <sheetData sheetId="3"/>
      <sheetData sheetId="4">
        <row r="10">
          <cell r="B10" t="str">
            <v>A.1.1.1.04-1</v>
          </cell>
          <cell r="I10">
            <v>56851.385624999995</v>
          </cell>
          <cell r="J10">
            <v>18941.650000000001</v>
          </cell>
        </row>
        <row r="11">
          <cell r="B11" t="str">
            <v>A.1.1.2.04-1</v>
          </cell>
          <cell r="I11">
            <v>170618.78974999997</v>
          </cell>
          <cell r="J11">
            <v>54731.95</v>
          </cell>
        </row>
        <row r="12">
          <cell r="B12" t="str">
            <v>A.1.1.3.04-1</v>
          </cell>
          <cell r="I12">
            <v>77577.021999999983</v>
          </cell>
          <cell r="J12">
            <v>84243.249999999985</v>
          </cell>
        </row>
        <row r="13">
          <cell r="B13" t="str">
            <v>A.1.1.4.04-1</v>
          </cell>
          <cell r="I13">
            <v>478112.65937499999</v>
          </cell>
          <cell r="J13">
            <v>399763</v>
          </cell>
        </row>
        <row r="14">
          <cell r="B14" t="str">
            <v>A.1.1.5.04-1</v>
          </cell>
          <cell r="I14">
            <v>252151.52424999999</v>
          </cell>
          <cell r="J14">
            <v>294589.75</v>
          </cell>
        </row>
        <row r="15">
          <cell r="B15" t="str">
            <v>A.1.1.6.04-1</v>
          </cell>
          <cell r="I15">
            <v>118980.36850000001</v>
          </cell>
          <cell r="J15">
            <v>46883.199999999997</v>
          </cell>
        </row>
        <row r="16">
          <cell r="B16" t="str">
            <v>A.1.1.7.04-1</v>
          </cell>
          <cell r="I16">
            <v>0</v>
          </cell>
          <cell r="J16">
            <v>0</v>
          </cell>
        </row>
        <row r="17">
          <cell r="B17" t="str">
            <v>A.1.1.8.04-1</v>
          </cell>
          <cell r="I17">
            <v>0</v>
          </cell>
          <cell r="J17">
            <v>13604.5</v>
          </cell>
        </row>
        <row r="18">
          <cell r="B18" t="str">
            <v>A.1.1.9.04-1</v>
          </cell>
          <cell r="I18">
            <v>0</v>
          </cell>
          <cell r="J18">
            <v>21003.254999999997</v>
          </cell>
        </row>
        <row r="19">
          <cell r="B19" t="str">
            <v>A.1.1.10.04-1</v>
          </cell>
          <cell r="I19">
            <v>0</v>
          </cell>
          <cell r="J19">
            <v>61743.499999999985</v>
          </cell>
        </row>
        <row r="20">
          <cell r="B20" t="str">
            <v>A.1.1.11.04-1</v>
          </cell>
          <cell r="I20">
            <v>0</v>
          </cell>
          <cell r="J20">
            <v>75818.924999999988</v>
          </cell>
        </row>
        <row r="21">
          <cell r="B21" t="str">
            <v>A.1.1.12.04-1</v>
          </cell>
          <cell r="I21">
            <v>0</v>
          </cell>
          <cell r="J21">
            <v>90124.579999999987</v>
          </cell>
        </row>
        <row r="22">
          <cell r="B22" t="str">
            <v>A.1.1.13.04-1</v>
          </cell>
          <cell r="I22">
            <v>0</v>
          </cell>
          <cell r="J22">
            <v>82171.179999999978</v>
          </cell>
        </row>
        <row r="23">
          <cell r="B23" t="str">
            <v>A.1.1.14.04-1</v>
          </cell>
          <cell r="I23">
            <v>0</v>
          </cell>
          <cell r="J23">
            <v>124638.14999999997</v>
          </cell>
        </row>
        <row r="24">
          <cell r="B24" t="str">
            <v>A.1.1.15.04-1</v>
          </cell>
          <cell r="I24">
            <v>0</v>
          </cell>
          <cell r="J24">
            <v>99365.174999999988</v>
          </cell>
        </row>
        <row r="25">
          <cell r="B25" t="str">
            <v>A.1.1.16.04-1</v>
          </cell>
          <cell r="I25">
            <v>0</v>
          </cell>
          <cell r="J25">
            <v>4499.95</v>
          </cell>
        </row>
        <row r="26">
          <cell r="B26" t="str">
            <v>A.1.1.17.04-1</v>
          </cell>
          <cell r="I26">
            <v>0</v>
          </cell>
          <cell r="J26">
            <v>46255.299999999996</v>
          </cell>
        </row>
        <row r="27">
          <cell r="B27" t="str">
            <v>A.1.1.18.04-1</v>
          </cell>
          <cell r="I27">
            <v>0</v>
          </cell>
          <cell r="J27">
            <v>20542.794999999995</v>
          </cell>
        </row>
        <row r="28">
          <cell r="B28" t="str">
            <v>A.1.1.19.04-1</v>
          </cell>
          <cell r="I28">
            <v>0</v>
          </cell>
          <cell r="J28">
            <v>44999.499999999993</v>
          </cell>
        </row>
        <row r="29">
          <cell r="B29" t="str">
            <v>A.1.1.20.04-1</v>
          </cell>
          <cell r="I29">
            <v>406739.99999999994</v>
          </cell>
          <cell r="J29">
            <v>16848.649999999998</v>
          </cell>
        </row>
        <row r="30">
          <cell r="B30" t="str">
            <v>A.1.1.21.04-1</v>
          </cell>
          <cell r="I30">
            <v>14771.347499999998</v>
          </cell>
          <cell r="J30">
            <v>59611.069200000005</v>
          </cell>
        </row>
        <row r="31">
          <cell r="B31" t="str">
            <v>A.1.1.22.04-1</v>
          </cell>
          <cell r="I31">
            <v>376739.99999999994</v>
          </cell>
          <cell r="J31">
            <v>124063.50140000002</v>
          </cell>
        </row>
        <row r="32">
          <cell r="B32" t="str">
            <v>A.1.1.23.04-1</v>
          </cell>
          <cell r="I32">
            <v>418173.11999999994</v>
          </cell>
          <cell r="J32">
            <v>24697.399999999998</v>
          </cell>
        </row>
        <row r="33">
          <cell r="B33" t="str">
            <v>A.1.1.24.04-1</v>
          </cell>
          <cell r="I33">
            <v>367698.23999999993</v>
          </cell>
          <cell r="J33">
            <v>22499.749999999996</v>
          </cell>
        </row>
        <row r="34">
          <cell r="B34" t="str">
            <v>A.1.1.25.04-1</v>
          </cell>
          <cell r="I34">
            <v>391809.6</v>
          </cell>
          <cell r="J34">
            <v>22499.749999999996</v>
          </cell>
        </row>
        <row r="35">
          <cell r="B35" t="str">
            <v>A.1.1.26.04-1</v>
          </cell>
          <cell r="I35">
            <v>386786.39999999997</v>
          </cell>
          <cell r="J35">
            <v>22499.749999999996</v>
          </cell>
        </row>
        <row r="36">
          <cell r="B36" t="str">
            <v>A.1.1.27.04-1</v>
          </cell>
          <cell r="I36">
            <v>369205.1999999999</v>
          </cell>
          <cell r="J36">
            <v>22499.749999999996</v>
          </cell>
        </row>
        <row r="37">
          <cell r="B37" t="str">
            <v>A.1.1.28.04-1</v>
          </cell>
          <cell r="I37">
            <v>376739.99999999994</v>
          </cell>
          <cell r="J37">
            <v>22499.749999999996</v>
          </cell>
        </row>
        <row r="38">
          <cell r="B38" t="str">
            <v>A.1.1.29.04-1</v>
          </cell>
          <cell r="I38">
            <v>226044</v>
          </cell>
          <cell r="J38">
            <v>13499.849999999999</v>
          </cell>
        </row>
        <row r="39">
          <cell r="B39" t="str">
            <v>A.1.1.30.04-1</v>
          </cell>
          <cell r="I39">
            <v>0</v>
          </cell>
          <cell r="J39">
            <v>0</v>
          </cell>
        </row>
        <row r="40">
          <cell r="B40" t="str">
            <v>A.1.1.31.04-1</v>
          </cell>
          <cell r="I40">
            <v>0</v>
          </cell>
          <cell r="J40">
            <v>561609.4574999999</v>
          </cell>
        </row>
        <row r="41">
          <cell r="B41" t="str">
            <v>A.1.1.32.04-1</v>
          </cell>
          <cell r="I41">
            <v>0</v>
          </cell>
          <cell r="J41">
            <v>56149.95749999999</v>
          </cell>
        </row>
        <row r="42">
          <cell r="B42" t="str">
            <v>A.1.1.33.04-1</v>
          </cell>
          <cell r="I42">
            <v>0</v>
          </cell>
          <cell r="J42">
            <v>6190.0474999999988</v>
          </cell>
        </row>
        <row r="43">
          <cell r="B43" t="str">
            <v>A.1.1.34.04-1</v>
          </cell>
          <cell r="I43">
            <v>0</v>
          </cell>
          <cell r="J43">
            <v>67394.599999999991</v>
          </cell>
        </row>
        <row r="44">
          <cell r="B44" t="str">
            <v>A.1.1.35.04-1</v>
          </cell>
          <cell r="I44">
            <v>0</v>
          </cell>
          <cell r="J44">
            <v>126364.87499999997</v>
          </cell>
        </row>
        <row r="45">
          <cell r="B45" t="str">
            <v>A.1.1.36.04-1</v>
          </cell>
          <cell r="I45">
            <v>0</v>
          </cell>
          <cell r="J45">
            <v>252729.74999999994</v>
          </cell>
        </row>
        <row r="46">
          <cell r="B46" t="str">
            <v>A.1.1.37.04-1</v>
          </cell>
          <cell r="I46">
            <v>0</v>
          </cell>
          <cell r="J46">
            <v>8999.9</v>
          </cell>
        </row>
        <row r="47">
          <cell r="B47" t="str">
            <v>A.1.1.38.04-1</v>
          </cell>
          <cell r="I47">
            <v>0</v>
          </cell>
          <cell r="J47">
            <v>8424.3249999999989</v>
          </cell>
        </row>
        <row r="48">
          <cell r="B48" t="str">
            <v>A.1.1.39.04-1</v>
          </cell>
          <cell r="I48">
            <v>0</v>
          </cell>
          <cell r="J48">
            <v>6462.1374999999989</v>
          </cell>
        </row>
        <row r="49">
          <cell r="B49" t="str">
            <v>A.1.1.40.04-1</v>
          </cell>
          <cell r="I49">
            <v>0</v>
          </cell>
          <cell r="J49">
            <v>2720.8999999999996</v>
          </cell>
        </row>
        <row r="50">
          <cell r="B50" t="str">
            <v>A.1.1.41.04-1</v>
          </cell>
          <cell r="I50">
            <v>0</v>
          </cell>
          <cell r="J50">
            <v>6435.9749999999985</v>
          </cell>
        </row>
        <row r="51">
          <cell r="B51" t="str">
            <v>A.1.1.42.04-1</v>
          </cell>
          <cell r="I51">
            <v>0</v>
          </cell>
          <cell r="J51">
            <v>6802.25</v>
          </cell>
        </row>
        <row r="52">
          <cell r="B52" t="str">
            <v>A.1.1.43.04-1</v>
          </cell>
          <cell r="I52">
            <v>0</v>
          </cell>
          <cell r="J52">
            <v>11108.5975</v>
          </cell>
        </row>
        <row r="53">
          <cell r="B53" t="str">
            <v>A.1.1.44.04-1</v>
          </cell>
          <cell r="I53">
            <v>0</v>
          </cell>
          <cell r="J53">
            <v>8424.3249999999989</v>
          </cell>
        </row>
        <row r="54">
          <cell r="B54" t="str">
            <v>A.1.1.45.04-1</v>
          </cell>
          <cell r="I54">
            <v>0</v>
          </cell>
          <cell r="J54">
            <v>645250.97</v>
          </cell>
        </row>
        <row r="55">
          <cell r="B55" t="str">
            <v>A.1.1.46.04-1</v>
          </cell>
          <cell r="I55">
            <v>0</v>
          </cell>
          <cell r="J55">
            <v>359995.99999999994</v>
          </cell>
        </row>
        <row r="56">
          <cell r="B56" t="str">
            <v>A.1.1.47.04-1</v>
          </cell>
          <cell r="I56">
            <v>0</v>
          </cell>
          <cell r="J56">
            <v>8424.3249999999989</v>
          </cell>
        </row>
        <row r="57">
          <cell r="B57" t="str">
            <v>A.1.1.48.04-1</v>
          </cell>
          <cell r="I57">
            <v>0</v>
          </cell>
          <cell r="J57">
            <v>2699.9699999999993</v>
          </cell>
        </row>
        <row r="58">
          <cell r="B58" t="str">
            <v>A.1.1.49.04-1</v>
          </cell>
          <cell r="I58">
            <v>0</v>
          </cell>
          <cell r="J58">
            <v>12118.469999999998</v>
          </cell>
        </row>
        <row r="59">
          <cell r="B59" t="str">
            <v>A.1.1.50.04-1</v>
          </cell>
          <cell r="I59">
            <v>0</v>
          </cell>
          <cell r="J59">
            <v>16848.649999999998</v>
          </cell>
        </row>
        <row r="60">
          <cell r="B60" t="str">
            <v>A.1.1.51.04-1</v>
          </cell>
          <cell r="I60">
            <v>0</v>
          </cell>
          <cell r="J60">
            <v>137457.77499999997</v>
          </cell>
        </row>
        <row r="61">
          <cell r="B61" t="str">
            <v>A.1.1.52.04-1</v>
          </cell>
          <cell r="I61">
            <v>0</v>
          </cell>
          <cell r="J61">
            <v>92667.574999999983</v>
          </cell>
        </row>
        <row r="62">
          <cell r="B62" t="str">
            <v>A.1.1.53.04-1</v>
          </cell>
          <cell r="I62">
            <v>0</v>
          </cell>
          <cell r="J62">
            <v>84243.249999999985</v>
          </cell>
        </row>
        <row r="63">
          <cell r="B63" t="str">
            <v>A.1.1.54.04-1</v>
          </cell>
          <cell r="I63">
            <v>0</v>
          </cell>
          <cell r="J63">
            <v>25272.974999999995</v>
          </cell>
        </row>
        <row r="64">
          <cell r="B64" t="str">
            <v>A.1.1.55.04-1</v>
          </cell>
          <cell r="I64">
            <v>0</v>
          </cell>
          <cell r="J64">
            <v>16848.649999999998</v>
          </cell>
        </row>
        <row r="65">
          <cell r="B65" t="str">
            <v>A.1.1.56.04-1</v>
          </cell>
          <cell r="I65">
            <v>0</v>
          </cell>
          <cell r="J65">
            <v>42121.624999999993</v>
          </cell>
        </row>
        <row r="66">
          <cell r="B66" t="str">
            <v>A.1.1.57.04-1</v>
          </cell>
          <cell r="I66">
            <v>0</v>
          </cell>
          <cell r="J66">
            <v>86911.824999999983</v>
          </cell>
        </row>
        <row r="67">
          <cell r="B67" t="str">
            <v>A.1.1.58.04-1</v>
          </cell>
          <cell r="I67">
            <v>0</v>
          </cell>
          <cell r="J67">
            <v>58970.274999999987</v>
          </cell>
        </row>
        <row r="68">
          <cell r="B68" t="str">
            <v>A.1.1.59.04-1</v>
          </cell>
          <cell r="I68">
            <v>0</v>
          </cell>
          <cell r="J68">
            <v>33697.299999999996</v>
          </cell>
        </row>
        <row r="69">
          <cell r="B69" t="str">
            <v>A.1.1.60.04-1</v>
          </cell>
          <cell r="I69">
            <v>0</v>
          </cell>
          <cell r="J69">
            <v>199326.85499999998</v>
          </cell>
        </row>
        <row r="70">
          <cell r="B70" t="str">
            <v>A.1.1.61.04-1</v>
          </cell>
          <cell r="I70">
            <v>0</v>
          </cell>
          <cell r="J70">
            <v>277814.35499999992</v>
          </cell>
        </row>
        <row r="71">
          <cell r="B71">
            <v>0</v>
          </cell>
          <cell r="I71">
            <v>0</v>
          </cell>
          <cell r="J71">
            <v>0</v>
          </cell>
        </row>
        <row r="72">
          <cell r="B72" t="str">
            <v>A.1.2.1.04-1</v>
          </cell>
          <cell r="I72">
            <v>0</v>
          </cell>
          <cell r="J72">
            <v>0</v>
          </cell>
        </row>
        <row r="73">
          <cell r="B73">
            <v>0</v>
          </cell>
          <cell r="I73">
            <v>0</v>
          </cell>
          <cell r="J73">
            <v>0</v>
          </cell>
        </row>
        <row r="74">
          <cell r="B74" t="str">
            <v>A.1.2.2.04-1</v>
          </cell>
          <cell r="I74">
            <v>844769.04457142856</v>
          </cell>
          <cell r="J74">
            <v>167889.995</v>
          </cell>
        </row>
        <row r="75">
          <cell r="B75">
            <v>0</v>
          </cell>
          <cell r="I75">
            <v>0</v>
          </cell>
          <cell r="J75">
            <v>0</v>
          </cell>
        </row>
        <row r="76">
          <cell r="B76" t="str">
            <v>A.1.2.3.04-1</v>
          </cell>
          <cell r="I76">
            <v>829065.98332275124</v>
          </cell>
          <cell r="J76">
            <v>122021.89999999998</v>
          </cell>
        </row>
        <row r="77">
          <cell r="B77">
            <v>0</v>
          </cell>
          <cell r="I77">
            <v>0</v>
          </cell>
          <cell r="J77">
            <v>0</v>
          </cell>
        </row>
        <row r="78">
          <cell r="B78" t="str">
            <v>A.1.2.4.04-1</v>
          </cell>
          <cell r="I78">
            <v>883492.21062433859</v>
          </cell>
          <cell r="J78">
            <v>167889.995</v>
          </cell>
        </row>
        <row r="79">
          <cell r="B79">
            <v>0</v>
          </cell>
          <cell r="I79">
            <v>0</v>
          </cell>
          <cell r="J79">
            <v>0</v>
          </cell>
        </row>
        <row r="80">
          <cell r="B80" t="str">
            <v>A.1.2.5.04-1</v>
          </cell>
          <cell r="I80">
            <v>913748.19123809505</v>
          </cell>
          <cell r="J80">
            <v>167889.995</v>
          </cell>
        </row>
        <row r="81">
          <cell r="B81">
            <v>0</v>
          </cell>
          <cell r="I81">
            <v>0</v>
          </cell>
          <cell r="J81">
            <v>0</v>
          </cell>
        </row>
        <row r="82">
          <cell r="B82" t="str">
            <v>A.1.2.6.04-1</v>
          </cell>
          <cell r="I82">
            <v>949584.94539682532</v>
          </cell>
          <cell r="J82">
            <v>167889.995</v>
          </cell>
        </row>
        <row r="83">
          <cell r="B83">
            <v>0</v>
          </cell>
          <cell r="I83">
            <v>0</v>
          </cell>
          <cell r="J83">
            <v>0</v>
          </cell>
        </row>
        <row r="84">
          <cell r="B84" t="str">
            <v>A.1.2.7.04-1</v>
          </cell>
          <cell r="I84">
            <v>983789.05489947065</v>
          </cell>
          <cell r="J84">
            <v>167889.995</v>
          </cell>
        </row>
        <row r="85">
          <cell r="B85">
            <v>0</v>
          </cell>
          <cell r="I85">
            <v>0</v>
          </cell>
          <cell r="J85">
            <v>0</v>
          </cell>
        </row>
        <row r="86">
          <cell r="B86" t="str">
            <v>A.1.2.8.04-1</v>
          </cell>
          <cell r="I86">
            <v>983789.05489947065</v>
          </cell>
          <cell r="J86">
            <v>167889.995</v>
          </cell>
        </row>
        <row r="87">
          <cell r="B87">
            <v>0</v>
          </cell>
          <cell r="I87">
            <v>0</v>
          </cell>
          <cell r="J87">
            <v>0</v>
          </cell>
        </row>
        <row r="88">
          <cell r="B88" t="str">
            <v>A.1.2.9.04-1</v>
          </cell>
          <cell r="I88">
            <v>1026444.7809100528</v>
          </cell>
          <cell r="J88">
            <v>167889.995</v>
          </cell>
        </row>
        <row r="89">
          <cell r="B89">
            <v>0</v>
          </cell>
          <cell r="I89">
            <v>0</v>
          </cell>
          <cell r="J89">
            <v>0</v>
          </cell>
        </row>
        <row r="90">
          <cell r="B90" t="str">
            <v>A.1.2.10.04-1</v>
          </cell>
          <cell r="I90">
            <v>1055698.7588571426</v>
          </cell>
          <cell r="J90">
            <v>167889.995</v>
          </cell>
        </row>
        <row r="91">
          <cell r="B91">
            <v>0</v>
          </cell>
          <cell r="I91">
            <v>0</v>
          </cell>
          <cell r="J91">
            <v>0</v>
          </cell>
        </row>
        <row r="92">
          <cell r="B92" t="str">
            <v>A.1.2.11.04-1</v>
          </cell>
          <cell r="I92">
            <v>1064695.6559576718</v>
          </cell>
          <cell r="J92">
            <v>167889.995</v>
          </cell>
        </row>
        <row r="93">
          <cell r="B93">
            <v>0</v>
          </cell>
          <cell r="I93">
            <v>0</v>
          </cell>
          <cell r="J93">
            <v>0</v>
          </cell>
        </row>
        <row r="94">
          <cell r="B94" t="str">
            <v>A.1.2.12.04-1</v>
          </cell>
          <cell r="I94">
            <v>1098998.4021164018</v>
          </cell>
          <cell r="J94">
            <v>213538.32499999998</v>
          </cell>
        </row>
        <row r="95">
          <cell r="B95">
            <v>0</v>
          </cell>
          <cell r="I95">
            <v>0</v>
          </cell>
          <cell r="J95">
            <v>0</v>
          </cell>
        </row>
        <row r="96">
          <cell r="B96" t="str">
            <v>A.1.2.13.04-1</v>
          </cell>
          <cell r="I96">
            <v>1098998.4021164018</v>
          </cell>
          <cell r="J96">
            <v>213538.32499999998</v>
          </cell>
        </row>
        <row r="97">
          <cell r="B97">
            <v>0</v>
          </cell>
          <cell r="I97">
            <v>0</v>
          </cell>
          <cell r="J97">
            <v>0</v>
          </cell>
        </row>
        <row r="98">
          <cell r="B98" t="str">
            <v>A.1.2.14.04-1</v>
          </cell>
          <cell r="I98">
            <v>1115991.1679999998</v>
          </cell>
          <cell r="J98">
            <v>213538.32499999998</v>
          </cell>
        </row>
        <row r="99">
          <cell r="B99">
            <v>0</v>
          </cell>
          <cell r="I99">
            <v>0</v>
          </cell>
          <cell r="J99">
            <v>0</v>
          </cell>
        </row>
        <row r="100">
          <cell r="B100">
            <v>0</v>
          </cell>
          <cell r="I100">
            <v>0</v>
          </cell>
          <cell r="J100">
            <v>0</v>
          </cell>
        </row>
        <row r="101">
          <cell r="B101" t="str">
            <v>A.1.2.15.04-1</v>
          </cell>
          <cell r="I101">
            <v>62767.961975000006</v>
          </cell>
          <cell r="J101">
            <v>21338.134999999998</v>
          </cell>
        </row>
        <row r="102">
          <cell r="B102" t="str">
            <v>A.1.2.16.04-1</v>
          </cell>
          <cell r="I102">
            <v>80304.765650000001</v>
          </cell>
          <cell r="J102">
            <v>35235.654999999992</v>
          </cell>
        </row>
        <row r="103">
          <cell r="B103" t="str">
            <v>A.1.2.17.04-1</v>
          </cell>
          <cell r="I103">
            <v>5031885.9840000011</v>
          </cell>
          <cell r="J103">
            <v>807196.84499999997</v>
          </cell>
        </row>
        <row r="104">
          <cell r="B104">
            <v>0</v>
          </cell>
          <cell r="I104">
            <v>0</v>
          </cell>
          <cell r="J104">
            <v>0</v>
          </cell>
        </row>
        <row r="105">
          <cell r="B105" t="str">
            <v>A.1.2.18.04-1</v>
          </cell>
          <cell r="I105">
            <v>4003725.2277499996</v>
          </cell>
          <cell r="J105">
            <v>715649.02499999991</v>
          </cell>
        </row>
        <row r="106">
          <cell r="B106">
            <v>0</v>
          </cell>
          <cell r="I106">
            <v>0</v>
          </cell>
          <cell r="J106">
            <v>0</v>
          </cell>
        </row>
        <row r="107">
          <cell r="B107" t="str">
            <v>A.1.2.19.04-1</v>
          </cell>
          <cell r="I107">
            <v>8866677.0714999996</v>
          </cell>
          <cell r="J107">
            <v>1004252.7949999998</v>
          </cell>
        </row>
        <row r="108">
          <cell r="B108">
            <v>0</v>
          </cell>
          <cell r="I108">
            <v>0</v>
          </cell>
          <cell r="J108">
            <v>0</v>
          </cell>
        </row>
        <row r="109">
          <cell r="B109" t="str">
            <v>A.1.2.20.04-1</v>
          </cell>
          <cell r="I109">
            <v>8094178.9465000005</v>
          </cell>
          <cell r="J109">
            <v>973119.41999999981</v>
          </cell>
        </row>
        <row r="110">
          <cell r="B110">
            <v>0</v>
          </cell>
          <cell r="I110">
            <v>0</v>
          </cell>
          <cell r="J110">
            <v>0</v>
          </cell>
        </row>
        <row r="111">
          <cell r="B111" t="str">
            <v>A.1.2.21.04-1</v>
          </cell>
          <cell r="I111">
            <v>7321680.8215000005</v>
          </cell>
          <cell r="J111">
            <v>941986.04499999981</v>
          </cell>
        </row>
        <row r="112">
          <cell r="B112">
            <v>0</v>
          </cell>
          <cell r="I112">
            <v>0</v>
          </cell>
          <cell r="J112">
            <v>0</v>
          </cell>
        </row>
        <row r="113">
          <cell r="B113" t="str">
            <v>A.1.2.22.04-1</v>
          </cell>
          <cell r="I113">
            <v>6723695.0090000005</v>
          </cell>
          <cell r="J113">
            <v>875690.26999999979</v>
          </cell>
        </row>
        <row r="114">
          <cell r="B114">
            <v>0</v>
          </cell>
          <cell r="I114">
            <v>0</v>
          </cell>
          <cell r="J114">
            <v>0</v>
          </cell>
        </row>
        <row r="115">
          <cell r="B115" t="str">
            <v>A.1.2.23.04-1</v>
          </cell>
          <cell r="I115">
            <v>6479220.6777500007</v>
          </cell>
          <cell r="J115">
            <v>715962.97499999986</v>
          </cell>
        </row>
        <row r="116">
          <cell r="B116">
            <v>0</v>
          </cell>
          <cell r="I116">
            <v>0</v>
          </cell>
          <cell r="J116">
            <v>0</v>
          </cell>
        </row>
        <row r="117">
          <cell r="B117" t="str">
            <v>A.1.2.24.04-1</v>
          </cell>
          <cell r="I117">
            <v>6479220.6777500007</v>
          </cell>
          <cell r="J117">
            <v>715962.97499999986</v>
          </cell>
        </row>
        <row r="118">
          <cell r="B118">
            <v>0</v>
          </cell>
          <cell r="I118">
            <v>0</v>
          </cell>
          <cell r="J118">
            <v>0</v>
          </cell>
        </row>
        <row r="119">
          <cell r="B119">
            <v>0</v>
          </cell>
          <cell r="I119">
            <v>6092971.6152499998</v>
          </cell>
          <cell r="J119">
            <v>715962.97499999986</v>
          </cell>
        </row>
        <row r="120">
          <cell r="B120">
            <v>0</v>
          </cell>
          <cell r="I120">
            <v>0</v>
          </cell>
          <cell r="J120">
            <v>0</v>
          </cell>
        </row>
        <row r="121">
          <cell r="B121">
            <v>0</v>
          </cell>
          <cell r="I121">
            <v>5706722.5527499998</v>
          </cell>
          <cell r="J121">
            <v>715962.97499999986</v>
          </cell>
        </row>
        <row r="122">
          <cell r="B122">
            <v>0</v>
          </cell>
          <cell r="I122">
            <v>0</v>
          </cell>
          <cell r="J122">
            <v>0</v>
          </cell>
        </row>
        <row r="123">
          <cell r="B123" t="str">
            <v>A.1.2.25.04-1</v>
          </cell>
          <cell r="I123">
            <v>6057271.87775</v>
          </cell>
          <cell r="J123">
            <v>715649.02499999991</v>
          </cell>
        </row>
        <row r="124">
          <cell r="B124">
            <v>0</v>
          </cell>
          <cell r="I124">
            <v>0</v>
          </cell>
          <cell r="J124">
            <v>0</v>
          </cell>
        </row>
        <row r="125">
          <cell r="B125">
            <v>0</v>
          </cell>
          <cell r="I125">
            <v>6628235.3340000007</v>
          </cell>
          <cell r="J125">
            <v>807196.84499999997</v>
          </cell>
        </row>
        <row r="126">
          <cell r="B126">
            <v>0</v>
          </cell>
          <cell r="I126">
            <v>0</v>
          </cell>
          <cell r="J126">
            <v>0</v>
          </cell>
        </row>
        <row r="127">
          <cell r="B127" t="str">
            <v>A.1.2.26.04-1</v>
          </cell>
          <cell r="I127">
            <v>63000</v>
          </cell>
          <cell r="J127">
            <v>9669.659999999998</v>
          </cell>
        </row>
        <row r="128">
          <cell r="B128" t="str">
            <v>A.1.2.27.04-1</v>
          </cell>
          <cell r="I128">
            <v>909419.59999999986</v>
          </cell>
          <cell r="J128">
            <v>167889.995</v>
          </cell>
        </row>
        <row r="129">
          <cell r="B129" t="str">
            <v>A.1.2.28.04-1</v>
          </cell>
          <cell r="I129">
            <v>2605132.8717999998</v>
          </cell>
          <cell r="J129">
            <v>375379.54999999993</v>
          </cell>
        </row>
        <row r="130">
          <cell r="B130" t="str">
            <v>A.1.2.29.04-1</v>
          </cell>
          <cell r="I130">
            <v>915905.99999999977</v>
          </cell>
          <cell r="J130">
            <v>278892.24999999994</v>
          </cell>
        </row>
        <row r="131">
          <cell r="B131" t="str">
            <v>A.1.2.30.04-1</v>
          </cell>
          <cell r="I131">
            <v>983099.30399999977</v>
          </cell>
          <cell r="J131">
            <v>358112.29999999993</v>
          </cell>
        </row>
        <row r="132">
          <cell r="B132">
            <v>0</v>
          </cell>
          <cell r="I132">
            <v>0</v>
          </cell>
          <cell r="J132">
            <v>0</v>
          </cell>
        </row>
        <row r="133">
          <cell r="B133" t="str">
            <v>A.1.2.31.04-1</v>
          </cell>
          <cell r="I133">
            <v>282537.85499999992</v>
          </cell>
          <cell r="J133">
            <v>90307.717499999984</v>
          </cell>
        </row>
        <row r="134">
          <cell r="B134" t="str">
            <v>A.1.2.32.04-1</v>
          </cell>
          <cell r="I134">
            <v>274955.96249999997</v>
          </cell>
          <cell r="J134">
            <v>90307.717499999984</v>
          </cell>
        </row>
        <row r="135">
          <cell r="B135" t="str">
            <v>A.1.2.33.04-1</v>
          </cell>
          <cell r="I135">
            <v>428791.46249999997</v>
          </cell>
          <cell r="J135">
            <v>90307.717499999984</v>
          </cell>
        </row>
        <row r="136">
          <cell r="B136" t="str">
            <v>A.1.2.34.04-1</v>
          </cell>
          <cell r="I136">
            <v>248182.98749999996</v>
          </cell>
          <cell r="J136">
            <v>90307.717499999984</v>
          </cell>
        </row>
        <row r="137">
          <cell r="B137" t="str">
            <v>A.1.2.35.04-1</v>
          </cell>
          <cell r="I137">
            <v>340778.34999999992</v>
          </cell>
          <cell r="J137">
            <v>90307.717499999984</v>
          </cell>
        </row>
        <row r="138">
          <cell r="B138" t="str">
            <v>A.1.2.36.04-1</v>
          </cell>
          <cell r="I138">
            <v>111813.44999999998</v>
          </cell>
          <cell r="J138">
            <v>71151.535000000003</v>
          </cell>
        </row>
        <row r="139">
          <cell r="B139" t="str">
            <v>A.1.2.37.04-1</v>
          </cell>
          <cell r="I139">
            <v>124449.93749999997</v>
          </cell>
          <cell r="J139">
            <v>71151.535000000003</v>
          </cell>
        </row>
        <row r="140">
          <cell r="B140">
            <v>0</v>
          </cell>
          <cell r="I140">
            <v>0</v>
          </cell>
          <cell r="J140">
            <v>0</v>
          </cell>
        </row>
        <row r="141">
          <cell r="B141" t="str">
            <v>A.1.2.38.04-1</v>
          </cell>
          <cell r="I141">
            <v>157898.30624999999</v>
          </cell>
          <cell r="J141">
            <v>12840.554999999998</v>
          </cell>
        </row>
        <row r="142">
          <cell r="B142" t="str">
            <v>A.1.2.39.04-1</v>
          </cell>
          <cell r="I142">
            <v>156765.41250000001</v>
          </cell>
          <cell r="J142">
            <v>9188.2699999999968</v>
          </cell>
        </row>
        <row r="143">
          <cell r="B143" t="str">
            <v>A.1.2.40.04-1</v>
          </cell>
          <cell r="I143">
            <v>0</v>
          </cell>
          <cell r="J143">
            <v>0</v>
          </cell>
        </row>
        <row r="144">
          <cell r="B144" t="str">
            <v>A.1.2.41.04-1</v>
          </cell>
          <cell r="I144">
            <v>13882.893749999999</v>
          </cell>
          <cell r="J144">
            <v>4489.4849999999988</v>
          </cell>
        </row>
        <row r="145">
          <cell r="B145" t="str">
            <v>A.1.2.42.04-1</v>
          </cell>
          <cell r="I145">
            <v>1906668.3750000002</v>
          </cell>
          <cell r="J145">
            <v>147666.38250000001</v>
          </cell>
        </row>
        <row r="146">
          <cell r="B146" t="str">
            <v>A.1.2.43.04-1</v>
          </cell>
          <cell r="I146">
            <v>2068525.125</v>
          </cell>
          <cell r="J146">
            <v>160506.9375</v>
          </cell>
        </row>
        <row r="147">
          <cell r="B147" t="str">
            <v>A.1.2.44.04-1</v>
          </cell>
          <cell r="I147">
            <v>2473167</v>
          </cell>
          <cell r="J147">
            <v>192608.32499999998</v>
          </cell>
        </row>
        <row r="148">
          <cell r="B148" t="str">
            <v>A.1.2.45.04-1</v>
          </cell>
          <cell r="I148">
            <v>2877808.875</v>
          </cell>
          <cell r="J148">
            <v>224709.71249999999</v>
          </cell>
        </row>
        <row r="149">
          <cell r="B149" t="str">
            <v>A.1.2.46.04-1</v>
          </cell>
          <cell r="I149">
            <v>3282450.75</v>
          </cell>
          <cell r="J149">
            <v>256811.09999999998</v>
          </cell>
        </row>
        <row r="150">
          <cell r="B150" t="str">
            <v>A.1.2.47.04-1</v>
          </cell>
          <cell r="I150">
            <v>3687092.625</v>
          </cell>
          <cell r="J150">
            <v>288912.48749999999</v>
          </cell>
        </row>
        <row r="151">
          <cell r="B151" t="str">
            <v>A.1.2.48.04-1</v>
          </cell>
          <cell r="I151">
            <v>4091734.5</v>
          </cell>
          <cell r="J151">
            <v>321013.875</v>
          </cell>
        </row>
        <row r="152">
          <cell r="B152">
            <v>0</v>
          </cell>
          <cell r="I152">
            <v>0</v>
          </cell>
          <cell r="J152">
            <v>0</v>
          </cell>
        </row>
        <row r="153">
          <cell r="B153">
            <v>0</v>
          </cell>
          <cell r="I153">
            <v>0</v>
          </cell>
          <cell r="J153">
            <v>0</v>
          </cell>
        </row>
        <row r="154">
          <cell r="B154" t="str">
            <v>A.1.2.49.04-1</v>
          </cell>
          <cell r="I154">
            <v>7184894.1623994699</v>
          </cell>
          <cell r="J154">
            <v>0</v>
          </cell>
        </row>
        <row r="155">
          <cell r="B155">
            <v>0</v>
          </cell>
          <cell r="I155">
            <v>0</v>
          </cell>
          <cell r="J155">
            <v>0</v>
          </cell>
        </row>
        <row r="156">
          <cell r="B156">
            <v>0</v>
          </cell>
          <cell r="I156">
            <v>0</v>
          </cell>
          <cell r="J156">
            <v>0</v>
          </cell>
        </row>
        <row r="157">
          <cell r="B157">
            <v>0</v>
          </cell>
          <cell r="I157">
            <v>0</v>
          </cell>
          <cell r="J157">
            <v>0</v>
          </cell>
        </row>
        <row r="158">
          <cell r="B158" t="str">
            <v>A.1.2.50.04-1</v>
          </cell>
          <cell r="I158">
            <v>7611741.3155244701</v>
          </cell>
          <cell r="J158">
            <v>0</v>
          </cell>
        </row>
        <row r="159">
          <cell r="B159">
            <v>0</v>
          </cell>
          <cell r="I159">
            <v>0</v>
          </cell>
          <cell r="J159">
            <v>0</v>
          </cell>
        </row>
        <row r="160">
          <cell r="B160">
            <v>0</v>
          </cell>
          <cell r="I160">
            <v>0</v>
          </cell>
          <cell r="J160">
            <v>0</v>
          </cell>
        </row>
        <row r="161">
          <cell r="B161">
            <v>0</v>
          </cell>
          <cell r="I161">
            <v>0</v>
          </cell>
          <cell r="J161">
            <v>0</v>
          </cell>
        </row>
        <row r="162">
          <cell r="B162">
            <v>0</v>
          </cell>
          <cell r="I162">
            <v>0</v>
          </cell>
          <cell r="J162">
            <v>0</v>
          </cell>
        </row>
        <row r="163">
          <cell r="B163" t="str">
            <v>A.1.2.51.04-1</v>
          </cell>
          <cell r="I163">
            <v>7173423.1686494704</v>
          </cell>
          <cell r="J163">
            <v>0</v>
          </cell>
        </row>
        <row r="164">
          <cell r="B164">
            <v>0</v>
          </cell>
          <cell r="I164">
            <v>0</v>
          </cell>
          <cell r="J164">
            <v>0</v>
          </cell>
        </row>
        <row r="165">
          <cell r="B165">
            <v>0</v>
          </cell>
          <cell r="I165">
            <v>0</v>
          </cell>
          <cell r="J165">
            <v>0</v>
          </cell>
        </row>
        <row r="166">
          <cell r="B166">
            <v>0</v>
          </cell>
          <cell r="I166">
            <v>0</v>
          </cell>
          <cell r="J166">
            <v>0</v>
          </cell>
        </row>
        <row r="167">
          <cell r="B167">
            <v>0</v>
          </cell>
          <cell r="I167">
            <v>0</v>
          </cell>
          <cell r="J167">
            <v>0</v>
          </cell>
        </row>
        <row r="168">
          <cell r="B168">
            <v>0</v>
          </cell>
          <cell r="I168">
            <v>0</v>
          </cell>
          <cell r="J168">
            <v>0</v>
          </cell>
        </row>
        <row r="169">
          <cell r="B169" t="str">
            <v>A.1.3.1.04-1</v>
          </cell>
          <cell r="I169">
            <v>519747.52319999988</v>
          </cell>
          <cell r="J169">
            <v>106523.235</v>
          </cell>
        </row>
        <row r="170">
          <cell r="B170">
            <v>0</v>
          </cell>
          <cell r="I170">
            <v>0</v>
          </cell>
          <cell r="J170">
            <v>0</v>
          </cell>
        </row>
        <row r="171">
          <cell r="B171" t="str">
            <v>A.1.3.2.04-1</v>
          </cell>
          <cell r="I171">
            <v>519747.52319999988</v>
          </cell>
          <cell r="J171">
            <v>106523.235</v>
          </cell>
        </row>
        <row r="172">
          <cell r="B172" t="str">
            <v>A.1.3.3.04-1</v>
          </cell>
          <cell r="I172">
            <v>837062.09199999983</v>
          </cell>
          <cell r="J172">
            <v>204852.37499999997</v>
          </cell>
        </row>
        <row r="173">
          <cell r="B173" t="str">
            <v>A.1.3.4.04-1</v>
          </cell>
          <cell r="I173">
            <v>753153.43679999991</v>
          </cell>
          <cell r="J173">
            <v>204852.37499999997</v>
          </cell>
        </row>
        <row r="174">
          <cell r="B174" t="str">
            <v>A.1.3.5.04-1</v>
          </cell>
          <cell r="I174">
            <v>729002.71919999982</v>
          </cell>
          <cell r="J174">
            <v>204852.37499999997</v>
          </cell>
        </row>
        <row r="175">
          <cell r="B175" t="str">
            <v>A.1.3.6.04-1</v>
          </cell>
          <cell r="I175">
            <v>695870.9247999998</v>
          </cell>
          <cell r="J175">
            <v>204852.37499999997</v>
          </cell>
        </row>
        <row r="176">
          <cell r="B176" t="str">
            <v>A.1.3.7.04-1</v>
          </cell>
          <cell r="I176">
            <v>557072.09799999988</v>
          </cell>
          <cell r="J176">
            <v>204852.37499999997</v>
          </cell>
        </row>
        <row r="177">
          <cell r="B177">
            <v>0</v>
          </cell>
          <cell r="I177">
            <v>0</v>
          </cell>
          <cell r="J177">
            <v>0</v>
          </cell>
        </row>
        <row r="178">
          <cell r="B178" t="str">
            <v>A.1.3.8.04-1</v>
          </cell>
          <cell r="I178">
            <v>198487.976</v>
          </cell>
          <cell r="J178">
            <v>71475.95</v>
          </cell>
        </row>
        <row r="179">
          <cell r="B179" t="str">
            <v>A.1.3.9.04-1</v>
          </cell>
          <cell r="I179">
            <v>185572.79519999999</v>
          </cell>
          <cell r="J179">
            <v>71475.95</v>
          </cell>
        </row>
        <row r="180">
          <cell r="B180" t="str">
            <v>A.1.3.10.04-1</v>
          </cell>
          <cell r="I180">
            <v>176256.24959999998</v>
          </cell>
          <cell r="J180">
            <v>71475.95</v>
          </cell>
        </row>
        <row r="181">
          <cell r="B181" t="str">
            <v>A.1.3.11.04-1</v>
          </cell>
          <cell r="I181">
            <v>172346.65439999997</v>
          </cell>
          <cell r="J181">
            <v>71475.95</v>
          </cell>
        </row>
        <row r="182">
          <cell r="B182" t="str">
            <v>A.1.3.12.04-1</v>
          </cell>
          <cell r="I182">
            <v>172935.6384</v>
          </cell>
          <cell r="J182">
            <v>71475.95</v>
          </cell>
        </row>
        <row r="183">
          <cell r="B183">
            <v>0</v>
          </cell>
          <cell r="I183">
            <v>0</v>
          </cell>
          <cell r="J183">
            <v>0</v>
          </cell>
        </row>
        <row r="184">
          <cell r="B184" t="str">
            <v>A.1.3.13.04-1</v>
          </cell>
          <cell r="I184">
            <v>94256.373599999992</v>
          </cell>
          <cell r="J184">
            <v>35737.974999999999</v>
          </cell>
        </row>
        <row r="185">
          <cell r="B185" t="str">
            <v>A.1.3.14.04-1</v>
          </cell>
          <cell r="I185">
            <v>87769.563999999998</v>
          </cell>
          <cell r="J185">
            <v>35737.974999999999</v>
          </cell>
        </row>
        <row r="186">
          <cell r="B186" t="str">
            <v>A.1.3.15.04-1</v>
          </cell>
          <cell r="I186">
            <v>84258.549599999984</v>
          </cell>
          <cell r="J186">
            <v>35737.974999999999</v>
          </cell>
        </row>
        <row r="187">
          <cell r="B187" t="str">
            <v>A.1.3.16.04-1</v>
          </cell>
          <cell r="I187">
            <v>82062.987999999998</v>
          </cell>
          <cell r="J187">
            <v>35737.974999999999</v>
          </cell>
        </row>
        <row r="188">
          <cell r="B188" t="str">
            <v>A.1.3.17.04-1</v>
          </cell>
          <cell r="I188">
            <v>81216.808799999999</v>
          </cell>
          <cell r="J188">
            <v>35737.974999999999</v>
          </cell>
        </row>
        <row r="189">
          <cell r="B189" t="str">
            <v>A.1.3.18.04-1</v>
          </cell>
          <cell r="I189">
            <v>78704.159999999989</v>
          </cell>
          <cell r="J189">
            <v>35737.974999999999</v>
          </cell>
        </row>
        <row r="190">
          <cell r="B190" t="str">
            <v>A.1.3.19.04-1</v>
          </cell>
          <cell r="I190">
            <v>79361.959999999992</v>
          </cell>
          <cell r="J190">
            <v>35737.974999999999</v>
          </cell>
        </row>
        <row r="191">
          <cell r="B191" t="str">
            <v>A.1.3.20.04-1</v>
          </cell>
          <cell r="I191">
            <v>66927.819600000003</v>
          </cell>
          <cell r="J191">
            <v>45240.194999999992</v>
          </cell>
        </row>
        <row r="192">
          <cell r="B192">
            <v>0</v>
          </cell>
          <cell r="I192">
            <v>0</v>
          </cell>
          <cell r="J192">
            <v>0</v>
          </cell>
        </row>
        <row r="193">
          <cell r="B193" t="str">
            <v>A.1.3.21.04-1</v>
          </cell>
          <cell r="I193">
            <v>130594.50416</v>
          </cell>
          <cell r="J193">
            <v>45240.194999999992</v>
          </cell>
        </row>
        <row r="194">
          <cell r="B194" t="str">
            <v>A.1.3.22.04-1</v>
          </cell>
          <cell r="I194">
            <v>105044.08016</v>
          </cell>
          <cell r="J194">
            <v>45240.194999999992</v>
          </cell>
        </row>
        <row r="195">
          <cell r="B195" t="str">
            <v>A.1.3.23.04-1</v>
          </cell>
          <cell r="I195">
            <v>92829.84</v>
          </cell>
          <cell r="J195">
            <v>40970.474999999999</v>
          </cell>
        </row>
        <row r="196">
          <cell r="B196" t="str">
            <v>A.1.3.24.04-1</v>
          </cell>
          <cell r="I196">
            <v>65282.28</v>
          </cell>
          <cell r="J196">
            <v>40970.474999999999</v>
          </cell>
        </row>
        <row r="197">
          <cell r="B197" t="str">
            <v>A.1.3.25.04-1</v>
          </cell>
          <cell r="I197">
            <v>108216.42416</v>
          </cell>
          <cell r="J197">
            <v>45240.194999999992</v>
          </cell>
        </row>
        <row r="198">
          <cell r="B198" t="str">
            <v>A.1.3.26.04-1</v>
          </cell>
          <cell r="I198">
            <v>977510.13840000005</v>
          </cell>
          <cell r="J198">
            <v>45240.194999999992</v>
          </cell>
        </row>
        <row r="199">
          <cell r="B199" t="str">
            <v>A.1.3.27.04-1</v>
          </cell>
          <cell r="I199">
            <v>145509.95999999996</v>
          </cell>
          <cell r="J199">
            <v>45240.194999999992</v>
          </cell>
        </row>
        <row r="200">
          <cell r="B200" t="str">
            <v>A.1.3.28.04-1</v>
          </cell>
          <cell r="I200">
            <v>496762.24</v>
          </cell>
          <cell r="J200">
            <v>250532.09999999998</v>
          </cell>
        </row>
        <row r="201">
          <cell r="B201" t="str">
            <v>A.1.3.29.04-1</v>
          </cell>
          <cell r="I201">
            <v>916811.74</v>
          </cell>
          <cell r="J201">
            <v>0</v>
          </cell>
        </row>
        <row r="202">
          <cell r="B202">
            <v>0</v>
          </cell>
          <cell r="I202">
            <v>0</v>
          </cell>
          <cell r="J202">
            <v>0</v>
          </cell>
        </row>
        <row r="203">
          <cell r="B203" t="str">
            <v>A.1.4.1.04-1</v>
          </cell>
          <cell r="I203">
            <v>18637.331249999999</v>
          </cell>
          <cell r="J203">
            <v>5949.3525</v>
          </cell>
        </row>
        <row r="204">
          <cell r="B204" t="str">
            <v>A.1.4.2.04-1</v>
          </cell>
          <cell r="I204">
            <v>16921.387499999997</v>
          </cell>
          <cell r="J204">
            <v>5949.3525</v>
          </cell>
        </row>
        <row r="205">
          <cell r="B205" t="str">
            <v>A.1.4.3.04-1</v>
          </cell>
          <cell r="I205">
            <v>8000</v>
          </cell>
          <cell r="J205">
            <v>65413.759999999995</v>
          </cell>
        </row>
        <row r="206">
          <cell r="B206" t="str">
            <v>A.1.4.4.04-1</v>
          </cell>
          <cell r="I206">
            <v>824099.34375</v>
          </cell>
          <cell r="J206">
            <v>208169.78</v>
          </cell>
        </row>
        <row r="207">
          <cell r="B207" t="str">
            <v>A.1.4.5.04-1</v>
          </cell>
          <cell r="I207">
            <v>16877.75</v>
          </cell>
          <cell r="J207">
            <v>14151.099999999999</v>
          </cell>
        </row>
        <row r="208">
          <cell r="B208" t="str">
            <v>A.1.4.6.04-1</v>
          </cell>
          <cell r="I208">
            <v>450000</v>
          </cell>
          <cell r="J208">
            <v>231757.89</v>
          </cell>
        </row>
        <row r="209">
          <cell r="B209" t="str">
            <v>A.1.4.7.04-1</v>
          </cell>
          <cell r="I209">
            <v>300000</v>
          </cell>
          <cell r="J209">
            <v>97994.260000000009</v>
          </cell>
        </row>
        <row r="210">
          <cell r="B210" t="str">
            <v>A.1.4.8.04-1</v>
          </cell>
          <cell r="I210">
            <v>550000</v>
          </cell>
          <cell r="J210">
            <v>198311.75</v>
          </cell>
        </row>
        <row r="211">
          <cell r="B211" t="str">
            <v>A.1.4.9.04-1</v>
          </cell>
          <cell r="I211">
            <v>874552.9761904761</v>
          </cell>
          <cell r="J211">
            <v>0</v>
          </cell>
        </row>
        <row r="212">
          <cell r="B212" t="str">
            <v>A.1.4.10.04-1</v>
          </cell>
          <cell r="I212">
            <v>811521.54761904769</v>
          </cell>
          <cell r="J212">
            <v>0</v>
          </cell>
        </row>
        <row r="213">
          <cell r="B213">
            <v>0</v>
          </cell>
          <cell r="I213">
            <v>0</v>
          </cell>
          <cell r="J213">
            <v>0</v>
          </cell>
        </row>
        <row r="214">
          <cell r="B214" t="str">
            <v>A.1.4.11.04-1</v>
          </cell>
          <cell r="I214">
            <v>1161901.642857143</v>
          </cell>
          <cell r="J214">
            <v>0</v>
          </cell>
        </row>
        <row r="215">
          <cell r="B215">
            <v>0</v>
          </cell>
          <cell r="I215">
            <v>0</v>
          </cell>
          <cell r="J215">
            <v>0</v>
          </cell>
        </row>
        <row r="216">
          <cell r="B216" t="str">
            <v>A.1.4.12.04-1</v>
          </cell>
          <cell r="I216">
            <v>2589851.1946506696</v>
          </cell>
          <cell r="J216">
            <v>0</v>
          </cell>
        </row>
        <row r="217">
          <cell r="B217">
            <v>0</v>
          </cell>
          <cell r="I217">
            <v>0</v>
          </cell>
          <cell r="J217">
            <v>0</v>
          </cell>
        </row>
        <row r="218">
          <cell r="B218" t="str">
            <v>A.1.4.13.04-1</v>
          </cell>
          <cell r="I218">
            <v>1096963.8525925928</v>
          </cell>
          <cell r="J218">
            <v>0</v>
          </cell>
        </row>
        <row r="219">
          <cell r="B219" t="str">
            <v>A.1.4.14.04-1</v>
          </cell>
          <cell r="I219">
            <v>625456.32942028984</v>
          </cell>
          <cell r="J219">
            <v>0</v>
          </cell>
        </row>
        <row r="220">
          <cell r="B220">
            <v>0</v>
          </cell>
          <cell r="I220">
            <v>0</v>
          </cell>
          <cell r="J220">
            <v>0</v>
          </cell>
        </row>
        <row r="221">
          <cell r="B221">
            <v>0</v>
          </cell>
          <cell r="I221">
            <v>0</v>
          </cell>
          <cell r="J221">
            <v>0</v>
          </cell>
        </row>
        <row r="222">
          <cell r="B222">
            <v>0</v>
          </cell>
          <cell r="I222">
            <v>0</v>
          </cell>
          <cell r="J222">
            <v>0</v>
          </cell>
        </row>
        <row r="223">
          <cell r="B223" t="str">
            <v>A.1.4.15.04-1</v>
          </cell>
          <cell r="I223">
            <v>166174.88</v>
          </cell>
          <cell r="J223">
            <v>8521.6494999999995</v>
          </cell>
        </row>
        <row r="224">
          <cell r="B224" t="str">
            <v>A.1.4.16.04-1</v>
          </cell>
          <cell r="I224">
            <v>221430.08000000002</v>
          </cell>
          <cell r="J224">
            <v>8521.6494999999995</v>
          </cell>
        </row>
        <row r="225">
          <cell r="B225" t="str">
            <v>A.1.4.17.04-1</v>
          </cell>
          <cell r="I225">
            <v>235243.88</v>
          </cell>
          <cell r="J225">
            <v>8521.6494999999995</v>
          </cell>
        </row>
        <row r="226">
          <cell r="B226" t="str">
            <v>A.1.4.18.04-1</v>
          </cell>
          <cell r="I226">
            <v>152361.07999999999</v>
          </cell>
          <cell r="J226">
            <v>8521.6494999999995</v>
          </cell>
        </row>
        <row r="227">
          <cell r="B227" t="str">
            <v>A.1.4.19.04-1</v>
          </cell>
          <cell r="I227">
            <v>207616.28</v>
          </cell>
          <cell r="J227">
            <v>8521.6494999999995</v>
          </cell>
        </row>
        <row r="228">
          <cell r="B228" t="str">
            <v>A.1.4.20.04-1</v>
          </cell>
          <cell r="I228">
            <v>226955.59999999998</v>
          </cell>
          <cell r="J228">
            <v>8521.6494999999995</v>
          </cell>
        </row>
        <row r="229">
          <cell r="B229" t="str">
            <v>A.1.4.21.04-1</v>
          </cell>
          <cell r="I229">
            <v>131640.38</v>
          </cell>
          <cell r="J229">
            <v>8521.6494999999995</v>
          </cell>
        </row>
        <row r="230">
          <cell r="B230" t="str">
            <v>A.1.4.22.04-1</v>
          </cell>
          <cell r="I230">
            <v>152361.07999999999</v>
          </cell>
          <cell r="J230">
            <v>8521.6494999999995</v>
          </cell>
        </row>
        <row r="231">
          <cell r="B231" t="str">
            <v>A.1.4.23.04-1</v>
          </cell>
          <cell r="I231">
            <v>179988.68</v>
          </cell>
          <cell r="J231">
            <v>8521.6494999999995</v>
          </cell>
        </row>
        <row r="232">
          <cell r="B232" t="str">
            <v>A.1.4.24.04-1</v>
          </cell>
          <cell r="I232">
            <v>104012.78000000001</v>
          </cell>
          <cell r="J232">
            <v>8521.6494999999995</v>
          </cell>
        </row>
        <row r="233">
          <cell r="B233" t="str">
            <v>A.1.4.25.04-1</v>
          </cell>
          <cell r="I233">
            <v>117826.58000000002</v>
          </cell>
          <cell r="J233">
            <v>8521.6494999999995</v>
          </cell>
        </row>
        <row r="234">
          <cell r="B234" t="str">
            <v>A.1.4.26.04-1</v>
          </cell>
          <cell r="I234">
            <v>235243.88</v>
          </cell>
          <cell r="J234">
            <v>8521.6494999999995</v>
          </cell>
        </row>
        <row r="235">
          <cell r="B235" t="str">
            <v>A.1.4.27.04-1</v>
          </cell>
          <cell r="I235">
            <v>97105.88</v>
          </cell>
          <cell r="J235">
            <v>8521.6494999999995</v>
          </cell>
        </row>
        <row r="236">
          <cell r="B236" t="str">
            <v>A.1.4.28.04-1</v>
          </cell>
          <cell r="I236">
            <v>110919.68000000001</v>
          </cell>
          <cell r="J236">
            <v>8521.6494999999995</v>
          </cell>
        </row>
        <row r="237">
          <cell r="B237" t="str">
            <v>A.1.4.29.04-1</v>
          </cell>
          <cell r="I237">
            <v>221430.08000000002</v>
          </cell>
          <cell r="J237">
            <v>8521.6494999999995</v>
          </cell>
        </row>
        <row r="238">
          <cell r="B238" t="str">
            <v>A.1.4.30.04-1</v>
          </cell>
          <cell r="I238">
            <v>83292.08</v>
          </cell>
          <cell r="J238">
            <v>8521.6494999999995</v>
          </cell>
        </row>
        <row r="239">
          <cell r="B239" t="str">
            <v>A.1.4.31.04-1</v>
          </cell>
          <cell r="I239">
            <v>97105.88</v>
          </cell>
          <cell r="J239">
            <v>8521.6494999999995</v>
          </cell>
        </row>
        <row r="240">
          <cell r="B240" t="str">
            <v>A.1.4.32.04-1</v>
          </cell>
          <cell r="I240">
            <v>179988.68</v>
          </cell>
          <cell r="J240">
            <v>8521.6494999999995</v>
          </cell>
        </row>
        <row r="241">
          <cell r="B241">
            <v>0</v>
          </cell>
          <cell r="I241">
            <v>0</v>
          </cell>
          <cell r="J241">
            <v>0</v>
          </cell>
        </row>
        <row r="242">
          <cell r="B242">
            <v>0</v>
          </cell>
          <cell r="I242">
            <v>0</v>
          </cell>
          <cell r="J242">
            <v>0</v>
          </cell>
        </row>
        <row r="243">
          <cell r="B243">
            <v>0</v>
          </cell>
          <cell r="I243">
            <v>0</v>
          </cell>
          <cell r="J243">
            <v>0</v>
          </cell>
        </row>
        <row r="244">
          <cell r="B244" t="str">
            <v>A.1.5.1.04-1</v>
          </cell>
          <cell r="I244">
            <v>8801878.0500000007</v>
          </cell>
          <cell r="J244">
            <v>1599052</v>
          </cell>
        </row>
        <row r="245">
          <cell r="B245" t="str">
            <v>A.1.5.2.04-1</v>
          </cell>
          <cell r="I245">
            <v>6142721.5499999989</v>
          </cell>
          <cell r="J245">
            <v>1599052</v>
          </cell>
        </row>
        <row r="246">
          <cell r="B246" t="str">
            <v>A.1.5.3.04-1</v>
          </cell>
          <cell r="I246">
            <v>5780109.2999999989</v>
          </cell>
          <cell r="J246">
            <v>1599052</v>
          </cell>
        </row>
        <row r="247">
          <cell r="B247" t="str">
            <v>A.1.5.4.04-1</v>
          </cell>
          <cell r="I247">
            <v>9571055.5499999989</v>
          </cell>
          <cell r="J247">
            <v>2678412.1</v>
          </cell>
        </row>
        <row r="248">
          <cell r="B248" t="str">
            <v>A.1.5.5.04-1</v>
          </cell>
          <cell r="I248">
            <v>6097961.2499999991</v>
          </cell>
          <cell r="J248">
            <v>959431.20000000007</v>
          </cell>
        </row>
        <row r="249">
          <cell r="B249">
            <v>0</v>
          </cell>
          <cell r="I249">
            <v>0</v>
          </cell>
          <cell r="J249">
            <v>0</v>
          </cell>
        </row>
        <row r="250">
          <cell r="B250" t="str">
            <v>A.1.5.6.04-1</v>
          </cell>
          <cell r="I250">
            <v>91330.814999999988</v>
          </cell>
          <cell r="J250">
            <v>18941.650000000001</v>
          </cell>
        </row>
        <row r="251">
          <cell r="B251">
            <v>0</v>
          </cell>
          <cell r="I251">
            <v>0</v>
          </cell>
          <cell r="J251">
            <v>0</v>
          </cell>
        </row>
        <row r="252">
          <cell r="B252" t="str">
            <v>A.1.5.7.04-1</v>
          </cell>
          <cell r="I252">
            <v>135811.25099999999</v>
          </cell>
          <cell r="J252">
            <v>18941.650000000001</v>
          </cell>
        </row>
        <row r="253">
          <cell r="B253">
            <v>0</v>
          </cell>
          <cell r="I253">
            <v>0</v>
          </cell>
          <cell r="J253">
            <v>0</v>
          </cell>
        </row>
        <row r="254">
          <cell r="B254" t="str">
            <v>A.1.5.8.04-1</v>
          </cell>
          <cell r="I254">
            <v>86495.984999999986</v>
          </cell>
          <cell r="J254">
            <v>18941.650000000001</v>
          </cell>
        </row>
        <row r="255">
          <cell r="B255">
            <v>0</v>
          </cell>
          <cell r="I255">
            <v>0</v>
          </cell>
          <cell r="J255">
            <v>0</v>
          </cell>
        </row>
        <row r="256">
          <cell r="B256" t="str">
            <v>A.1.5.9.04-1</v>
          </cell>
          <cell r="I256">
            <v>109131.77999999998</v>
          </cell>
          <cell r="J256">
            <v>18941.650000000001</v>
          </cell>
        </row>
        <row r="257">
          <cell r="B257">
            <v>0</v>
          </cell>
          <cell r="I257">
            <v>0</v>
          </cell>
          <cell r="J257">
            <v>0</v>
          </cell>
        </row>
        <row r="258">
          <cell r="B258" t="str">
            <v>A.1.5.10.04-1</v>
          </cell>
          <cell r="I258">
            <v>85030.856249999997</v>
          </cell>
          <cell r="J258">
            <v>22729.979999999996</v>
          </cell>
        </row>
        <row r="259">
          <cell r="B259">
            <v>0</v>
          </cell>
          <cell r="I259">
            <v>0</v>
          </cell>
          <cell r="J259">
            <v>0</v>
          </cell>
        </row>
        <row r="260">
          <cell r="B260">
            <v>0</v>
          </cell>
          <cell r="I260">
            <v>0</v>
          </cell>
          <cell r="J260">
            <v>0</v>
          </cell>
        </row>
        <row r="261">
          <cell r="B261" t="str">
            <v>A.1.5.11.04-1</v>
          </cell>
          <cell r="I261">
            <v>443137.83749999997</v>
          </cell>
          <cell r="J261">
            <v>29458.975000000002</v>
          </cell>
        </row>
        <row r="262">
          <cell r="B262">
            <v>0</v>
          </cell>
          <cell r="I262">
            <v>0</v>
          </cell>
          <cell r="J262">
            <v>0</v>
          </cell>
        </row>
        <row r="263">
          <cell r="B263" t="str">
            <v>A.1.5.12.04-1</v>
          </cell>
          <cell r="I263">
            <v>695867.58749999991</v>
          </cell>
          <cell r="J263">
            <v>32347.314999999999</v>
          </cell>
        </row>
        <row r="264">
          <cell r="B264" t="str">
            <v>A.1.5.13.04-1</v>
          </cell>
          <cell r="I264">
            <v>88492.068749999977</v>
          </cell>
          <cell r="J264">
            <v>32347.314999999999</v>
          </cell>
        </row>
        <row r="265">
          <cell r="B265" t="str">
            <v>A.1.5.14.04-1</v>
          </cell>
          <cell r="I265">
            <v>77009.347499999989</v>
          </cell>
          <cell r="J265">
            <v>29458.975000000002</v>
          </cell>
        </row>
        <row r="266">
          <cell r="B266">
            <v>0</v>
          </cell>
          <cell r="I266">
            <v>0</v>
          </cell>
          <cell r="J266">
            <v>0</v>
          </cell>
        </row>
        <row r="267">
          <cell r="B267" t="str">
            <v>A.1.5.15.04-1</v>
          </cell>
          <cell r="I267">
            <v>60472.031249999993</v>
          </cell>
          <cell r="J267">
            <v>29458.975000000002</v>
          </cell>
        </row>
        <row r="268">
          <cell r="B268">
            <v>0</v>
          </cell>
          <cell r="I268">
            <v>0</v>
          </cell>
          <cell r="J268">
            <v>0</v>
          </cell>
        </row>
        <row r="269">
          <cell r="B269" t="str">
            <v>A.1.5.16.04-1</v>
          </cell>
          <cell r="I269">
            <v>120522.81749999996</v>
          </cell>
          <cell r="J269">
            <v>32347.314999999999</v>
          </cell>
        </row>
        <row r="270">
          <cell r="B270">
            <v>0</v>
          </cell>
          <cell r="I270">
            <v>0</v>
          </cell>
          <cell r="J270">
            <v>0</v>
          </cell>
        </row>
        <row r="271">
          <cell r="B271" t="str">
            <v>A.1.5.17.04-1</v>
          </cell>
          <cell r="I271">
            <v>94535.606249999968</v>
          </cell>
          <cell r="J271">
            <v>32347.314999999999</v>
          </cell>
        </row>
        <row r="272">
          <cell r="B272">
            <v>0</v>
          </cell>
          <cell r="I272">
            <v>0</v>
          </cell>
          <cell r="J272">
            <v>0</v>
          </cell>
        </row>
        <row r="273">
          <cell r="B273">
            <v>0</v>
          </cell>
          <cell r="I273">
            <v>0</v>
          </cell>
          <cell r="J273">
            <v>0</v>
          </cell>
        </row>
        <row r="274">
          <cell r="B274" t="str">
            <v>A.1.5.18.04-1</v>
          </cell>
          <cell r="I274">
            <v>79591.672500000001</v>
          </cell>
          <cell r="J274">
            <v>44246.02</v>
          </cell>
        </row>
        <row r="275">
          <cell r="B275">
            <v>0</v>
          </cell>
          <cell r="I275">
            <v>0</v>
          </cell>
          <cell r="J275">
            <v>0</v>
          </cell>
        </row>
        <row r="276">
          <cell r="B276" t="str">
            <v>A.1.5.19.04-1</v>
          </cell>
          <cell r="I276">
            <v>75361.196249999994</v>
          </cell>
          <cell r="J276">
            <v>44246.02</v>
          </cell>
        </row>
        <row r="277">
          <cell r="B277">
            <v>0</v>
          </cell>
          <cell r="I277">
            <v>0</v>
          </cell>
          <cell r="J277">
            <v>0</v>
          </cell>
        </row>
        <row r="278">
          <cell r="B278" t="str">
            <v>A.1.5.20.04-1</v>
          </cell>
          <cell r="I278">
            <v>84902.688749999972</v>
          </cell>
          <cell r="J278">
            <v>48400.625</v>
          </cell>
        </row>
        <row r="279">
          <cell r="B279">
            <v>0</v>
          </cell>
          <cell r="I279">
            <v>0</v>
          </cell>
          <cell r="J279">
            <v>0</v>
          </cell>
        </row>
        <row r="280">
          <cell r="B280" t="str">
            <v>A.1.5.21.04-1</v>
          </cell>
          <cell r="I280">
            <v>80424.976874999978</v>
          </cell>
          <cell r="J280">
            <v>48400.625</v>
          </cell>
        </row>
        <row r="281">
          <cell r="B281">
            <v>0</v>
          </cell>
          <cell r="I281">
            <v>0</v>
          </cell>
          <cell r="J281">
            <v>0</v>
          </cell>
        </row>
        <row r="282">
          <cell r="B282" t="str">
            <v>A.1.5.22.04-1</v>
          </cell>
          <cell r="I282">
            <v>173125.76531249998</v>
          </cell>
          <cell r="J282">
            <v>57269.712500000001</v>
          </cell>
        </row>
        <row r="283">
          <cell r="B283">
            <v>0</v>
          </cell>
          <cell r="I283">
            <v>0</v>
          </cell>
          <cell r="J283">
            <v>0</v>
          </cell>
        </row>
        <row r="284">
          <cell r="B284">
            <v>0</v>
          </cell>
          <cell r="I284">
            <v>0</v>
          </cell>
          <cell r="J284">
            <v>0</v>
          </cell>
        </row>
        <row r="285">
          <cell r="B285">
            <v>0</v>
          </cell>
          <cell r="I285">
            <v>0</v>
          </cell>
          <cell r="J285">
            <v>0</v>
          </cell>
        </row>
        <row r="286">
          <cell r="B286" t="str">
            <v>A.1.6.1.04-1</v>
          </cell>
          <cell r="I286">
            <v>165765.6</v>
          </cell>
          <cell r="J286">
            <v>27313.65</v>
          </cell>
        </row>
        <row r="287">
          <cell r="B287" t="str">
            <v>A.1.6.2.04-1</v>
          </cell>
          <cell r="I287">
            <v>227580.40000000002</v>
          </cell>
          <cell r="J287">
            <v>27313.65</v>
          </cell>
        </row>
        <row r="288">
          <cell r="B288" t="str">
            <v>A.1.6.3.04-1</v>
          </cell>
          <cell r="I288">
            <v>63631.80000000001</v>
          </cell>
          <cell r="J288">
            <v>27313.65</v>
          </cell>
        </row>
        <row r="289">
          <cell r="B289" t="str">
            <v>A.1.6.4.04-1</v>
          </cell>
          <cell r="I289">
            <v>95579.223200000008</v>
          </cell>
          <cell r="J289">
            <v>68284.125</v>
          </cell>
        </row>
        <row r="290">
          <cell r="B290" t="str">
            <v>A.1.6.5.04-1</v>
          </cell>
          <cell r="I290">
            <v>164627.5232</v>
          </cell>
          <cell r="J290">
            <v>68284.125</v>
          </cell>
        </row>
        <row r="291">
          <cell r="B291" t="str">
            <v>A.1.6.6.04-1</v>
          </cell>
          <cell r="I291">
            <v>150696</v>
          </cell>
          <cell r="J291">
            <v>27313.65</v>
          </cell>
        </row>
        <row r="292">
          <cell r="B292" t="str">
            <v>A.1.6.7.04-1</v>
          </cell>
          <cell r="I292">
            <v>109882.5</v>
          </cell>
          <cell r="J292">
            <v>68284.125</v>
          </cell>
        </row>
        <row r="293">
          <cell r="B293" t="str">
            <v>A.1.6.8.04-1</v>
          </cell>
          <cell r="I293">
            <v>75348</v>
          </cell>
          <cell r="J293">
            <v>27261.325000000001</v>
          </cell>
        </row>
        <row r="294">
          <cell r="B294" t="str">
            <v>A.1.6.9.04-1</v>
          </cell>
          <cell r="I294">
            <v>70000</v>
          </cell>
          <cell r="J294">
            <v>4761.5749999999998</v>
          </cell>
        </row>
        <row r="295">
          <cell r="B295" t="str">
            <v>A.1.6.10.04-1</v>
          </cell>
          <cell r="I295">
            <v>31499.999999999996</v>
          </cell>
          <cell r="J295">
            <v>27261.325000000001</v>
          </cell>
        </row>
        <row r="296">
          <cell r="B296" t="str">
            <v>A.1.6.11.04-1</v>
          </cell>
          <cell r="I296">
            <v>54522.65</v>
          </cell>
          <cell r="J296">
            <v>13500</v>
          </cell>
        </row>
        <row r="297">
          <cell r="B297" t="str">
            <v>A.1.6.12.04-1</v>
          </cell>
          <cell r="I297">
            <v>423832.5</v>
          </cell>
          <cell r="J297">
            <v>36784.474999999999</v>
          </cell>
        </row>
        <row r="298">
          <cell r="B298" t="str">
            <v>A.1.6.13.04-1</v>
          </cell>
          <cell r="I298">
            <v>72460.963999999993</v>
          </cell>
          <cell r="J298">
            <v>54522.65</v>
          </cell>
        </row>
        <row r="299">
          <cell r="B299">
            <v>0</v>
          </cell>
          <cell r="I299">
            <v>0</v>
          </cell>
          <cell r="J299">
            <v>0</v>
          </cell>
        </row>
        <row r="300">
          <cell r="B300" t="str">
            <v>A.1.6.14.04-1</v>
          </cell>
          <cell r="I300">
            <v>229176.60000000003</v>
          </cell>
          <cell r="J300">
            <v>7500</v>
          </cell>
        </row>
        <row r="301">
          <cell r="B301" t="str">
            <v>A.1.6.15.04-1</v>
          </cell>
          <cell r="I301">
            <v>208455.90000000002</v>
          </cell>
          <cell r="J301">
            <v>7500</v>
          </cell>
        </row>
        <row r="302">
          <cell r="B302" t="str">
            <v>A.1.6.16.04-1</v>
          </cell>
          <cell r="I302">
            <v>54084.320799999994</v>
          </cell>
          <cell r="J302">
            <v>22269.520000000004</v>
          </cell>
        </row>
        <row r="303">
          <cell r="B303" t="str">
            <v>A.1.6.17.04-1</v>
          </cell>
          <cell r="I303">
            <v>106590.80899999999</v>
          </cell>
          <cell r="J303">
            <v>27836.9</v>
          </cell>
        </row>
        <row r="304">
          <cell r="B304">
            <v>0</v>
          </cell>
          <cell r="I304">
            <v>0</v>
          </cell>
          <cell r="J304">
            <v>0</v>
          </cell>
        </row>
        <row r="305">
          <cell r="B305">
            <v>0</v>
          </cell>
          <cell r="I305">
            <v>0</v>
          </cell>
          <cell r="J305">
            <v>0</v>
          </cell>
        </row>
        <row r="306">
          <cell r="B306">
            <v>0</v>
          </cell>
          <cell r="I306">
            <v>0</v>
          </cell>
          <cell r="J306">
            <v>0</v>
          </cell>
        </row>
        <row r="307">
          <cell r="B307" t="str">
            <v>A.1.6.18.04-1</v>
          </cell>
          <cell r="I307">
            <v>223493.76000000001</v>
          </cell>
          <cell r="J307">
            <v>26214.824999999997</v>
          </cell>
        </row>
        <row r="308">
          <cell r="B308" t="str">
            <v>A.1.6.19.04-1</v>
          </cell>
          <cell r="I308">
            <v>115369.38</v>
          </cell>
          <cell r="J308">
            <v>26214.824999999997</v>
          </cell>
        </row>
        <row r="309">
          <cell r="B309" t="str">
            <v>A.1.6.20.04-1</v>
          </cell>
          <cell r="I309">
            <v>276276</v>
          </cell>
          <cell r="J309">
            <v>26214.824999999997</v>
          </cell>
        </row>
        <row r="310">
          <cell r="B310" t="str">
            <v>A.1.6.21.04-1</v>
          </cell>
          <cell r="I310">
            <v>160240.08000000005</v>
          </cell>
          <cell r="J310">
            <v>26214.824999999997</v>
          </cell>
        </row>
        <row r="311">
          <cell r="B311">
            <v>0</v>
          </cell>
          <cell r="I311">
            <v>0</v>
          </cell>
          <cell r="J311">
            <v>0</v>
          </cell>
        </row>
        <row r="312">
          <cell r="B312">
            <v>0</v>
          </cell>
          <cell r="I312">
            <v>0</v>
          </cell>
          <cell r="J312">
            <v>0</v>
          </cell>
        </row>
        <row r="313">
          <cell r="B313" t="str">
            <v>A.1.7.1.04-1</v>
          </cell>
          <cell r="I313">
            <v>66538105.875</v>
          </cell>
          <cell r="J313">
            <v>2908223.5</v>
          </cell>
        </row>
        <row r="314">
          <cell r="B314">
            <v>0</v>
          </cell>
          <cell r="I314">
            <v>0</v>
          </cell>
          <cell r="J314">
            <v>0</v>
          </cell>
        </row>
        <row r="315">
          <cell r="B315" t="str">
            <v>A.1.7.2.04-1</v>
          </cell>
          <cell r="I315">
            <v>11541914.624999998</v>
          </cell>
          <cell r="J315">
            <v>2908223.5</v>
          </cell>
        </row>
        <row r="316">
          <cell r="B316">
            <v>0</v>
          </cell>
          <cell r="I316">
            <v>0</v>
          </cell>
          <cell r="J316">
            <v>0</v>
          </cell>
        </row>
        <row r="317">
          <cell r="B317" t="str">
            <v>A.1.7.3.04-1</v>
          </cell>
          <cell r="I317">
            <v>9948618.3749999981</v>
          </cell>
          <cell r="J317">
            <v>2492763</v>
          </cell>
        </row>
        <row r="318">
          <cell r="B318">
            <v>0</v>
          </cell>
          <cell r="I318">
            <v>0</v>
          </cell>
          <cell r="J318">
            <v>0</v>
          </cell>
        </row>
        <row r="319">
          <cell r="B319" t="str">
            <v>A.1.7.4.04-1</v>
          </cell>
          <cell r="I319">
            <v>7970733.375</v>
          </cell>
          <cell r="J319">
            <v>2492763</v>
          </cell>
        </row>
        <row r="320">
          <cell r="B320">
            <v>0</v>
          </cell>
          <cell r="I320">
            <v>0</v>
          </cell>
          <cell r="J320">
            <v>0</v>
          </cell>
        </row>
        <row r="321">
          <cell r="B321" t="str">
            <v>A.1.7.5.04-1</v>
          </cell>
          <cell r="I321">
            <v>9948618.3749999981</v>
          </cell>
          <cell r="J321">
            <v>2492763</v>
          </cell>
        </row>
        <row r="322">
          <cell r="B322">
            <v>0</v>
          </cell>
          <cell r="I322">
            <v>0</v>
          </cell>
          <cell r="J322">
            <v>0</v>
          </cell>
        </row>
        <row r="323">
          <cell r="B323" t="str">
            <v>A.1.7.6.04-1</v>
          </cell>
          <cell r="I323">
            <v>13245093.374999998</v>
          </cell>
          <cell r="J323">
            <v>2492763</v>
          </cell>
        </row>
        <row r="324">
          <cell r="B324">
            <v>0</v>
          </cell>
          <cell r="I324">
            <v>0</v>
          </cell>
          <cell r="J324">
            <v>0</v>
          </cell>
        </row>
        <row r="325">
          <cell r="B325">
            <v>0</v>
          </cell>
          <cell r="I325">
            <v>0</v>
          </cell>
          <cell r="J325">
            <v>0</v>
          </cell>
        </row>
        <row r="326">
          <cell r="B326" t="str">
            <v>A.1.7.7.04-1</v>
          </cell>
          <cell r="I326">
            <v>2528158.2749999994</v>
          </cell>
          <cell r="J326">
            <v>415460.5</v>
          </cell>
        </row>
        <row r="327">
          <cell r="B327">
            <v>0</v>
          </cell>
          <cell r="I327">
            <v>0</v>
          </cell>
          <cell r="J327">
            <v>0</v>
          </cell>
        </row>
        <row r="328">
          <cell r="B328" t="str">
            <v>A.1.7.8.04-1</v>
          </cell>
          <cell r="I328">
            <v>435995.47499999998</v>
          </cell>
          <cell r="J328">
            <v>415460.5</v>
          </cell>
        </row>
        <row r="329">
          <cell r="B329">
            <v>0</v>
          </cell>
          <cell r="I329">
            <v>0</v>
          </cell>
          <cell r="J329">
            <v>0</v>
          </cell>
        </row>
        <row r="330">
          <cell r="B330" t="str">
            <v>A.1.7.9.04-1</v>
          </cell>
          <cell r="I330">
            <v>341496.52499999997</v>
          </cell>
          <cell r="J330">
            <v>415460.5</v>
          </cell>
        </row>
        <row r="331">
          <cell r="B331">
            <v>0</v>
          </cell>
          <cell r="I331">
            <v>0</v>
          </cell>
          <cell r="J331">
            <v>0</v>
          </cell>
        </row>
        <row r="332">
          <cell r="B332" t="str">
            <v>A.1.7.10.04-1</v>
          </cell>
          <cell r="I332">
            <v>451379.02499999997</v>
          </cell>
          <cell r="J332">
            <v>415460.5</v>
          </cell>
        </row>
        <row r="333">
          <cell r="B333">
            <v>0</v>
          </cell>
          <cell r="I333">
            <v>0</v>
          </cell>
          <cell r="J333">
            <v>0</v>
          </cell>
        </row>
        <row r="334">
          <cell r="B334" t="str">
            <v>A.1.7.11.04-1</v>
          </cell>
          <cell r="I334">
            <v>435995.47499999998</v>
          </cell>
          <cell r="J334">
            <v>145468.73250000001</v>
          </cell>
        </row>
        <row r="335">
          <cell r="B335">
            <v>0</v>
          </cell>
          <cell r="I335">
            <v>0</v>
          </cell>
          <cell r="J335">
            <v>0</v>
          </cell>
        </row>
        <row r="336">
          <cell r="B336" t="str">
            <v>A.1.7.12.04-1</v>
          </cell>
          <cell r="I336">
            <v>141510.375</v>
          </cell>
          <cell r="J336">
            <v>145468.73250000001</v>
          </cell>
        </row>
        <row r="337">
          <cell r="B337">
            <v>0</v>
          </cell>
          <cell r="I337">
            <v>0</v>
          </cell>
          <cell r="J337">
            <v>0</v>
          </cell>
        </row>
        <row r="338">
          <cell r="B338">
            <v>0</v>
          </cell>
          <cell r="I338">
            <v>0</v>
          </cell>
          <cell r="J338">
            <v>0</v>
          </cell>
        </row>
        <row r="339">
          <cell r="B339" t="str">
            <v>A.1.7.13.04-1</v>
          </cell>
          <cell r="I339">
            <v>272383.01999999996</v>
          </cell>
          <cell r="J339">
            <v>332368.39999999997</v>
          </cell>
        </row>
        <row r="340">
          <cell r="B340">
            <v>0</v>
          </cell>
          <cell r="I340">
            <v>0</v>
          </cell>
          <cell r="J340">
            <v>0</v>
          </cell>
        </row>
        <row r="341">
          <cell r="B341" t="str">
            <v>A.1.7.14.04-1</v>
          </cell>
          <cell r="I341">
            <v>215683.64999999997</v>
          </cell>
          <cell r="J341">
            <v>332368.39999999997</v>
          </cell>
        </row>
        <row r="342">
          <cell r="B342">
            <v>0</v>
          </cell>
          <cell r="I342">
            <v>0</v>
          </cell>
          <cell r="J342">
            <v>0</v>
          </cell>
        </row>
        <row r="343">
          <cell r="B343" t="str">
            <v>A.1.7.15.04-1</v>
          </cell>
          <cell r="I343">
            <v>715052.5199999999</v>
          </cell>
          <cell r="J343">
            <v>415460.5</v>
          </cell>
        </row>
        <row r="344">
          <cell r="B344">
            <v>0</v>
          </cell>
          <cell r="I344">
            <v>0</v>
          </cell>
          <cell r="J344">
            <v>0</v>
          </cell>
        </row>
        <row r="345">
          <cell r="B345" t="str">
            <v>A.1.7.16.04-1</v>
          </cell>
          <cell r="I345">
            <v>379373.25562499993</v>
          </cell>
          <cell r="J345">
            <v>290822.35000000003</v>
          </cell>
        </row>
        <row r="346">
          <cell r="B346">
            <v>0</v>
          </cell>
          <cell r="I346">
            <v>0</v>
          </cell>
          <cell r="J346">
            <v>0</v>
          </cell>
        </row>
        <row r="347">
          <cell r="B347" t="str">
            <v>A.1.7.17.04-1</v>
          </cell>
          <cell r="I347">
            <v>1679440.2056249999</v>
          </cell>
          <cell r="J347">
            <v>332368.39999999997</v>
          </cell>
        </row>
        <row r="348">
          <cell r="B348">
            <v>0</v>
          </cell>
          <cell r="I348">
            <v>0</v>
          </cell>
          <cell r="J348">
            <v>0</v>
          </cell>
        </row>
        <row r="349">
          <cell r="B349" t="str">
            <v>A.1.7.18.04-1</v>
          </cell>
          <cell r="I349">
            <v>385900.27612499997</v>
          </cell>
          <cell r="J349">
            <v>332368.39999999997</v>
          </cell>
        </row>
        <row r="350">
          <cell r="B350">
            <v>0</v>
          </cell>
          <cell r="I350">
            <v>0</v>
          </cell>
          <cell r="J350">
            <v>0</v>
          </cell>
        </row>
        <row r="351">
          <cell r="B351" t="str">
            <v>A.1.7.19.04-1</v>
          </cell>
          <cell r="I351">
            <v>656057.39062499977</v>
          </cell>
          <cell r="J351">
            <v>262933.125</v>
          </cell>
        </row>
        <row r="352">
          <cell r="B352">
            <v>0</v>
          </cell>
          <cell r="I352">
            <v>0</v>
          </cell>
          <cell r="J352">
            <v>0</v>
          </cell>
        </row>
        <row r="353">
          <cell r="B353" t="str">
            <v>A.1.7.20.04-1</v>
          </cell>
          <cell r="I353">
            <v>418110.76124999992</v>
          </cell>
          <cell r="J353">
            <v>290822.35000000003</v>
          </cell>
        </row>
        <row r="354">
          <cell r="B354" t="str">
            <v>A.1.7.21.04-1</v>
          </cell>
          <cell r="I354">
            <v>398771.44124999997</v>
          </cell>
          <cell r="J354">
            <v>290822.35000000003</v>
          </cell>
        </row>
        <row r="355">
          <cell r="B355">
            <v>0</v>
          </cell>
          <cell r="I355">
            <v>0</v>
          </cell>
          <cell r="J355">
            <v>0</v>
          </cell>
        </row>
        <row r="356">
          <cell r="B356">
            <v>0</v>
          </cell>
          <cell r="I356">
            <v>0</v>
          </cell>
          <cell r="J356">
            <v>0</v>
          </cell>
        </row>
        <row r="357">
          <cell r="B357">
            <v>0</v>
          </cell>
          <cell r="I357">
            <v>0</v>
          </cell>
          <cell r="J357">
            <v>0</v>
          </cell>
        </row>
        <row r="358">
          <cell r="B358" t="str">
            <v>A.1.8.1.04-1</v>
          </cell>
          <cell r="I358">
            <v>26615.415999999994</v>
          </cell>
          <cell r="J358">
            <v>20385.819999999996</v>
          </cell>
        </row>
        <row r="359">
          <cell r="B359">
            <v>0</v>
          </cell>
          <cell r="I359">
            <v>0</v>
          </cell>
          <cell r="J359">
            <v>0</v>
          </cell>
        </row>
        <row r="360">
          <cell r="B360" t="str">
            <v>A.1.8.2.04-1</v>
          </cell>
          <cell r="I360">
            <v>29179.014399999993</v>
          </cell>
          <cell r="J360">
            <v>41755.35</v>
          </cell>
        </row>
        <row r="361">
          <cell r="B361" t="str">
            <v>A.1.8.3.04-1</v>
          </cell>
          <cell r="I361">
            <v>22238.019199999995</v>
          </cell>
          <cell r="J361">
            <v>41755.35</v>
          </cell>
        </row>
        <row r="362">
          <cell r="B362" t="str">
            <v>A.1.8.4.04-1</v>
          </cell>
          <cell r="I362">
            <v>19383.130399999995</v>
          </cell>
          <cell r="J362">
            <v>41755.35</v>
          </cell>
        </row>
        <row r="363">
          <cell r="B363" t="str">
            <v>A.1.8.5.04-1</v>
          </cell>
          <cell r="I363">
            <v>17312.0448</v>
          </cell>
          <cell r="J363">
            <v>41755.35</v>
          </cell>
        </row>
        <row r="364">
          <cell r="B364" t="str">
            <v>A.1.8.6.04-1</v>
          </cell>
          <cell r="I364">
            <v>16304.350399999998</v>
          </cell>
          <cell r="J364">
            <v>41755.35</v>
          </cell>
        </row>
        <row r="365">
          <cell r="B365" t="str">
            <v>A.1.8.7.04-1</v>
          </cell>
          <cell r="I365">
            <v>15427.351199999997</v>
          </cell>
          <cell r="J365">
            <v>41755.35</v>
          </cell>
        </row>
        <row r="366">
          <cell r="B366" t="str">
            <v>A.1.8.8.04-1</v>
          </cell>
          <cell r="I366">
            <v>14998.134399999997</v>
          </cell>
          <cell r="J366">
            <v>41755.35</v>
          </cell>
        </row>
        <row r="367">
          <cell r="B367" t="str">
            <v>A.1.8.9.04-1</v>
          </cell>
          <cell r="I367">
            <v>14568.917599999997</v>
          </cell>
          <cell r="J367">
            <v>41755.35</v>
          </cell>
        </row>
        <row r="368">
          <cell r="B368" t="str">
            <v>A.1.8.10.04-1</v>
          </cell>
          <cell r="I368">
            <v>57612.837999999996</v>
          </cell>
          <cell r="J368">
            <v>27313.649999999994</v>
          </cell>
        </row>
        <row r="369">
          <cell r="B369">
            <v>0</v>
          </cell>
          <cell r="I369">
            <v>0</v>
          </cell>
          <cell r="J369">
            <v>0</v>
          </cell>
        </row>
        <row r="370">
          <cell r="B370" t="str">
            <v>A.1.8.11.04-1</v>
          </cell>
          <cell r="I370">
            <v>29756.387999999992</v>
          </cell>
          <cell r="J370">
            <v>55904.03</v>
          </cell>
        </row>
        <row r="371">
          <cell r="B371" t="str">
            <v>A.1.8.12.04-1</v>
          </cell>
          <cell r="I371">
            <v>25949.869599999998</v>
          </cell>
          <cell r="J371">
            <v>55904.03</v>
          </cell>
        </row>
        <row r="372">
          <cell r="B372" t="str">
            <v>A.1.8.13.04-1</v>
          </cell>
          <cell r="I372">
            <v>23082.726399999996</v>
          </cell>
          <cell r="J372">
            <v>55904.03</v>
          </cell>
        </row>
        <row r="373">
          <cell r="B373" t="str">
            <v>A.1.8.14.04-1</v>
          </cell>
          <cell r="I373">
            <v>21844.829599999997</v>
          </cell>
          <cell r="J373">
            <v>55904.03</v>
          </cell>
        </row>
        <row r="374">
          <cell r="B374">
            <v>0</v>
          </cell>
          <cell r="I374">
            <v>0</v>
          </cell>
          <cell r="J374">
            <v>0</v>
          </cell>
        </row>
        <row r="375">
          <cell r="B375" t="str">
            <v>A.1.8.15.04-1</v>
          </cell>
          <cell r="I375">
            <v>90548</v>
          </cell>
          <cell r="J375">
            <v>61958.032499999987</v>
          </cell>
        </row>
        <row r="376">
          <cell r="B376" t="str">
            <v>A.1.8.16.04-1</v>
          </cell>
          <cell r="I376">
            <v>75548</v>
          </cell>
          <cell r="J376">
            <v>61958.032499999987</v>
          </cell>
        </row>
        <row r="377">
          <cell r="B377" t="str">
            <v>A.1.8.17.04-1</v>
          </cell>
          <cell r="I377">
            <v>8619.2591999999986</v>
          </cell>
          <cell r="J377">
            <v>36261.224999999999</v>
          </cell>
        </row>
        <row r="378">
          <cell r="B378" t="str">
            <v>A.1.8.18.04-1</v>
          </cell>
          <cell r="I378">
            <v>4832.3183999999992</v>
          </cell>
          <cell r="J378">
            <v>20987.557499999999</v>
          </cell>
        </row>
        <row r="379">
          <cell r="B379" t="str">
            <v>A.1.8.19.04-1</v>
          </cell>
          <cell r="I379">
            <v>2487.6799999999998</v>
          </cell>
          <cell r="J379">
            <v>9852.7974999999988</v>
          </cell>
        </row>
        <row r="380">
          <cell r="B380" t="str">
            <v>A.1.8.20.04-1</v>
          </cell>
          <cell r="I380">
            <v>13662.478399999998</v>
          </cell>
          <cell r="J380">
            <v>41755.35</v>
          </cell>
        </row>
        <row r="381">
          <cell r="B381" t="str">
            <v>A.1.8.21.04-1</v>
          </cell>
          <cell r="I381">
            <v>5053.0999999999995</v>
          </cell>
          <cell r="J381">
            <v>23682.294999999998</v>
          </cell>
        </row>
        <row r="382">
          <cell r="B382" t="str">
            <v>A.1.8.22.04-1</v>
          </cell>
          <cell r="I382">
            <v>14928.150000000001</v>
          </cell>
          <cell r="J382">
            <v>23682.294999999998</v>
          </cell>
        </row>
        <row r="383">
          <cell r="B383">
            <v>0</v>
          </cell>
          <cell r="I383">
            <v>0</v>
          </cell>
          <cell r="J383">
            <v>0</v>
          </cell>
        </row>
        <row r="384">
          <cell r="B384" t="str">
            <v>A.1.8.23.04-1</v>
          </cell>
          <cell r="I384">
            <v>101917.43497499998</v>
          </cell>
          <cell r="J384">
            <v>56856.345000000001</v>
          </cell>
        </row>
        <row r="385">
          <cell r="B385" t="str">
            <v>A.1.8.24.04-1</v>
          </cell>
          <cell r="I385">
            <v>132294.45209999999</v>
          </cell>
          <cell r="J385">
            <v>56856.345000000001</v>
          </cell>
        </row>
        <row r="386">
          <cell r="B386" t="str">
            <v>A.1.8.25.04-1</v>
          </cell>
          <cell r="I386">
            <v>130410.75209999998</v>
          </cell>
          <cell r="J386">
            <v>56856.345000000001</v>
          </cell>
        </row>
        <row r="387">
          <cell r="B387" t="str">
            <v>A.1.8.26.04-1</v>
          </cell>
          <cell r="I387">
            <v>133051.0716</v>
          </cell>
          <cell r="J387">
            <v>42642.258750000001</v>
          </cell>
        </row>
        <row r="388">
          <cell r="B388" t="str">
            <v>A.1.8.27.04-1</v>
          </cell>
          <cell r="I388">
            <v>140039.59859999997</v>
          </cell>
          <cell r="J388">
            <v>42642.258750000001</v>
          </cell>
        </row>
        <row r="389">
          <cell r="B389" t="str">
            <v>A.1.8.28.04-1</v>
          </cell>
          <cell r="I389">
            <v>194198.54959999997</v>
          </cell>
          <cell r="J389">
            <v>42642.258750000001</v>
          </cell>
        </row>
        <row r="390">
          <cell r="B390" t="str">
            <v>A.1.8.29.04-1</v>
          </cell>
          <cell r="I390">
            <v>137710.08959999998</v>
          </cell>
          <cell r="J390">
            <v>42642.258750000001</v>
          </cell>
        </row>
        <row r="391">
          <cell r="B391" t="str">
            <v>A.1.8.30.04-1</v>
          </cell>
          <cell r="I391">
            <v>126062.54459999999</v>
          </cell>
          <cell r="J391">
            <v>42642.258750000001</v>
          </cell>
        </row>
        <row r="392">
          <cell r="B392">
            <v>0</v>
          </cell>
          <cell r="I392">
            <v>0</v>
          </cell>
          <cell r="J392">
            <v>0</v>
          </cell>
        </row>
        <row r="393">
          <cell r="B393" t="str">
            <v>A.1.8.31.04-1</v>
          </cell>
          <cell r="I393">
            <v>502642.42700000008</v>
          </cell>
          <cell r="J393">
            <v>85802.535000000003</v>
          </cell>
        </row>
        <row r="394">
          <cell r="B394" t="str">
            <v>A.1.8.32.04-1</v>
          </cell>
          <cell r="I394">
            <v>1172376.2644999996</v>
          </cell>
          <cell r="J394">
            <v>85802.535000000003</v>
          </cell>
        </row>
        <row r="395">
          <cell r="B395" t="str">
            <v>A.1.8.33.04-1</v>
          </cell>
          <cell r="I395">
            <v>677355.60199999984</v>
          </cell>
          <cell r="J395">
            <v>85802.535000000003</v>
          </cell>
        </row>
        <row r="396">
          <cell r="B396" t="str">
            <v>A.1.8.34.04-1</v>
          </cell>
          <cell r="I396">
            <v>390395.72559999995</v>
          </cell>
          <cell r="J396">
            <v>85802.535000000003</v>
          </cell>
        </row>
        <row r="397">
          <cell r="B397">
            <v>0</v>
          </cell>
          <cell r="I397">
            <v>0</v>
          </cell>
          <cell r="J397">
            <v>0</v>
          </cell>
        </row>
        <row r="398">
          <cell r="B398" t="str">
            <v>A.1.8.35.04-1</v>
          </cell>
          <cell r="I398">
            <v>160598.05199999997</v>
          </cell>
          <cell r="J398">
            <v>69958.524999999994</v>
          </cell>
        </row>
        <row r="399">
          <cell r="B399" t="str">
            <v>A.1.8.36.04-1</v>
          </cell>
          <cell r="I399">
            <v>174411.85199999998</v>
          </cell>
          <cell r="J399">
            <v>69958.524999999994</v>
          </cell>
        </row>
        <row r="400">
          <cell r="B400" t="str">
            <v>A.1.8.37.04-1</v>
          </cell>
          <cell r="I400">
            <v>184772.20199999996</v>
          </cell>
          <cell r="J400">
            <v>69958.524999999994</v>
          </cell>
        </row>
        <row r="401">
          <cell r="B401" t="str">
            <v>A.1.8.38.04-1</v>
          </cell>
          <cell r="I401">
            <v>215853.25200000001</v>
          </cell>
          <cell r="J401">
            <v>69958.524999999994</v>
          </cell>
        </row>
        <row r="402">
          <cell r="B402" t="str">
            <v>A.1.8.39.04-1</v>
          </cell>
          <cell r="I402">
            <v>127790.277</v>
          </cell>
          <cell r="J402">
            <v>69958.524999999994</v>
          </cell>
        </row>
        <row r="403">
          <cell r="B403">
            <v>0</v>
          </cell>
          <cell r="I403">
            <v>0</v>
          </cell>
          <cell r="J403">
            <v>0</v>
          </cell>
        </row>
        <row r="404">
          <cell r="B404" t="str">
            <v>A.1.8.40.04-1</v>
          </cell>
          <cell r="I404">
            <v>112436.35949999998</v>
          </cell>
          <cell r="J404">
            <v>66609.725000000006</v>
          </cell>
        </row>
        <row r="405">
          <cell r="B405">
            <v>0</v>
          </cell>
          <cell r="I405">
            <v>0</v>
          </cell>
          <cell r="J405">
            <v>0</v>
          </cell>
        </row>
        <row r="406">
          <cell r="B406" t="str">
            <v>A.1.8.41.04-1</v>
          </cell>
          <cell r="I406">
            <v>130096.04699999998</v>
          </cell>
          <cell r="J406">
            <v>66609.725000000006</v>
          </cell>
        </row>
        <row r="407">
          <cell r="B407">
            <v>0</v>
          </cell>
          <cell r="I407">
            <v>0</v>
          </cell>
          <cell r="J407">
            <v>0</v>
          </cell>
        </row>
        <row r="408">
          <cell r="B408" t="str">
            <v>A.1.8.42.04-1</v>
          </cell>
          <cell r="I408">
            <v>87712.796999999991</v>
          </cell>
          <cell r="J408">
            <v>52481.974999999999</v>
          </cell>
        </row>
        <row r="409">
          <cell r="B409">
            <v>0</v>
          </cell>
          <cell r="I409">
            <v>0</v>
          </cell>
          <cell r="J409">
            <v>0</v>
          </cell>
        </row>
        <row r="410">
          <cell r="B410" t="str">
            <v>A.1.8.43.04-1</v>
          </cell>
          <cell r="I410">
            <v>105372.48449999999</v>
          </cell>
          <cell r="J410">
            <v>52481.974999999999</v>
          </cell>
        </row>
        <row r="411">
          <cell r="B411">
            <v>0</v>
          </cell>
          <cell r="I411">
            <v>0</v>
          </cell>
          <cell r="J411">
            <v>0</v>
          </cell>
        </row>
        <row r="412">
          <cell r="B412" t="str">
            <v>A.1.8.44.04-1</v>
          </cell>
          <cell r="I412">
            <v>214156.15949999998</v>
          </cell>
          <cell r="J412">
            <v>66609.725000000006</v>
          </cell>
        </row>
        <row r="413">
          <cell r="B413">
            <v>0</v>
          </cell>
          <cell r="I413">
            <v>0</v>
          </cell>
          <cell r="J413">
            <v>0</v>
          </cell>
        </row>
        <row r="414">
          <cell r="B414" t="str">
            <v>A.1.8.45.04-1</v>
          </cell>
          <cell r="I414">
            <v>230766.29074999996</v>
          </cell>
          <cell r="J414">
            <v>79638.649999999994</v>
          </cell>
        </row>
        <row r="415">
          <cell r="B415">
            <v>0</v>
          </cell>
          <cell r="I415">
            <v>0</v>
          </cell>
          <cell r="J415">
            <v>0</v>
          </cell>
        </row>
        <row r="416">
          <cell r="B416">
            <v>0</v>
          </cell>
          <cell r="I416">
            <v>0</v>
          </cell>
          <cell r="J416">
            <v>0</v>
          </cell>
        </row>
        <row r="417">
          <cell r="B417">
            <v>0</v>
          </cell>
          <cell r="I417">
            <v>0</v>
          </cell>
          <cell r="J417">
            <v>0</v>
          </cell>
        </row>
        <row r="418">
          <cell r="B418">
            <v>0</v>
          </cell>
          <cell r="I418">
            <v>0</v>
          </cell>
          <cell r="J418">
            <v>0</v>
          </cell>
        </row>
        <row r="419">
          <cell r="B419" t="str">
            <v>A.1.8.46.04-1</v>
          </cell>
          <cell r="I419">
            <v>148870.71999999997</v>
          </cell>
          <cell r="J419">
            <v>123356.18749999999</v>
          </cell>
        </row>
        <row r="420">
          <cell r="B420">
            <v>0</v>
          </cell>
          <cell r="I420">
            <v>0</v>
          </cell>
          <cell r="J420">
            <v>0</v>
          </cell>
        </row>
        <row r="421">
          <cell r="B421" t="str">
            <v>A.1.8.47.04-1</v>
          </cell>
          <cell r="I421">
            <v>49447.124999999985</v>
          </cell>
          <cell r="J421">
            <v>19412.575000000001</v>
          </cell>
        </row>
        <row r="422">
          <cell r="B422">
            <v>0</v>
          </cell>
          <cell r="I422">
            <v>0</v>
          </cell>
          <cell r="J422">
            <v>0</v>
          </cell>
        </row>
        <row r="423">
          <cell r="B423" t="str">
            <v>A.1.8.48.04-1</v>
          </cell>
          <cell r="I423">
            <v>722490.78899999987</v>
          </cell>
          <cell r="J423">
            <v>67289.95</v>
          </cell>
        </row>
        <row r="424">
          <cell r="B424" t="str">
            <v>A.1.8.49.04-1</v>
          </cell>
          <cell r="I424">
            <v>346141.43940000003</v>
          </cell>
          <cell r="J424">
            <v>67289.95</v>
          </cell>
        </row>
        <row r="425">
          <cell r="B425" t="str">
            <v>A.1.8.50.04-1</v>
          </cell>
          <cell r="I425">
            <v>351531.7194</v>
          </cell>
          <cell r="J425">
            <v>67289.95</v>
          </cell>
        </row>
        <row r="426">
          <cell r="B426" t="str">
            <v>A.1.8.51.04-1</v>
          </cell>
          <cell r="I426">
            <v>239707.06628</v>
          </cell>
          <cell r="J426">
            <v>41755.35</v>
          </cell>
        </row>
        <row r="427">
          <cell r="B427" t="str">
            <v>A.1.8.52.04-1</v>
          </cell>
          <cell r="I427">
            <v>224216.27095999997</v>
          </cell>
          <cell r="J427">
            <v>41755.35</v>
          </cell>
        </row>
        <row r="428">
          <cell r="B428" t="str">
            <v>A.1.8.53.04-1</v>
          </cell>
          <cell r="I428">
            <v>158632.39552499997</v>
          </cell>
          <cell r="J428">
            <v>41755.35</v>
          </cell>
        </row>
        <row r="429">
          <cell r="B429" t="str">
            <v>A.1.8.54.04-1</v>
          </cell>
          <cell r="I429">
            <v>146292.67299999998</v>
          </cell>
          <cell r="J429">
            <v>31316.512499999997</v>
          </cell>
        </row>
        <row r="430">
          <cell r="B430" t="str">
            <v>A.1.8.55.04-1</v>
          </cell>
          <cell r="I430">
            <v>130802.08099999998</v>
          </cell>
          <cell r="J430">
            <v>31316.512499999997</v>
          </cell>
        </row>
        <row r="431">
          <cell r="B431" t="str">
            <v>A.1.8.56.04-1</v>
          </cell>
          <cell r="I431">
            <v>140861.03899999999</v>
          </cell>
          <cell r="J431">
            <v>31316.512499999997</v>
          </cell>
        </row>
        <row r="432">
          <cell r="B432">
            <v>0</v>
          </cell>
          <cell r="I432">
            <v>0</v>
          </cell>
          <cell r="J432">
            <v>0</v>
          </cell>
        </row>
        <row r="433">
          <cell r="B433">
            <v>0</v>
          </cell>
          <cell r="I433">
            <v>0</v>
          </cell>
          <cell r="J433">
            <v>0</v>
          </cell>
        </row>
        <row r="434">
          <cell r="B434" t="str">
            <v>A.1.8.57.04-1</v>
          </cell>
          <cell r="I434">
            <v>35829.721493999998</v>
          </cell>
          <cell r="J434">
            <v>17528.874999999996</v>
          </cell>
        </row>
        <row r="435">
          <cell r="B435" t="str">
            <v>A.1.8.58.04-1</v>
          </cell>
          <cell r="I435">
            <v>22875.181874999998</v>
          </cell>
          <cell r="J435">
            <v>23357.879999999997</v>
          </cell>
        </row>
        <row r="436">
          <cell r="B436">
            <v>0</v>
          </cell>
          <cell r="I436">
            <v>0</v>
          </cell>
          <cell r="J436">
            <v>0</v>
          </cell>
        </row>
        <row r="437">
          <cell r="B437" t="str">
            <v>A.1.8.59.04-1</v>
          </cell>
          <cell r="I437">
            <v>501067.23600000003</v>
          </cell>
          <cell r="J437">
            <v>67289.95</v>
          </cell>
        </row>
        <row r="438">
          <cell r="B438">
            <v>0</v>
          </cell>
          <cell r="I438">
            <v>0</v>
          </cell>
          <cell r="J438">
            <v>0</v>
          </cell>
        </row>
        <row r="439">
          <cell r="B439" t="str">
            <v>A.1.8.60.04-1</v>
          </cell>
          <cell r="I439">
            <v>47798.887499999997</v>
          </cell>
          <cell r="J439">
            <v>19119.555</v>
          </cell>
        </row>
        <row r="440">
          <cell r="B440" t="str">
            <v>A.1.8.61.04-1</v>
          </cell>
          <cell r="I440">
            <v>70874.212499999994</v>
          </cell>
          <cell r="J440">
            <v>29254.907499999994</v>
          </cell>
        </row>
        <row r="441">
          <cell r="B441" t="str">
            <v>A.1.8.62.04-1</v>
          </cell>
          <cell r="I441">
            <v>272783.30624999997</v>
          </cell>
          <cell r="J441">
            <v>19119.555</v>
          </cell>
        </row>
        <row r="442">
          <cell r="B442" t="str">
            <v>A.1.8.63.04-1</v>
          </cell>
          <cell r="I442">
            <v>186250.83749999997</v>
          </cell>
          <cell r="J442">
            <v>19119.555</v>
          </cell>
        </row>
        <row r="443">
          <cell r="B443">
            <v>0</v>
          </cell>
          <cell r="I443">
            <v>0</v>
          </cell>
          <cell r="J443">
            <v>0</v>
          </cell>
        </row>
        <row r="444">
          <cell r="B444" t="str">
            <v>A.1.8.64.04-1</v>
          </cell>
          <cell r="I444">
            <v>180104.4</v>
          </cell>
          <cell r="J444">
            <v>70141.662499999977</v>
          </cell>
        </row>
        <row r="445">
          <cell r="B445" t="str">
            <v>A.1.8.65.04-1</v>
          </cell>
          <cell r="I445">
            <v>99718.36874999998</v>
          </cell>
          <cell r="J445">
            <v>19119.555</v>
          </cell>
        </row>
        <row r="446">
          <cell r="B446" t="str">
            <v>A.1.8.66.04-1</v>
          </cell>
          <cell r="I446">
            <v>1829032.2580645161</v>
          </cell>
          <cell r="J446">
            <v>0</v>
          </cell>
        </row>
        <row r="447">
          <cell r="B447">
            <v>0</v>
          </cell>
          <cell r="I447">
            <v>0</v>
          </cell>
          <cell r="J447">
            <v>0</v>
          </cell>
        </row>
        <row r="448">
          <cell r="B448">
            <v>0</v>
          </cell>
          <cell r="I448">
            <v>0</v>
          </cell>
          <cell r="J448">
            <v>0</v>
          </cell>
        </row>
        <row r="449">
          <cell r="B449" t="str">
            <v>A.1.8.67.04-1</v>
          </cell>
          <cell r="I449">
            <v>336645.93816000002</v>
          </cell>
          <cell r="J449">
            <v>50807.57499999999</v>
          </cell>
        </row>
        <row r="450">
          <cell r="B450" t="str">
            <v>A.1.8.68.04-1</v>
          </cell>
          <cell r="I450">
            <v>862163.39277000003</v>
          </cell>
          <cell r="J450">
            <v>50807.57499999999</v>
          </cell>
        </row>
        <row r="451">
          <cell r="B451" t="str">
            <v>A.1.8.69.04-1</v>
          </cell>
          <cell r="I451">
            <v>628600.07961000013</v>
          </cell>
          <cell r="J451">
            <v>50807.57499999999</v>
          </cell>
        </row>
        <row r="452">
          <cell r="B452" t="str">
            <v>A.1.8.70.04-1</v>
          </cell>
          <cell r="I452">
            <v>131883.95664357999</v>
          </cell>
          <cell r="J452">
            <v>50807.57499999999</v>
          </cell>
        </row>
        <row r="453">
          <cell r="B453">
            <v>0</v>
          </cell>
          <cell r="I453">
            <v>0</v>
          </cell>
          <cell r="J453">
            <v>0</v>
          </cell>
        </row>
        <row r="454">
          <cell r="B454" t="str">
            <v>A.1.8.71.04-1</v>
          </cell>
          <cell r="I454">
            <v>63718.37279999999</v>
          </cell>
          <cell r="J454">
            <v>56903.437500000007</v>
          </cell>
        </row>
        <row r="455">
          <cell r="B455">
            <v>0</v>
          </cell>
          <cell r="I455">
            <v>0</v>
          </cell>
          <cell r="J455">
            <v>0</v>
          </cell>
        </row>
        <row r="456">
          <cell r="B456" t="str">
            <v>A.1.8.72.04-1</v>
          </cell>
          <cell r="I456">
            <v>95741.272799999992</v>
          </cell>
          <cell r="J456">
            <v>56903.437500000007</v>
          </cell>
        </row>
        <row r="457">
          <cell r="B457">
            <v>0</v>
          </cell>
          <cell r="I457">
            <v>0</v>
          </cell>
          <cell r="J457">
            <v>0</v>
          </cell>
        </row>
        <row r="458">
          <cell r="B458" t="str">
            <v>A.1.8.73.04-1</v>
          </cell>
          <cell r="I458">
            <v>71500.146800000002</v>
          </cell>
          <cell r="J458">
            <v>56903.437500000007</v>
          </cell>
        </row>
        <row r="459">
          <cell r="B459">
            <v>0</v>
          </cell>
          <cell r="I459">
            <v>0</v>
          </cell>
          <cell r="J459">
            <v>0</v>
          </cell>
        </row>
        <row r="460">
          <cell r="B460" t="str">
            <v>A.1.8.74.04-1</v>
          </cell>
          <cell r="I460">
            <v>72762.100219999993</v>
          </cell>
          <cell r="J460">
            <v>56903.437500000007</v>
          </cell>
        </row>
        <row r="461">
          <cell r="B461">
            <v>0</v>
          </cell>
          <cell r="I461">
            <v>0</v>
          </cell>
          <cell r="J461">
            <v>0</v>
          </cell>
        </row>
        <row r="462">
          <cell r="B462" t="str">
            <v>A.1.8.75.04-1</v>
          </cell>
          <cell r="I462">
            <v>62031.414799999991</v>
          </cell>
          <cell r="J462">
            <v>56903.437500000007</v>
          </cell>
        </row>
        <row r="463">
          <cell r="B463">
            <v>0</v>
          </cell>
          <cell r="I463">
            <v>0</v>
          </cell>
          <cell r="J463">
            <v>0</v>
          </cell>
        </row>
        <row r="464">
          <cell r="B464" t="str">
            <v>A.1.8.76.04-1</v>
          </cell>
          <cell r="I464">
            <v>91405.469999999987</v>
          </cell>
          <cell r="J464">
            <v>64757.42</v>
          </cell>
        </row>
        <row r="465">
          <cell r="B465">
            <v>0</v>
          </cell>
          <cell r="I465">
            <v>0</v>
          </cell>
          <cell r="J465">
            <v>0</v>
          </cell>
        </row>
        <row r="466">
          <cell r="B466" t="str">
            <v>A.1.8.77.04-1</v>
          </cell>
          <cell r="I466">
            <v>65261.369999999995</v>
          </cell>
          <cell r="J466">
            <v>64757.42</v>
          </cell>
        </row>
        <row r="467">
          <cell r="B467">
            <v>0</v>
          </cell>
          <cell r="I467">
            <v>0</v>
          </cell>
          <cell r="J467">
            <v>0</v>
          </cell>
        </row>
        <row r="468">
          <cell r="B468" t="str">
            <v>A.1.8.78.04-1</v>
          </cell>
          <cell r="I468">
            <v>314410.57499999995</v>
          </cell>
          <cell r="J468">
            <v>82082.227499999979</v>
          </cell>
        </row>
        <row r="469">
          <cell r="B469">
            <v>0</v>
          </cell>
          <cell r="I469">
            <v>0</v>
          </cell>
          <cell r="J469">
            <v>0</v>
          </cell>
        </row>
        <row r="470">
          <cell r="B470" t="str">
            <v>A.1.8.79.04-1</v>
          </cell>
          <cell r="I470">
            <v>27129.465999999997</v>
          </cell>
          <cell r="J470">
            <v>10543.487499999999</v>
          </cell>
        </row>
        <row r="471">
          <cell r="B471">
            <v>0</v>
          </cell>
          <cell r="I471">
            <v>0</v>
          </cell>
          <cell r="J471">
            <v>0</v>
          </cell>
        </row>
        <row r="472">
          <cell r="B472" t="str">
            <v>A.1.8.80.04-1</v>
          </cell>
          <cell r="I472">
            <v>47615.750000000007</v>
          </cell>
          <cell r="J472">
            <v>10543.487499999999</v>
          </cell>
        </row>
        <row r="473">
          <cell r="B473">
            <v>0</v>
          </cell>
          <cell r="I473">
            <v>0</v>
          </cell>
          <cell r="J473">
            <v>0</v>
          </cell>
        </row>
        <row r="474">
          <cell r="B474" t="str">
            <v>A.1.8.81.04-1</v>
          </cell>
          <cell r="I474">
            <v>164169.68749999994</v>
          </cell>
          <cell r="J474">
            <v>155719.20000000001</v>
          </cell>
        </row>
        <row r="475">
          <cell r="B475">
            <v>0</v>
          </cell>
          <cell r="I475">
            <v>0</v>
          </cell>
          <cell r="J475">
            <v>0</v>
          </cell>
        </row>
        <row r="476">
          <cell r="B476" t="str">
            <v>A.1.8.82.04-1</v>
          </cell>
          <cell r="I476">
            <v>16744.174999999999</v>
          </cell>
          <cell r="J476">
            <v>9790.0074999999997</v>
          </cell>
        </row>
        <row r="477">
          <cell r="B477">
            <v>0</v>
          </cell>
          <cell r="I477">
            <v>0</v>
          </cell>
          <cell r="J477">
            <v>0</v>
          </cell>
        </row>
        <row r="478">
          <cell r="B478" t="str">
            <v>A.1.8.83.04-1</v>
          </cell>
          <cell r="I478">
            <v>6215.6924999999992</v>
          </cell>
          <cell r="J478">
            <v>11302.199999999999</v>
          </cell>
        </row>
        <row r="479">
          <cell r="B479">
            <v>0</v>
          </cell>
          <cell r="I479">
            <v>0</v>
          </cell>
          <cell r="J479">
            <v>0</v>
          </cell>
        </row>
        <row r="480">
          <cell r="B480" t="str">
            <v>A.1.8.84.04-1</v>
          </cell>
          <cell r="I480">
            <v>2750</v>
          </cell>
          <cell r="J480">
            <v>7500</v>
          </cell>
        </row>
        <row r="481">
          <cell r="B481">
            <v>0</v>
          </cell>
          <cell r="I481">
            <v>0</v>
          </cell>
          <cell r="J481">
            <v>0</v>
          </cell>
        </row>
        <row r="482">
          <cell r="B482" t="str">
            <v>A.1.8.85.04-1</v>
          </cell>
          <cell r="I482">
            <v>16435.689599999998</v>
          </cell>
          <cell r="J482">
            <v>22599.1675</v>
          </cell>
        </row>
        <row r="483">
          <cell r="B483">
            <v>0</v>
          </cell>
          <cell r="I483">
            <v>0</v>
          </cell>
          <cell r="J483">
            <v>0</v>
          </cell>
        </row>
        <row r="484">
          <cell r="B484">
            <v>0</v>
          </cell>
          <cell r="I484">
            <v>0</v>
          </cell>
          <cell r="J484">
            <v>0</v>
          </cell>
        </row>
        <row r="485">
          <cell r="B485" t="str">
            <v>A.1.8.86.04-1</v>
          </cell>
          <cell r="I485">
            <v>17402.955749999997</v>
          </cell>
          <cell r="J485">
            <v>9544.0799999999981</v>
          </cell>
        </row>
        <row r="486">
          <cell r="B486">
            <v>0</v>
          </cell>
          <cell r="I486">
            <v>0</v>
          </cell>
          <cell r="J486">
            <v>0</v>
          </cell>
        </row>
        <row r="487">
          <cell r="B487" t="str">
            <v>A.1.8.87.04-1</v>
          </cell>
          <cell r="I487">
            <v>21325.519499999999</v>
          </cell>
          <cell r="J487">
            <v>9544.0799999999981</v>
          </cell>
        </row>
        <row r="488">
          <cell r="B488">
            <v>0</v>
          </cell>
          <cell r="I488">
            <v>0</v>
          </cell>
          <cell r="J488">
            <v>0</v>
          </cell>
        </row>
        <row r="489">
          <cell r="B489" t="str">
            <v>A.1.8.88.04-1</v>
          </cell>
          <cell r="I489">
            <v>14495.2785</v>
          </cell>
          <cell r="J489">
            <v>9544.0799999999981</v>
          </cell>
        </row>
        <row r="490">
          <cell r="B490" t="str">
            <v>A.1.8.89.04-1</v>
          </cell>
          <cell r="I490">
            <v>20808.640499999998</v>
          </cell>
          <cell r="J490">
            <v>9544.0799999999981</v>
          </cell>
        </row>
        <row r="491">
          <cell r="B491" t="str">
            <v>A.1.8.90.04-1</v>
          </cell>
          <cell r="I491">
            <v>10672.9545</v>
          </cell>
          <cell r="J491">
            <v>9544.0799999999981</v>
          </cell>
        </row>
        <row r="492">
          <cell r="B492" t="str">
            <v>A.1.8.91.04-1</v>
          </cell>
          <cell r="I492">
            <v>11906.3295</v>
          </cell>
          <cell r="J492">
            <v>9544.0799999999981</v>
          </cell>
        </row>
        <row r="493">
          <cell r="B493" t="str">
            <v>A.1.8.92.04-1</v>
          </cell>
          <cell r="I493">
            <v>14365.541249999998</v>
          </cell>
          <cell r="J493">
            <v>6875.5049999999992</v>
          </cell>
        </row>
        <row r="494">
          <cell r="B494" t="str">
            <v>A.1.8.93.04-1</v>
          </cell>
          <cell r="I494">
            <v>7838.8312499999993</v>
          </cell>
          <cell r="J494">
            <v>6875.5049999999992</v>
          </cell>
        </row>
        <row r="495">
          <cell r="B495" t="str">
            <v>A.1.8.94.04-1</v>
          </cell>
          <cell r="I495">
            <v>39164.572499999995</v>
          </cell>
          <cell r="J495">
            <v>19360.25</v>
          </cell>
        </row>
        <row r="496">
          <cell r="B496" t="str">
            <v>A.1.8.95.04-1</v>
          </cell>
          <cell r="I496">
            <v>34941.514999999999</v>
          </cell>
          <cell r="J496">
            <v>16325.4</v>
          </cell>
        </row>
        <row r="497">
          <cell r="B497" t="str">
            <v>A.1.8.96.04-1</v>
          </cell>
          <cell r="I497">
            <v>93742.712499999994</v>
          </cell>
          <cell r="J497">
            <v>77482.86</v>
          </cell>
        </row>
        <row r="498">
          <cell r="B498" t="str">
            <v>A.1.8.97.04-1</v>
          </cell>
          <cell r="I498">
            <v>83217.97</v>
          </cell>
          <cell r="J498">
            <v>58112.145000000004</v>
          </cell>
        </row>
        <row r="499">
          <cell r="B499" t="str">
            <v>A.1.8.98.04-1</v>
          </cell>
          <cell r="I499">
            <v>11301.509999999998</v>
          </cell>
          <cell r="J499">
            <v>10768.485000000001</v>
          </cell>
        </row>
        <row r="500">
          <cell r="B500" t="str">
            <v>A.1.8.99.04-1</v>
          </cell>
          <cell r="I500">
            <v>11064.149999999998</v>
          </cell>
          <cell r="J500">
            <v>10768.485000000001</v>
          </cell>
        </row>
        <row r="501">
          <cell r="B501">
            <v>0</v>
          </cell>
          <cell r="I501">
            <v>0</v>
          </cell>
          <cell r="J501">
            <v>0</v>
          </cell>
        </row>
        <row r="502">
          <cell r="B502">
            <v>0</v>
          </cell>
          <cell r="I502">
            <v>0</v>
          </cell>
          <cell r="J502">
            <v>0</v>
          </cell>
        </row>
        <row r="503">
          <cell r="B503" t="str">
            <v>A.1.9.1.04-1</v>
          </cell>
          <cell r="I503">
            <v>98141.521600000007</v>
          </cell>
          <cell r="J503">
            <v>19119.554999999997</v>
          </cell>
        </row>
        <row r="504">
          <cell r="B504" t="str">
            <v>A.1.9.2.04-1</v>
          </cell>
          <cell r="I504">
            <v>93191.361199999999</v>
          </cell>
          <cell r="J504">
            <v>59953.984999999986</v>
          </cell>
        </row>
        <row r="505">
          <cell r="B505" t="str">
            <v>A.1.9.3.04-1</v>
          </cell>
          <cell r="I505">
            <v>143190.95360000001</v>
          </cell>
          <cell r="J505">
            <v>51895.93499999999</v>
          </cell>
        </row>
        <row r="506">
          <cell r="B506" t="str">
            <v>A.1.9.4.04-1</v>
          </cell>
          <cell r="I506">
            <v>161379.83359999998</v>
          </cell>
          <cell r="J506">
            <v>51895.93499999999</v>
          </cell>
        </row>
        <row r="507">
          <cell r="B507" t="str">
            <v>A.1.9.5.04-1</v>
          </cell>
          <cell r="I507">
            <v>267007.42719999998</v>
          </cell>
          <cell r="J507">
            <v>77843.902499999997</v>
          </cell>
        </row>
        <row r="508">
          <cell r="B508" t="str">
            <v>A.1.9.6.04-1</v>
          </cell>
          <cell r="I508">
            <v>326765.11679999996</v>
          </cell>
          <cell r="J508">
            <v>77843.902499999997</v>
          </cell>
        </row>
        <row r="509">
          <cell r="B509" t="str">
            <v>A.1.9.7.04-1</v>
          </cell>
          <cell r="I509">
            <v>640615.93760000006</v>
          </cell>
          <cell r="J509">
            <v>103791.86999999998</v>
          </cell>
        </row>
        <row r="510">
          <cell r="B510" t="str">
            <v>A.1.9.8.04-1</v>
          </cell>
          <cell r="I510">
            <v>679393.35519999999</v>
          </cell>
          <cell r="J510">
            <v>103791.86999999998</v>
          </cell>
        </row>
        <row r="511">
          <cell r="B511" t="str">
            <v>A.1.9.9.04-1</v>
          </cell>
          <cell r="I511">
            <v>217899.7</v>
          </cell>
          <cell r="J511">
            <v>121195.16499999996</v>
          </cell>
        </row>
        <row r="512">
          <cell r="B512" t="str">
            <v>A.1.9.10.04-1</v>
          </cell>
          <cell r="I512">
            <v>513119.21529999992</v>
          </cell>
          <cell r="J512">
            <v>268820.73399999994</v>
          </cell>
        </row>
        <row r="513">
          <cell r="B513" t="str">
            <v>A.1.9.11.04-1</v>
          </cell>
          <cell r="I513">
            <v>364311.39339999994</v>
          </cell>
          <cell r="J513">
            <v>178642.20750000002</v>
          </cell>
        </row>
        <row r="514">
          <cell r="B514" t="str">
            <v>A.1.9.12.04-1</v>
          </cell>
          <cell r="I514">
            <v>761706.41279999993</v>
          </cell>
          <cell r="J514">
            <v>389271.83749999997</v>
          </cell>
        </row>
        <row r="515">
          <cell r="B515" t="str">
            <v>A.1.9.13.04-1</v>
          </cell>
          <cell r="I515">
            <v>966128.99459999974</v>
          </cell>
          <cell r="J515">
            <v>534253.94750000001</v>
          </cell>
        </row>
        <row r="516">
          <cell r="B516" t="str">
            <v>A.1.9.14.04-1</v>
          </cell>
          <cell r="I516">
            <v>1199700</v>
          </cell>
          <cell r="J516">
            <v>155687.80499999993</v>
          </cell>
        </row>
        <row r="517">
          <cell r="B517" t="str">
            <v>A.1.9.15.04-1</v>
          </cell>
          <cell r="I517">
            <v>2457100</v>
          </cell>
          <cell r="J517">
            <v>155687.80499999993</v>
          </cell>
        </row>
        <row r="518">
          <cell r="B518" t="str">
            <v>A.1.9.16.04-1</v>
          </cell>
          <cell r="I518">
            <v>1400480</v>
          </cell>
          <cell r="J518">
            <v>155687.80499999993</v>
          </cell>
        </row>
        <row r="519">
          <cell r="B519" t="str">
            <v>A.1.9.17.04-1</v>
          </cell>
          <cell r="I519">
            <v>2759250</v>
          </cell>
          <cell r="J519">
            <v>155687.80499999993</v>
          </cell>
        </row>
        <row r="520">
          <cell r="B520" t="str">
            <v>A.1.9.18.04-1</v>
          </cell>
          <cell r="I520">
            <v>3536860</v>
          </cell>
          <cell r="J520">
            <v>155687.80499999993</v>
          </cell>
        </row>
        <row r="521">
          <cell r="B521" t="str">
            <v>A.1.9.19.04-1</v>
          </cell>
          <cell r="I521">
            <v>5511460</v>
          </cell>
          <cell r="J521">
            <v>155687.80499999993</v>
          </cell>
        </row>
        <row r="522">
          <cell r="B522" t="str">
            <v>A.1.9.20.04-1</v>
          </cell>
          <cell r="I522">
            <v>960197.08400000003</v>
          </cell>
          <cell r="J522">
            <v>189154.87499999997</v>
          </cell>
        </row>
        <row r="523">
          <cell r="B523" t="str">
            <v>A.1.9.21.04-1</v>
          </cell>
          <cell r="I523">
            <v>790618.65999999992</v>
          </cell>
          <cell r="J523">
            <v>189154.87499999997</v>
          </cell>
        </row>
        <row r="524">
          <cell r="B524" t="str">
            <v>A.1.9.22.04-1</v>
          </cell>
          <cell r="I524">
            <v>478618.65999999992</v>
          </cell>
          <cell r="J524">
            <v>189154.87499999997</v>
          </cell>
        </row>
        <row r="525">
          <cell r="B525" t="str">
            <v>A.1.9.23.04-1</v>
          </cell>
          <cell r="I525">
            <v>1679618.66</v>
          </cell>
          <cell r="J525">
            <v>189154.87499999997</v>
          </cell>
        </row>
        <row r="526">
          <cell r="B526" t="str">
            <v>A.1.9.24.04-1</v>
          </cell>
          <cell r="I526">
            <v>2506618.66</v>
          </cell>
          <cell r="J526">
            <v>189154.87499999997</v>
          </cell>
        </row>
        <row r="527">
          <cell r="B527" t="str">
            <v>A.1.9.25.04-1</v>
          </cell>
          <cell r="I527">
            <v>633618.65999999992</v>
          </cell>
          <cell r="J527">
            <v>189154.87499999997</v>
          </cell>
        </row>
        <row r="528">
          <cell r="B528" t="str">
            <v>A.1.9.26.04-1</v>
          </cell>
          <cell r="I528">
            <v>1296618.6599999999</v>
          </cell>
          <cell r="J528">
            <v>189154.87499999997</v>
          </cell>
        </row>
        <row r="529">
          <cell r="B529" t="str">
            <v>A.1.9.27.04-1</v>
          </cell>
          <cell r="I529">
            <v>2356618.66</v>
          </cell>
          <cell r="J529">
            <v>189154.87499999997</v>
          </cell>
        </row>
        <row r="530">
          <cell r="B530" t="str">
            <v>A.1.9.28.04-1</v>
          </cell>
          <cell r="I530">
            <v>3303618.66</v>
          </cell>
          <cell r="J530">
            <v>189154.87499999997</v>
          </cell>
        </row>
        <row r="531">
          <cell r="B531" t="str">
            <v>A.1.9.29.04-1</v>
          </cell>
          <cell r="I531">
            <v>4144618.66</v>
          </cell>
          <cell r="J531">
            <v>189154.87499999997</v>
          </cell>
        </row>
        <row r="532">
          <cell r="B532">
            <v>0</v>
          </cell>
          <cell r="I532">
            <v>0</v>
          </cell>
          <cell r="J532">
            <v>0</v>
          </cell>
        </row>
        <row r="533">
          <cell r="B533">
            <v>0</v>
          </cell>
          <cell r="I533">
            <v>0</v>
          </cell>
          <cell r="J533">
            <v>0</v>
          </cell>
        </row>
        <row r="534">
          <cell r="B534" t="str">
            <v>A.1.10.1.04-1</v>
          </cell>
          <cell r="I534">
            <v>250759.22700000004</v>
          </cell>
          <cell r="J534">
            <v>44648.922499999993</v>
          </cell>
        </row>
        <row r="535">
          <cell r="B535" t="str">
            <v>A.1.10.2.04-1</v>
          </cell>
          <cell r="I535">
            <v>289077.28700000001</v>
          </cell>
          <cell r="J535">
            <v>44648.922499999993</v>
          </cell>
        </row>
        <row r="536">
          <cell r="B536" t="str">
            <v>A.1.10.3.04-1</v>
          </cell>
          <cell r="I536">
            <v>359509.20299999998</v>
          </cell>
          <cell r="J536">
            <v>44648.922499999993</v>
          </cell>
        </row>
        <row r="537">
          <cell r="B537">
            <v>0</v>
          </cell>
          <cell r="I537">
            <v>0</v>
          </cell>
          <cell r="J537">
            <v>0</v>
          </cell>
        </row>
        <row r="538">
          <cell r="B538">
            <v>0</v>
          </cell>
          <cell r="I538">
            <v>0</v>
          </cell>
          <cell r="J538">
            <v>0</v>
          </cell>
        </row>
        <row r="539">
          <cell r="B539" t="str">
            <v>A.1.11.1.04-1</v>
          </cell>
          <cell r="I539">
            <v>4324402.5</v>
          </cell>
          <cell r="J539">
            <v>158335.44999999998</v>
          </cell>
        </row>
        <row r="540">
          <cell r="B540" t="str">
            <v>A.1.11.2.04-1</v>
          </cell>
          <cell r="I540">
            <v>407755.49999999994</v>
          </cell>
          <cell r="J540">
            <v>75818.924999999988</v>
          </cell>
        </row>
        <row r="541">
          <cell r="B541" t="str">
            <v>A.1.11.3.04-1</v>
          </cell>
          <cell r="I541">
            <v>2715322.4999999995</v>
          </cell>
          <cell r="J541">
            <v>158335.44999999998</v>
          </cell>
        </row>
        <row r="542">
          <cell r="B542" t="str">
            <v>A.1.11.4.04-1</v>
          </cell>
          <cell r="I542">
            <v>415069.49999999994</v>
          </cell>
          <cell r="J542">
            <v>75818.924999999988</v>
          </cell>
        </row>
        <row r="543">
          <cell r="B543" t="str">
            <v>A.1.11.5.04-1</v>
          </cell>
          <cell r="I543">
            <v>908764.5</v>
          </cell>
          <cell r="J543">
            <v>75818.924999999988</v>
          </cell>
        </row>
        <row r="544">
          <cell r="B544" t="str">
            <v>A.1.11.6.04-1</v>
          </cell>
          <cell r="I544">
            <v>309016.49999999994</v>
          </cell>
          <cell r="J544">
            <v>75818.924999999988</v>
          </cell>
        </row>
        <row r="545">
          <cell r="B545" t="str">
            <v>A.1.11.7.04-1</v>
          </cell>
          <cell r="I545">
            <v>330044.24999999994</v>
          </cell>
          <cell r="J545">
            <v>75818.924999999988</v>
          </cell>
        </row>
        <row r="546">
          <cell r="B546" t="str">
            <v>A.1.11.8.04-1</v>
          </cell>
          <cell r="I546">
            <v>581463</v>
          </cell>
          <cell r="J546">
            <v>75818.924999999988</v>
          </cell>
        </row>
        <row r="547">
          <cell r="B547" t="str">
            <v>A.1.11.9.04-1</v>
          </cell>
          <cell r="I547">
            <v>657345.74999999988</v>
          </cell>
          <cell r="J547">
            <v>75818.924999999988</v>
          </cell>
        </row>
        <row r="548">
          <cell r="B548" t="str">
            <v>A.1.11.10.04-1</v>
          </cell>
          <cell r="I548">
            <v>969105</v>
          </cell>
          <cell r="J548">
            <v>75818.924999999988</v>
          </cell>
        </row>
        <row r="549">
          <cell r="B549" t="str">
            <v>A.1.11.11.04-1</v>
          </cell>
          <cell r="I549">
            <v>2456589.7499999995</v>
          </cell>
          <cell r="J549">
            <v>163253.99999999997</v>
          </cell>
        </row>
        <row r="550">
          <cell r="B550" t="str">
            <v>A.1.11.12.04-1</v>
          </cell>
          <cell r="I550">
            <v>233133.75</v>
          </cell>
          <cell r="J550">
            <v>84243.249999999985</v>
          </cell>
        </row>
        <row r="551">
          <cell r="B551" t="str">
            <v>A.1.11.13.04-1</v>
          </cell>
          <cell r="I551">
            <v>4549.6874999999991</v>
          </cell>
          <cell r="J551">
            <v>9449.8949999999968</v>
          </cell>
        </row>
        <row r="552">
          <cell r="B552" t="str">
            <v>A.1.11.14.04-1</v>
          </cell>
          <cell r="I552">
            <v>8474.0625</v>
          </cell>
          <cell r="J552">
            <v>9449.8949999999968</v>
          </cell>
        </row>
        <row r="553">
          <cell r="B553" t="str">
            <v>A.1.11.15.04-1</v>
          </cell>
          <cell r="I553">
            <v>12700.3125</v>
          </cell>
          <cell r="J553">
            <v>9449.8949999999968</v>
          </cell>
        </row>
        <row r="554">
          <cell r="B554" t="str">
            <v>A.1.11.16.04-1</v>
          </cell>
          <cell r="I554">
            <v>6231.5625</v>
          </cell>
          <cell r="J554">
            <v>9449.8949999999968</v>
          </cell>
        </row>
        <row r="555">
          <cell r="B555" t="str">
            <v>A.1.11.17.04-1</v>
          </cell>
          <cell r="I555">
            <v>38338.124999999993</v>
          </cell>
          <cell r="J555">
            <v>9449.8949999999968</v>
          </cell>
        </row>
        <row r="556">
          <cell r="B556" t="str">
            <v>A.1.11.18.04-1</v>
          </cell>
          <cell r="I556">
            <v>94185</v>
          </cell>
          <cell r="J556">
            <v>9449.8949999999968</v>
          </cell>
        </row>
        <row r="557">
          <cell r="B557">
            <v>0</v>
          </cell>
          <cell r="I557">
            <v>0</v>
          </cell>
          <cell r="J557">
            <v>0</v>
          </cell>
        </row>
        <row r="558">
          <cell r="B558">
            <v>0</v>
          </cell>
          <cell r="I558">
            <v>0</v>
          </cell>
          <cell r="J558">
            <v>0</v>
          </cell>
        </row>
        <row r="559">
          <cell r="B559" t="str">
            <v>A.1.12.1.04-1</v>
          </cell>
          <cell r="I559">
            <v>680625</v>
          </cell>
          <cell r="J559">
            <v>28768.284999999993</v>
          </cell>
        </row>
        <row r="560">
          <cell r="B560" t="str">
            <v>A.1.12.2.04-1</v>
          </cell>
          <cell r="I560">
            <v>80025</v>
          </cell>
          <cell r="J560">
            <v>30390.359999999993</v>
          </cell>
        </row>
        <row r="561">
          <cell r="B561" t="str">
            <v>A.1.12.3.04-1</v>
          </cell>
          <cell r="I561">
            <v>61875.000000000007</v>
          </cell>
          <cell r="J561">
            <v>30390.359999999993</v>
          </cell>
        </row>
        <row r="562">
          <cell r="B562" t="str">
            <v>A.1.12.4.04-1</v>
          </cell>
          <cell r="I562">
            <v>1026375</v>
          </cell>
          <cell r="J562">
            <v>110688.30499999996</v>
          </cell>
        </row>
        <row r="563">
          <cell r="B563" t="str">
            <v>A.1.12.5.04-1</v>
          </cell>
          <cell r="I563">
            <v>2156250</v>
          </cell>
          <cell r="J563">
            <v>110688.30499999996</v>
          </cell>
        </row>
        <row r="564">
          <cell r="B564" t="str">
            <v>A.1.12.6.04-1</v>
          </cell>
          <cell r="I564">
            <v>2759137.4999999995</v>
          </cell>
          <cell r="J564">
            <v>110688.30499999996</v>
          </cell>
        </row>
        <row r="565">
          <cell r="B565" t="str">
            <v>A.1.12.7.04-1</v>
          </cell>
          <cell r="I565">
            <v>2414137.4999999995</v>
          </cell>
          <cell r="J565">
            <v>110688.30499999996</v>
          </cell>
        </row>
        <row r="566">
          <cell r="B566" t="str">
            <v>A.1.12.8.04-1</v>
          </cell>
          <cell r="I566">
            <v>5174137.4999999991</v>
          </cell>
          <cell r="J566">
            <v>110688.30499999996</v>
          </cell>
        </row>
        <row r="567">
          <cell r="B567" t="str">
            <v>A.1.12.9.04-1</v>
          </cell>
          <cell r="I567">
            <v>4035637.5</v>
          </cell>
          <cell r="J567">
            <v>110688.30499999996</v>
          </cell>
        </row>
        <row r="568">
          <cell r="B568" t="str">
            <v>A.1.12.10.04-1</v>
          </cell>
          <cell r="I568">
            <v>4121887.5</v>
          </cell>
          <cell r="J568">
            <v>110688.30499999996</v>
          </cell>
        </row>
        <row r="569">
          <cell r="B569" t="str">
            <v>A.1.12.11.04-1</v>
          </cell>
          <cell r="I569">
            <v>4639387.4999999991</v>
          </cell>
          <cell r="J569">
            <v>110688.30499999996</v>
          </cell>
        </row>
        <row r="570">
          <cell r="B570" t="str">
            <v>A.1.12.12.04-1</v>
          </cell>
          <cell r="I570">
            <v>13781887.5</v>
          </cell>
          <cell r="J570">
            <v>168486.49999999997</v>
          </cell>
        </row>
        <row r="571">
          <cell r="B571" t="str">
            <v>A.1.12.13.04-1</v>
          </cell>
          <cell r="I571">
            <v>18094387.5</v>
          </cell>
          <cell r="J571">
            <v>168486.49999999997</v>
          </cell>
        </row>
        <row r="572">
          <cell r="B572" t="str">
            <v>A.1.12.14.04-1</v>
          </cell>
          <cell r="I572">
            <v>5156887.4999999991</v>
          </cell>
          <cell r="J572">
            <v>110688.30499999996</v>
          </cell>
        </row>
        <row r="573">
          <cell r="B573" t="str">
            <v>A.1.12.15.04-1</v>
          </cell>
          <cell r="I573">
            <v>7916887.5</v>
          </cell>
          <cell r="J573">
            <v>110688.30499999996</v>
          </cell>
        </row>
      </sheetData>
      <sheetData sheetId="5"/>
      <sheetData sheetId="6">
        <row r="10">
          <cell r="L10" t="str">
            <v>A.1.1.1.05-2</v>
          </cell>
          <cell r="M10">
            <v>70310.951171718742</v>
          </cell>
          <cell r="N10">
            <v>30788.569694999998</v>
          </cell>
          <cell r="O10" t="str">
            <v>A.1.1.1.05-3</v>
          </cell>
          <cell r="P10">
            <v>82029.443033671865</v>
          </cell>
          <cell r="Q10">
            <v>35919.997977499996</v>
          </cell>
        </row>
        <row r="11">
          <cell r="L11" t="str">
            <v>A.1.1.2.05-2</v>
          </cell>
          <cell r="M11">
            <v>211012.78822331247</v>
          </cell>
          <cell r="N11">
            <v>88963.657184999989</v>
          </cell>
          <cell r="O11" t="str">
            <v>A.1.1.2.05-3</v>
          </cell>
          <cell r="P11">
            <v>246181.58626053118</v>
          </cell>
          <cell r="Q11">
            <v>103790.93338249998</v>
          </cell>
        </row>
        <row r="12">
          <cell r="L12" t="str">
            <v>A.1.1.3.05-2</v>
          </cell>
          <cell r="M12">
            <v>95943.381958499973</v>
          </cell>
          <cell r="N12">
            <v>136932.58897499999</v>
          </cell>
          <cell r="O12" t="str">
            <v>A.1.1.3.05-3</v>
          </cell>
          <cell r="P12">
            <v>111933.94561824997</v>
          </cell>
          <cell r="Q12">
            <v>159754.68713749998</v>
          </cell>
        </row>
        <row r="13">
          <cell r="L13" t="str">
            <v>A.1.1.4.05-2</v>
          </cell>
          <cell r="M13">
            <v>565295.83148203127</v>
          </cell>
          <cell r="N13">
            <v>649791.9129</v>
          </cell>
          <cell r="O13" t="str">
            <v>A.1.1.4.05-3</v>
          </cell>
          <cell r="P13">
            <v>659511.80339570309</v>
          </cell>
          <cell r="Q13">
            <v>758090.56504999998</v>
          </cell>
        </row>
        <row r="14">
          <cell r="L14" t="str">
            <v>A.1.1.5.05-2</v>
          </cell>
          <cell r="M14">
            <v>311848.3976161874</v>
          </cell>
          <cell r="N14">
            <v>478838.804925</v>
          </cell>
          <cell r="O14" t="str">
            <v>A.1.1.5.05-3</v>
          </cell>
          <cell r="P14">
            <v>363823.13055221864</v>
          </cell>
          <cell r="Q14">
            <v>558645.27241249988</v>
          </cell>
        </row>
        <row r="15">
          <cell r="L15" t="str">
            <v>A.1.1.6.05-2</v>
          </cell>
          <cell r="M15">
            <v>147148.97074237504</v>
          </cell>
          <cell r="N15">
            <v>76205.962559999985</v>
          </cell>
          <cell r="O15" t="str">
            <v>A.1.1.6.05-3</v>
          </cell>
          <cell r="P15">
            <v>171673.79919943752</v>
          </cell>
          <cell r="Q15">
            <v>88906.956319999983</v>
          </cell>
        </row>
        <row r="16">
          <cell r="L16" t="str">
            <v>A.1.1.7.05-2</v>
          </cell>
          <cell r="M16">
            <v>0</v>
          </cell>
          <cell r="N16">
            <v>0</v>
          </cell>
          <cell r="O16" t="str">
            <v>A.1.1.7.05-3</v>
          </cell>
          <cell r="P16">
            <v>0</v>
          </cell>
          <cell r="Q16">
            <v>0</v>
          </cell>
        </row>
        <row r="17">
          <cell r="L17" t="str">
            <v>A.1.1.8.05-2</v>
          </cell>
          <cell r="M17">
            <v>0</v>
          </cell>
          <cell r="N17">
            <v>22113.337349999998</v>
          </cell>
          <cell r="O17" t="str">
            <v>A.1.1.8.05-3</v>
          </cell>
          <cell r="P17">
            <v>0</v>
          </cell>
          <cell r="Q17">
            <v>25798.893574999995</v>
          </cell>
        </row>
        <row r="18">
          <cell r="L18" t="str">
            <v>A.1.1.8.A.05-2</v>
          </cell>
          <cell r="M18">
            <v>0</v>
          </cell>
          <cell r="N18">
            <v>22113.337349999998</v>
          </cell>
          <cell r="O18" t="str">
            <v>A.1.1.8.A.05-3</v>
          </cell>
          <cell r="P18">
            <v>0</v>
          </cell>
          <cell r="Q18">
            <v>25798.893574999995</v>
          </cell>
        </row>
        <row r="19">
          <cell r="L19" t="str">
            <v>A.1.1.9.05-2</v>
          </cell>
          <cell r="M19">
            <v>0</v>
          </cell>
          <cell r="N19">
            <v>34139.590816499993</v>
          </cell>
          <cell r="O19" t="str">
            <v>A.1.1.9.05-3</v>
          </cell>
          <cell r="P19">
            <v>0</v>
          </cell>
          <cell r="Q19">
            <v>39829.52261924999</v>
          </cell>
        </row>
        <row r="20">
          <cell r="L20" t="str">
            <v>A.1.1.10.05-2</v>
          </cell>
          <cell r="M20">
            <v>0</v>
          </cell>
          <cell r="N20">
            <v>100360.53104999998</v>
          </cell>
          <cell r="O20" t="str">
            <v>A.1.1.10.05-3</v>
          </cell>
          <cell r="P20">
            <v>0</v>
          </cell>
          <cell r="Q20">
            <v>117087.28622499996</v>
          </cell>
        </row>
        <row r="21">
          <cell r="L21" t="str">
            <v>A.1.1.11.05-2</v>
          </cell>
          <cell r="M21">
            <v>0</v>
          </cell>
          <cell r="N21">
            <v>123239.33007749998</v>
          </cell>
          <cell r="O21" t="str">
            <v>A.1.1.11.05-3</v>
          </cell>
          <cell r="P21">
            <v>0</v>
          </cell>
          <cell r="Q21">
            <v>143779.21842374996</v>
          </cell>
        </row>
        <row r="22">
          <cell r="L22" t="str">
            <v>A.1.1.12.05-2</v>
          </cell>
          <cell r="M22">
            <v>0</v>
          </cell>
          <cell r="N22">
            <v>146492.35481399999</v>
          </cell>
          <cell r="O22" t="str">
            <v>A.1.1.12.05-3</v>
          </cell>
          <cell r="P22">
            <v>0</v>
          </cell>
          <cell r="Q22">
            <v>170907.74728299998</v>
          </cell>
        </row>
        <row r="23">
          <cell r="L23" t="str">
            <v>A.1.1.13.05-2</v>
          </cell>
          <cell r="M23">
            <v>0</v>
          </cell>
          <cell r="N23">
            <v>133564.55759399998</v>
          </cell>
          <cell r="O23" t="str">
            <v>A.1.1.13.05-3</v>
          </cell>
          <cell r="P23">
            <v>0</v>
          </cell>
          <cell r="Q23">
            <v>155825.31719299997</v>
          </cell>
        </row>
        <row r="24">
          <cell r="L24" t="str">
            <v>A.1.1.14.05-2</v>
          </cell>
          <cell r="M24">
            <v>0</v>
          </cell>
          <cell r="N24">
            <v>202592.19064499994</v>
          </cell>
          <cell r="O24" t="str">
            <v>A.1.1.14.05-3</v>
          </cell>
          <cell r="P24">
            <v>0</v>
          </cell>
          <cell r="Q24">
            <v>236357.55575249993</v>
          </cell>
        </row>
        <row r="25">
          <cell r="L25" t="str">
            <v>A.1.1.15.05-2</v>
          </cell>
          <cell r="M25">
            <v>0</v>
          </cell>
          <cell r="N25">
            <v>161512.41395249998</v>
          </cell>
          <cell r="O25" t="str">
            <v>A.1.1.15.05-3</v>
          </cell>
          <cell r="P25">
            <v>0</v>
          </cell>
          <cell r="Q25">
            <v>188431.14961124994</v>
          </cell>
        </row>
        <row r="26">
          <cell r="L26" t="str">
            <v>A.1.1.16.05-2</v>
          </cell>
          <cell r="M26">
            <v>0</v>
          </cell>
          <cell r="N26">
            <v>7314.411584999998</v>
          </cell>
          <cell r="O26" t="str">
            <v>A.1.1.16.05-3</v>
          </cell>
          <cell r="P26">
            <v>0</v>
          </cell>
          <cell r="Q26">
            <v>8533.4801824999977</v>
          </cell>
        </row>
        <row r="27">
          <cell r="L27" t="str">
            <v>A.1.1.17.05-2</v>
          </cell>
          <cell r="M27">
            <v>0</v>
          </cell>
          <cell r="N27">
            <v>75185.346989999991</v>
          </cell>
          <cell r="O27" t="str">
            <v>A.1.1.17.05-3</v>
          </cell>
          <cell r="P27">
            <v>0</v>
          </cell>
          <cell r="Q27">
            <v>87716.238154999985</v>
          </cell>
        </row>
        <row r="28">
          <cell r="L28" t="str">
            <v>A.1.1.18.05-2</v>
          </cell>
          <cell r="M28">
            <v>0</v>
          </cell>
          <cell r="N28">
            <v>33391.139398499996</v>
          </cell>
          <cell r="O28" t="str">
            <v>A.1.1.18.05-3</v>
          </cell>
          <cell r="P28">
            <v>0</v>
          </cell>
          <cell r="Q28">
            <v>38956.329298249992</v>
          </cell>
        </row>
        <row r="29">
          <cell r="L29" t="str">
            <v>A.1.1.19.05-2</v>
          </cell>
          <cell r="M29">
            <v>0</v>
          </cell>
          <cell r="N29">
            <v>73144.115849999987</v>
          </cell>
          <cell r="O29" t="str">
            <v>A.1.1.19.05-3</v>
          </cell>
          <cell r="P29">
            <v>0</v>
          </cell>
          <cell r="Q29">
            <v>85334.801824999973</v>
          </cell>
        </row>
        <row r="30">
          <cell r="L30" t="str">
            <v>A.1.1.20.05-2</v>
          </cell>
          <cell r="M30">
            <v>496533.19500000001</v>
          </cell>
          <cell r="N30">
            <v>27386.517794999996</v>
          </cell>
          <cell r="O30" t="str">
            <v>A.1.1.20.05-3</v>
          </cell>
          <cell r="P30">
            <v>579288.72749999992</v>
          </cell>
          <cell r="Q30">
            <v>31950.937427499994</v>
          </cell>
        </row>
        <row r="31">
          <cell r="L31" t="str">
            <v>A.1.1.21.05-2</v>
          </cell>
          <cell r="M31">
            <v>60803.290584000009</v>
          </cell>
          <cell r="N31">
            <v>24009.981284249996</v>
          </cell>
          <cell r="O31" t="str">
            <v>A.1.1.21.05-3</v>
          </cell>
          <cell r="P31">
            <v>70937.172348000007</v>
          </cell>
          <cell r="Q31">
            <v>28011.644831624992</v>
          </cell>
        </row>
        <row r="32">
          <cell r="L32" t="str">
            <v>A.1.1.22.05-2</v>
          </cell>
          <cell r="M32">
            <v>465933.19500000001</v>
          </cell>
          <cell r="N32">
            <v>140167.08435300001</v>
          </cell>
          <cell r="O32" t="str">
            <v>A.1.1.22.05-3</v>
          </cell>
          <cell r="P32">
            <v>543588.72749999992</v>
          </cell>
          <cell r="Q32">
            <v>163528.2650785</v>
          </cell>
        </row>
        <row r="33">
          <cell r="L33" t="str">
            <v>A.1.1.23.05-2</v>
          </cell>
          <cell r="M33">
            <v>517175.60615999997</v>
          </cell>
          <cell r="N33">
            <v>40144.212419999989</v>
          </cell>
          <cell r="O33" t="str">
            <v>A.1.1.23.05-3</v>
          </cell>
          <cell r="P33">
            <v>603371.54051999992</v>
          </cell>
          <cell r="Q33">
            <v>46834.914489999988</v>
          </cell>
        </row>
        <row r="34">
          <cell r="L34" t="str">
            <v>A.1.1.24.05-2</v>
          </cell>
          <cell r="M34">
            <v>454750.79831999994</v>
          </cell>
          <cell r="N34">
            <v>36572.057924999994</v>
          </cell>
          <cell r="O34" t="str">
            <v>A.1.1.24.05-3</v>
          </cell>
          <cell r="P34">
            <v>530542.59803999984</v>
          </cell>
          <cell r="Q34">
            <v>42667.400912499987</v>
          </cell>
        </row>
        <row r="35">
          <cell r="L35" t="str">
            <v>A.1.1.25.05-2</v>
          </cell>
          <cell r="M35">
            <v>484570.52279999992</v>
          </cell>
          <cell r="N35">
            <v>36572.057924999994</v>
          </cell>
          <cell r="O35" t="str">
            <v>A.1.1.25.05-3</v>
          </cell>
          <cell r="P35">
            <v>565332.27659999987</v>
          </cell>
          <cell r="Q35">
            <v>42667.400912499987</v>
          </cell>
        </row>
        <row r="36">
          <cell r="L36" t="str">
            <v>A.1.1.26.05-2</v>
          </cell>
          <cell r="M36">
            <v>478358.08019999991</v>
          </cell>
          <cell r="N36">
            <v>36572.057924999994</v>
          </cell>
          <cell r="O36" t="str">
            <v>A.1.1.26.05-3</v>
          </cell>
          <cell r="P36">
            <v>558084.42689999985</v>
          </cell>
          <cell r="Q36">
            <v>42667.400912499987</v>
          </cell>
        </row>
        <row r="37">
          <cell r="L37" t="str">
            <v>A.1.1.27.05-2</v>
          </cell>
          <cell r="M37">
            <v>456614.53109999991</v>
          </cell>
          <cell r="N37">
            <v>36572.057924999994</v>
          </cell>
          <cell r="O37" t="str">
            <v>A.1.1.27.05-3</v>
          </cell>
          <cell r="P37">
            <v>532716.95294999983</v>
          </cell>
          <cell r="Q37">
            <v>42667.400912499987</v>
          </cell>
        </row>
        <row r="38">
          <cell r="L38" t="str">
            <v>A.1.1.28.05-2</v>
          </cell>
          <cell r="M38">
            <v>465933.19500000001</v>
          </cell>
          <cell r="N38">
            <v>36572.057924999994</v>
          </cell>
          <cell r="O38" t="str">
            <v>A.1.1.28.05-3</v>
          </cell>
          <cell r="P38">
            <v>543588.72749999992</v>
          </cell>
          <cell r="Q38">
            <v>42667.400912499987</v>
          </cell>
        </row>
        <row r="39">
          <cell r="L39" t="str">
            <v>A.1.1.29.05-2</v>
          </cell>
          <cell r="M39">
            <v>279559.91700000002</v>
          </cell>
          <cell r="N39">
            <v>21943.234754999998</v>
          </cell>
          <cell r="O39" t="str">
            <v>A.1.1.29.05-3</v>
          </cell>
          <cell r="P39">
            <v>326153.2365</v>
          </cell>
          <cell r="Q39">
            <v>25600.440547499995</v>
          </cell>
        </row>
        <row r="40">
          <cell r="L40" t="str">
            <v>A.1.1.30.05-2</v>
          </cell>
          <cell r="M40">
            <v>0</v>
          </cell>
          <cell r="N40">
            <v>0</v>
          </cell>
          <cell r="O40" t="str">
            <v>A.1.1.30.05-3</v>
          </cell>
          <cell r="P40">
            <v>0</v>
          </cell>
          <cell r="Q40">
            <v>0</v>
          </cell>
        </row>
        <row r="41">
          <cell r="L41" t="str">
            <v>A.1.1.31.05-2</v>
          </cell>
          <cell r="M41">
            <v>0</v>
          </cell>
          <cell r="N41">
            <v>912864.08119724982</v>
          </cell>
          <cell r="O41" t="str">
            <v>A.1.1.31.05-3</v>
          </cell>
          <cell r="P41">
            <v>0</v>
          </cell>
          <cell r="Q41">
            <v>1065008.0947301248</v>
          </cell>
        </row>
        <row r="42">
          <cell r="L42" t="str">
            <v>A.1.1.32.05-2</v>
          </cell>
          <cell r="M42">
            <v>0</v>
          </cell>
          <cell r="N42">
            <v>91268.547347249987</v>
          </cell>
          <cell r="O42" t="str">
            <v>A.1.1.32.05-3</v>
          </cell>
          <cell r="P42">
            <v>0</v>
          </cell>
          <cell r="Q42">
            <v>106479.97190512498</v>
          </cell>
        </row>
        <row r="43">
          <cell r="L43" t="str">
            <v>A.1.1.33.05-2</v>
          </cell>
          <cell r="M43">
            <v>0</v>
          </cell>
          <cell r="N43">
            <v>10061.568494249997</v>
          </cell>
          <cell r="O43" t="str">
            <v>A.1.1.33.05-3</v>
          </cell>
          <cell r="P43">
            <v>0</v>
          </cell>
          <cell r="Q43">
            <v>11738.496576624997</v>
          </cell>
        </row>
        <row r="44">
          <cell r="L44" t="str">
            <v>A.1.1.34.05-2</v>
          </cell>
          <cell r="M44">
            <v>0</v>
          </cell>
          <cell r="N44">
            <v>109546.07117999998</v>
          </cell>
          <cell r="O44" t="str">
            <v>A.1.1.34.05-3</v>
          </cell>
          <cell r="P44">
            <v>0</v>
          </cell>
          <cell r="Q44">
            <v>127803.74970999997</v>
          </cell>
        </row>
        <row r="45">
          <cell r="L45" t="str">
            <v>A.1.1.35.05-2</v>
          </cell>
          <cell r="M45">
            <v>0</v>
          </cell>
          <cell r="N45">
            <v>205398.88346249994</v>
          </cell>
          <cell r="O45" t="str">
            <v>A.1.1.35.05-3</v>
          </cell>
          <cell r="P45">
            <v>0</v>
          </cell>
          <cell r="Q45">
            <v>239632.03070624993</v>
          </cell>
        </row>
        <row r="46">
          <cell r="L46" t="str">
            <v>A.1.1.36.05-2</v>
          </cell>
          <cell r="M46">
            <v>0</v>
          </cell>
          <cell r="N46">
            <v>410797.76692499989</v>
          </cell>
          <cell r="O46" t="str">
            <v>A.1.1.36.05-3</v>
          </cell>
          <cell r="P46">
            <v>0</v>
          </cell>
          <cell r="Q46">
            <v>479264.06141249987</v>
          </cell>
        </row>
        <row r="47">
          <cell r="L47" t="str">
            <v>A.1.1.37.05-2</v>
          </cell>
          <cell r="M47">
            <v>0</v>
          </cell>
          <cell r="N47">
            <v>14628.823169999996</v>
          </cell>
          <cell r="O47" t="str">
            <v>A.1.1.37.05-3</v>
          </cell>
          <cell r="P47">
            <v>0</v>
          </cell>
          <cell r="Q47">
            <v>17066.960364999995</v>
          </cell>
        </row>
        <row r="48">
          <cell r="L48" t="str">
            <v>A.1.1.38.05-2</v>
          </cell>
          <cell r="M48">
            <v>0</v>
          </cell>
          <cell r="N48">
            <v>13693.258897499998</v>
          </cell>
          <cell r="O48" t="str">
            <v>A.1.1.38.05-3</v>
          </cell>
          <cell r="P48">
            <v>0</v>
          </cell>
          <cell r="Q48">
            <v>15975.468713749997</v>
          </cell>
        </row>
        <row r="49">
          <cell r="L49" t="str">
            <v>A.1.1.39.05-2</v>
          </cell>
          <cell r="M49">
            <v>0</v>
          </cell>
          <cell r="N49">
            <v>10503.835241249999</v>
          </cell>
          <cell r="O49" t="str">
            <v>A.1.1.39.05-3</v>
          </cell>
          <cell r="P49">
            <v>0</v>
          </cell>
          <cell r="Q49">
            <v>12254.474448124998</v>
          </cell>
        </row>
        <row r="50">
          <cell r="L50" t="str">
            <v>A.1.1.40.05-2</v>
          </cell>
          <cell r="M50">
            <v>0</v>
          </cell>
          <cell r="N50">
            <v>4422.6674699999994</v>
          </cell>
          <cell r="O50" t="str">
            <v>A.1.1.40.05-3</v>
          </cell>
          <cell r="P50">
            <v>0</v>
          </cell>
          <cell r="Q50">
            <v>5159.7787149999995</v>
          </cell>
        </row>
        <row r="51">
          <cell r="L51" t="str">
            <v>A.1.1.41.05-2</v>
          </cell>
          <cell r="M51">
            <v>0</v>
          </cell>
          <cell r="N51">
            <v>10461.309592499998</v>
          </cell>
          <cell r="O51" t="str">
            <v>A.1.1.41.05-3</v>
          </cell>
          <cell r="P51">
            <v>0</v>
          </cell>
          <cell r="Q51">
            <v>12204.861191249996</v>
          </cell>
        </row>
        <row r="52">
          <cell r="L52" t="str">
            <v>A.1.1.42.05-2</v>
          </cell>
          <cell r="M52">
            <v>0</v>
          </cell>
          <cell r="N52">
            <v>11056.668674999999</v>
          </cell>
          <cell r="O52" t="str">
            <v>A.1.1.42.05-3</v>
          </cell>
          <cell r="P52">
            <v>0</v>
          </cell>
          <cell r="Q52">
            <v>12899.446787499997</v>
          </cell>
        </row>
        <row r="53">
          <cell r="L53" t="str">
            <v>A.1.1.43.05-2</v>
          </cell>
          <cell r="M53">
            <v>0</v>
          </cell>
          <cell r="N53">
            <v>18056.390459249997</v>
          </cell>
          <cell r="O53" t="str">
            <v>A.1.1.43.05-3</v>
          </cell>
          <cell r="P53">
            <v>0</v>
          </cell>
          <cell r="Q53">
            <v>21065.788869124994</v>
          </cell>
        </row>
        <row r="54">
          <cell r="L54" t="str">
            <v>A.1.1.44.05-2</v>
          </cell>
          <cell r="M54">
            <v>0</v>
          </cell>
          <cell r="N54">
            <v>13693.258897499998</v>
          </cell>
          <cell r="O54" t="str">
            <v>A.1.1.44.05-3</v>
          </cell>
          <cell r="P54">
            <v>0</v>
          </cell>
          <cell r="Q54">
            <v>15975.468713749997</v>
          </cell>
        </row>
        <row r="55">
          <cell r="L55" t="str">
            <v>A.1.1.45.05-2</v>
          </cell>
          <cell r="M55">
            <v>0</v>
          </cell>
          <cell r="N55">
            <v>1048818.5802509999</v>
          </cell>
          <cell r="O55" t="str">
            <v>A.1.1.45.05-3</v>
          </cell>
          <cell r="P55">
            <v>0</v>
          </cell>
          <cell r="Q55">
            <v>1223621.6769594997</v>
          </cell>
        </row>
        <row r="56">
          <cell r="L56" t="str">
            <v>A.1.1.46.05-2</v>
          </cell>
          <cell r="M56">
            <v>0</v>
          </cell>
          <cell r="N56">
            <v>585152.9267999999</v>
          </cell>
          <cell r="O56" t="str">
            <v>A.1.1.46.05-3</v>
          </cell>
          <cell r="P56">
            <v>0</v>
          </cell>
          <cell r="Q56">
            <v>682678.41459999979</v>
          </cell>
        </row>
        <row r="57">
          <cell r="L57" t="str">
            <v>A.1.1.47.05-2</v>
          </cell>
          <cell r="M57">
            <v>0</v>
          </cell>
          <cell r="N57">
            <v>13693.258897499998</v>
          </cell>
          <cell r="O57" t="str">
            <v>A.1.1.47.05-3</v>
          </cell>
          <cell r="P57">
            <v>0</v>
          </cell>
          <cell r="Q57">
            <v>15975.468713749997</v>
          </cell>
        </row>
        <row r="58">
          <cell r="L58" t="str">
            <v>A.1.1.48.05-2</v>
          </cell>
          <cell r="M58">
            <v>0</v>
          </cell>
          <cell r="N58">
            <v>4388.6469509999988</v>
          </cell>
          <cell r="O58" t="str">
            <v>A.1.1.48.05-3</v>
          </cell>
          <cell r="P58">
            <v>0</v>
          </cell>
          <cell r="Q58">
            <v>5120.0881094999986</v>
          </cell>
        </row>
        <row r="59">
          <cell r="L59" t="str">
            <v>A.1.1.49.05-2</v>
          </cell>
          <cell r="M59">
            <v>0</v>
          </cell>
          <cell r="N59">
            <v>19697.880500999996</v>
          </cell>
          <cell r="O59" t="str">
            <v>A.1.1.49.05-3</v>
          </cell>
          <cell r="P59">
            <v>0</v>
          </cell>
          <cell r="Q59">
            <v>22980.860584499991</v>
          </cell>
        </row>
        <row r="60">
          <cell r="L60" t="str">
            <v>A.1.1.50.05-2</v>
          </cell>
          <cell r="M60">
            <v>0</v>
          </cell>
          <cell r="N60">
            <v>27386.517794999996</v>
          </cell>
          <cell r="O60" t="str">
            <v>A.1.1.50.05-3</v>
          </cell>
          <cell r="P60">
            <v>0</v>
          </cell>
          <cell r="Q60">
            <v>31950.937427499994</v>
          </cell>
        </row>
        <row r="61">
          <cell r="L61" t="str">
            <v>A.1.1.51.05-2</v>
          </cell>
          <cell r="M61">
            <v>0</v>
          </cell>
          <cell r="N61">
            <v>223429.75853249995</v>
          </cell>
          <cell r="O61" t="str">
            <v>A.1.1.51.05-3</v>
          </cell>
          <cell r="P61">
            <v>0</v>
          </cell>
          <cell r="Q61">
            <v>260668.05162124994</v>
          </cell>
        </row>
        <row r="62">
          <cell r="L62" t="str">
            <v>A.1.1.52.05-2</v>
          </cell>
          <cell r="M62">
            <v>0</v>
          </cell>
          <cell r="N62">
            <v>150625.84787249999</v>
          </cell>
          <cell r="O62" t="str">
            <v>A.1.1.52.05-3</v>
          </cell>
          <cell r="P62">
            <v>0</v>
          </cell>
          <cell r="Q62">
            <v>175730.15585124996</v>
          </cell>
        </row>
        <row r="63">
          <cell r="L63" t="str">
            <v>A.1.1.53.05-2</v>
          </cell>
          <cell r="M63">
            <v>0</v>
          </cell>
          <cell r="N63">
            <v>136932.58897499999</v>
          </cell>
          <cell r="O63" t="str">
            <v>A.1.1.53.05-3</v>
          </cell>
          <cell r="P63">
            <v>0</v>
          </cell>
          <cell r="Q63">
            <v>159754.68713749998</v>
          </cell>
        </row>
        <row r="64">
          <cell r="L64" t="str">
            <v>A.1.1.54.05-2</v>
          </cell>
          <cell r="M64">
            <v>0</v>
          </cell>
          <cell r="N64">
            <v>41079.776692499989</v>
          </cell>
          <cell r="O64" t="str">
            <v>A.1.1.54.05-3</v>
          </cell>
          <cell r="P64">
            <v>0</v>
          </cell>
          <cell r="Q64">
            <v>47926.406141249987</v>
          </cell>
        </row>
        <row r="65">
          <cell r="L65" t="str">
            <v>A.1.1.55.05-2</v>
          </cell>
          <cell r="M65">
            <v>0</v>
          </cell>
          <cell r="N65">
            <v>27386.517794999996</v>
          </cell>
          <cell r="O65" t="str">
            <v>A.1.1.55.05-3</v>
          </cell>
          <cell r="P65">
            <v>0</v>
          </cell>
          <cell r="Q65">
            <v>31950.937427499994</v>
          </cell>
        </row>
        <row r="66">
          <cell r="L66" t="str">
            <v>A.1.1.56.05-2</v>
          </cell>
          <cell r="M66">
            <v>0</v>
          </cell>
          <cell r="N66">
            <v>68466.294487499996</v>
          </cell>
          <cell r="O66" t="str">
            <v>A.1.1.56.05-3</v>
          </cell>
          <cell r="P66">
            <v>0</v>
          </cell>
          <cell r="Q66">
            <v>79877.343568749988</v>
          </cell>
        </row>
        <row r="67">
          <cell r="L67" t="str">
            <v>A.1.1.57.05-2</v>
          </cell>
          <cell r="M67">
            <v>0</v>
          </cell>
          <cell r="N67">
            <v>141270.2051475</v>
          </cell>
          <cell r="O67" t="str">
            <v>A.1.1.57.05-3</v>
          </cell>
          <cell r="P67">
            <v>0</v>
          </cell>
          <cell r="Q67">
            <v>164815.23933874999</v>
          </cell>
        </row>
        <row r="68">
          <cell r="L68" t="str">
            <v>A.1.1.58.05-2</v>
          </cell>
          <cell r="M68">
            <v>0</v>
          </cell>
          <cell r="N68">
            <v>95852.812282499974</v>
          </cell>
          <cell r="O68" t="str">
            <v>A.1.1.58.05-3</v>
          </cell>
          <cell r="P68">
            <v>0</v>
          </cell>
          <cell r="Q68">
            <v>111828.28099624996</v>
          </cell>
        </row>
        <row r="69">
          <cell r="L69" t="str">
            <v>A.1.1.59.05-2</v>
          </cell>
          <cell r="M69">
            <v>0</v>
          </cell>
          <cell r="N69">
            <v>54773.035589999992</v>
          </cell>
          <cell r="O69" t="str">
            <v>A.1.1.59.05-3</v>
          </cell>
          <cell r="P69">
            <v>0</v>
          </cell>
          <cell r="Q69">
            <v>63901.874854999987</v>
          </cell>
        </row>
        <row r="70">
          <cell r="L70" t="str">
            <v>A.1.1.60.05-2</v>
          </cell>
          <cell r="M70">
            <v>0</v>
          </cell>
          <cell r="N70">
            <v>323994.41269649996</v>
          </cell>
          <cell r="O70" t="str">
            <v>A.1.1.60.05-3</v>
          </cell>
          <cell r="P70">
            <v>0</v>
          </cell>
          <cell r="Q70">
            <v>377993.48147924989</v>
          </cell>
        </row>
        <row r="71">
          <cell r="L71" t="str">
            <v>A.1.1.61.05-2</v>
          </cell>
          <cell r="M71">
            <v>0</v>
          </cell>
          <cell r="N71">
            <v>451571.35894649988</v>
          </cell>
          <cell r="O71" t="str">
            <v>A.1.1.61.05-3</v>
          </cell>
          <cell r="P71">
            <v>0</v>
          </cell>
          <cell r="Q71">
            <v>526833.25210424978</v>
          </cell>
        </row>
        <row r="72">
          <cell r="L72">
            <v>0</v>
          </cell>
          <cell r="M72">
            <v>0</v>
          </cell>
          <cell r="N72">
            <v>0</v>
          </cell>
          <cell r="O72">
            <v>0</v>
          </cell>
          <cell r="P72">
            <v>0</v>
          </cell>
          <cell r="Q72">
            <v>0</v>
          </cell>
        </row>
        <row r="73">
          <cell r="L73" t="str">
            <v>A.1.2.1.05-2</v>
          </cell>
          <cell r="M73">
            <v>0</v>
          </cell>
          <cell r="N73">
            <v>0</v>
          </cell>
          <cell r="O73" t="str">
            <v>A.1.2.1.05-3</v>
          </cell>
          <cell r="P73">
            <v>0</v>
          </cell>
          <cell r="Q73">
            <v>0</v>
          </cell>
        </row>
        <row r="74">
          <cell r="L74">
            <v>0</v>
          </cell>
          <cell r="M74">
            <v>0</v>
          </cell>
          <cell r="N74">
            <v>0</v>
          </cell>
          <cell r="O74">
            <v>0</v>
          </cell>
          <cell r="P74">
            <v>0</v>
          </cell>
          <cell r="Q74">
            <v>0</v>
          </cell>
        </row>
        <row r="75">
          <cell r="L75" t="str">
            <v>A.1.2.1.05-2</v>
          </cell>
          <cell r="M75">
            <v>1040107.9908737142</v>
          </cell>
          <cell r="N75">
            <v>272895.59315849998</v>
          </cell>
          <cell r="O75" t="str">
            <v>A.1.2.1.05-3</v>
          </cell>
          <cell r="P75">
            <v>1213459.3226859998</v>
          </cell>
          <cell r="Q75">
            <v>318378.19201824995</v>
          </cell>
        </row>
        <row r="76">
          <cell r="L76">
            <v>0</v>
          </cell>
          <cell r="M76">
            <v>0</v>
          </cell>
          <cell r="N76">
            <v>0</v>
          </cell>
          <cell r="O76">
            <v>0</v>
          </cell>
          <cell r="P76">
            <v>0</v>
          </cell>
          <cell r="Q76">
            <v>0</v>
          </cell>
        </row>
        <row r="77">
          <cell r="L77" t="str">
            <v>A.1.2.2.05-2</v>
          </cell>
          <cell r="M77">
            <v>1021012.3548744125</v>
          </cell>
          <cell r="N77">
            <v>198339.62576999998</v>
          </cell>
          <cell r="O77" t="str">
            <v>A.1.2.2.05-3</v>
          </cell>
          <cell r="P77">
            <v>1191181.0806868146</v>
          </cell>
          <cell r="Q77">
            <v>231396.23006499995</v>
          </cell>
        </row>
        <row r="78">
          <cell r="L78">
            <v>0</v>
          </cell>
          <cell r="M78">
            <v>0</v>
          </cell>
          <cell r="N78">
            <v>0</v>
          </cell>
          <cell r="O78">
            <v>0</v>
          </cell>
          <cell r="P78">
            <v>0</v>
          </cell>
          <cell r="Q78">
            <v>0</v>
          </cell>
        </row>
        <row r="79">
          <cell r="L79" t="str">
            <v>A.1.2.4.05-2</v>
          </cell>
          <cell r="M79">
            <v>1087998.8664896507</v>
          </cell>
          <cell r="N79">
            <v>272895.59315849998</v>
          </cell>
          <cell r="O79" t="str">
            <v>A.1.2.4.05-3</v>
          </cell>
          <cell r="P79">
            <v>1269332.0109045925</v>
          </cell>
          <cell r="Q79">
            <v>318378.19201824995</v>
          </cell>
        </row>
        <row r="80">
          <cell r="L80">
            <v>0</v>
          </cell>
          <cell r="M80">
            <v>0</v>
          </cell>
          <cell r="N80">
            <v>0</v>
          </cell>
          <cell r="O80">
            <v>0</v>
          </cell>
          <cell r="P80">
            <v>0</v>
          </cell>
          <cell r="Q80">
            <v>0</v>
          </cell>
        </row>
        <row r="81">
          <cell r="L81" t="str">
            <v>A.1.2.5.05-2</v>
          </cell>
          <cell r="M81">
            <v>1125417.950513714</v>
          </cell>
          <cell r="N81">
            <v>272895.59315849998</v>
          </cell>
          <cell r="O81" t="str">
            <v>A.1.2.5.05-3</v>
          </cell>
          <cell r="P81">
            <v>1312987.6089326662</v>
          </cell>
          <cell r="Q81">
            <v>318378.19201824995</v>
          </cell>
        </row>
        <row r="82">
          <cell r="L82">
            <v>0</v>
          </cell>
          <cell r="M82">
            <v>0</v>
          </cell>
          <cell r="N82">
            <v>0</v>
          </cell>
          <cell r="O82">
            <v>0</v>
          </cell>
          <cell r="P82">
            <v>0</v>
          </cell>
          <cell r="Q82">
            <v>0</v>
          </cell>
        </row>
        <row r="83">
          <cell r="L83" t="str">
            <v>A.1.2.6.05-2</v>
          </cell>
          <cell r="M83">
            <v>1169739.0562195235</v>
          </cell>
          <cell r="N83">
            <v>272895.59315849998</v>
          </cell>
          <cell r="O83" t="str">
            <v>A.1.2.6.05-3</v>
          </cell>
          <cell r="P83">
            <v>1364695.565589444</v>
          </cell>
          <cell r="Q83">
            <v>318378.19201824995</v>
          </cell>
        </row>
        <row r="84">
          <cell r="L84">
            <v>0</v>
          </cell>
          <cell r="M84">
            <v>0</v>
          </cell>
          <cell r="N84">
            <v>0</v>
          </cell>
          <cell r="O84">
            <v>0</v>
          </cell>
          <cell r="P84">
            <v>0</v>
          </cell>
          <cell r="Q84">
            <v>0</v>
          </cell>
        </row>
        <row r="85">
          <cell r="L85" t="str">
            <v>A.1.2.7.05-2</v>
          </cell>
          <cell r="M85">
            <v>1212040.9886469208</v>
          </cell>
          <cell r="N85">
            <v>272895.59315849998</v>
          </cell>
          <cell r="O85" t="str">
            <v>A.1.2.7.05-3</v>
          </cell>
          <cell r="P85">
            <v>1414047.8200880741</v>
          </cell>
          <cell r="Q85">
            <v>318378.19201824995</v>
          </cell>
        </row>
        <row r="86">
          <cell r="L86">
            <v>0</v>
          </cell>
          <cell r="M86">
            <v>0</v>
          </cell>
          <cell r="N86">
            <v>0</v>
          </cell>
          <cell r="O86">
            <v>0</v>
          </cell>
          <cell r="P86">
            <v>0</v>
          </cell>
          <cell r="Q86">
            <v>0</v>
          </cell>
        </row>
        <row r="87">
          <cell r="L87" t="str">
            <v>A.1.2.8.05-2</v>
          </cell>
          <cell r="M87">
            <v>1212040.9886469208</v>
          </cell>
          <cell r="N87">
            <v>272895.59315849998</v>
          </cell>
          <cell r="O87" t="str">
            <v>A.1.2.8.05-3</v>
          </cell>
          <cell r="P87">
            <v>1414047.8200880741</v>
          </cell>
          <cell r="Q87">
            <v>318378.19201824995</v>
          </cell>
        </row>
        <row r="88">
          <cell r="L88">
            <v>0</v>
          </cell>
          <cell r="M88">
            <v>0</v>
          </cell>
          <cell r="N88">
            <v>0</v>
          </cell>
          <cell r="O88">
            <v>0</v>
          </cell>
          <cell r="P88">
            <v>0</v>
          </cell>
          <cell r="Q88">
            <v>0</v>
          </cell>
        </row>
        <row r="89">
          <cell r="L89" t="str">
            <v>A.1.2.9.05-2</v>
          </cell>
          <cell r="M89">
            <v>1264795.4577905079</v>
          </cell>
          <cell r="N89">
            <v>272895.59315849998</v>
          </cell>
          <cell r="O89" t="str">
            <v>A.1.2.9.05-3</v>
          </cell>
          <cell r="P89">
            <v>1475594.7007555927</v>
          </cell>
          <cell r="Q89">
            <v>318378.19201824995</v>
          </cell>
        </row>
        <row r="90">
          <cell r="L90">
            <v>0</v>
          </cell>
          <cell r="M90">
            <v>0</v>
          </cell>
          <cell r="N90">
            <v>0</v>
          </cell>
          <cell r="O90">
            <v>0</v>
          </cell>
          <cell r="P90">
            <v>0</v>
          </cell>
          <cell r="Q90">
            <v>0</v>
          </cell>
        </row>
        <row r="91">
          <cell r="L91" t="str">
            <v>A.1.2.10.05-2</v>
          </cell>
          <cell r="M91">
            <v>1300975.3150165712</v>
          </cell>
          <cell r="N91">
            <v>272895.59315849998</v>
          </cell>
          <cell r="O91" t="str">
            <v>A.1.2.10.05-3</v>
          </cell>
          <cell r="P91">
            <v>1517804.5341859998</v>
          </cell>
          <cell r="Q91">
            <v>318378.19201824995</v>
          </cell>
        </row>
        <row r="92">
          <cell r="L92">
            <v>0</v>
          </cell>
          <cell r="M92">
            <v>0</v>
          </cell>
          <cell r="N92">
            <v>0</v>
          </cell>
          <cell r="O92">
            <v>0</v>
          </cell>
          <cell r="P92">
            <v>0</v>
          </cell>
          <cell r="Q92">
            <v>0</v>
          </cell>
        </row>
        <row r="93">
          <cell r="L93" t="str">
            <v>A.1.2.11.05-2</v>
          </cell>
          <cell r="M93">
            <v>1312102.2275056506</v>
          </cell>
          <cell r="N93">
            <v>272895.59315849998</v>
          </cell>
          <cell r="O93" t="str">
            <v>A.1.2.11.05-3</v>
          </cell>
          <cell r="P93">
            <v>1530785.9320899257</v>
          </cell>
          <cell r="Q93">
            <v>318378.19201824995</v>
          </cell>
        </row>
        <row r="94">
          <cell r="L94">
            <v>0</v>
          </cell>
          <cell r="M94">
            <v>0</v>
          </cell>
          <cell r="N94">
            <v>0</v>
          </cell>
          <cell r="O94">
            <v>0</v>
          </cell>
          <cell r="P94">
            <v>0</v>
          </cell>
          <cell r="Q94">
            <v>0</v>
          </cell>
        </row>
        <row r="95">
          <cell r="L95" t="str">
            <v>A.1.2.12.05-2</v>
          </cell>
          <cell r="M95">
            <v>1354526.1488174603</v>
          </cell>
          <cell r="N95">
            <v>347094.3450974999</v>
          </cell>
          <cell r="O95" t="str">
            <v>A.1.2.12.05-3</v>
          </cell>
          <cell r="P95">
            <v>1580280.5069537035</v>
          </cell>
          <cell r="Q95">
            <v>404943.40261374984</v>
          </cell>
        </row>
        <row r="96">
          <cell r="L96">
            <v>0</v>
          </cell>
          <cell r="M96">
            <v>0</v>
          </cell>
          <cell r="N96">
            <v>0</v>
          </cell>
          <cell r="O96">
            <v>0</v>
          </cell>
          <cell r="P96">
            <v>0</v>
          </cell>
          <cell r="Q96">
            <v>0</v>
          </cell>
        </row>
        <row r="97">
          <cell r="L97" t="str">
            <v>A.1.2.13.05-2</v>
          </cell>
          <cell r="M97">
            <v>1354526.1488174603</v>
          </cell>
          <cell r="N97">
            <v>347094.3450974999</v>
          </cell>
          <cell r="O97" t="str">
            <v>A.1.2.13.05-3</v>
          </cell>
          <cell r="P97">
            <v>1580280.5069537035</v>
          </cell>
          <cell r="Q97">
            <v>404943.40261374984</v>
          </cell>
        </row>
        <row r="98">
          <cell r="L98">
            <v>0</v>
          </cell>
          <cell r="M98">
            <v>0</v>
          </cell>
          <cell r="N98">
            <v>0</v>
          </cell>
          <cell r="O98">
            <v>0</v>
          </cell>
          <cell r="P98">
            <v>0</v>
          </cell>
          <cell r="Q98">
            <v>0</v>
          </cell>
        </row>
        <row r="99">
          <cell r="L99" t="str">
            <v>A.1.2.14.05-2</v>
          </cell>
          <cell r="M99">
            <v>1362645.327024</v>
          </cell>
          <cell r="N99">
            <v>347094.3450974999</v>
          </cell>
          <cell r="O99" t="str">
            <v>A.1.2.14.05-3</v>
          </cell>
          <cell r="P99">
            <v>1589752.8815279996</v>
          </cell>
          <cell r="Q99">
            <v>404943.40261374984</v>
          </cell>
        </row>
        <row r="100">
          <cell r="L100">
            <v>0</v>
          </cell>
          <cell r="M100">
            <v>0</v>
          </cell>
          <cell r="N100">
            <v>0</v>
          </cell>
          <cell r="O100">
            <v>0</v>
          </cell>
          <cell r="P100">
            <v>0</v>
          </cell>
          <cell r="Q100">
            <v>0</v>
          </cell>
        </row>
        <row r="101">
          <cell r="L101">
            <v>0</v>
          </cell>
          <cell r="M101">
            <v>0</v>
          </cell>
          <cell r="N101">
            <v>0</v>
          </cell>
          <cell r="O101">
            <v>0</v>
          </cell>
          <cell r="P101">
            <v>0</v>
          </cell>
          <cell r="Q101">
            <v>0</v>
          </cell>
        </row>
        <row r="102">
          <cell r="L102" t="str">
            <v>A.1.2.15.05-2</v>
          </cell>
          <cell r="M102">
            <v>77628.276972581225</v>
          </cell>
          <cell r="N102">
            <v>34683.919120499995</v>
          </cell>
          <cell r="O102" t="str">
            <v>A.1.2.15.05-3</v>
          </cell>
          <cell r="P102">
            <v>90566.323134678096</v>
          </cell>
          <cell r="Q102">
            <v>40464.57230724999</v>
          </cell>
        </row>
        <row r="103">
          <cell r="L103" t="str">
            <v>A.1.2.16.05-2</v>
          </cell>
          <cell r="M103">
            <v>99316.918917637478</v>
          </cell>
          <cell r="N103">
            <v>57273.543736499996</v>
          </cell>
          <cell r="O103" t="str">
            <v>A.1.2.16.05-3</v>
          </cell>
          <cell r="P103">
            <v>115869.73873724372</v>
          </cell>
          <cell r="Q103">
            <v>66819.134359249991</v>
          </cell>
        </row>
        <row r="104">
          <cell r="L104" t="str">
            <v>A.1.2.17.05-2</v>
          </cell>
          <cell r="M104">
            <v>6218633.2407120001</v>
          </cell>
          <cell r="N104">
            <v>1312052.3460134999</v>
          </cell>
          <cell r="O104" t="str">
            <v>A.1.2.17.05-3</v>
          </cell>
          <cell r="P104">
            <v>7255072.1141639994</v>
          </cell>
          <cell r="Q104">
            <v>1530727.7370157498</v>
          </cell>
        </row>
        <row r="105">
          <cell r="L105">
            <v>0</v>
          </cell>
          <cell r="M105">
            <v>0</v>
          </cell>
          <cell r="N105">
            <v>0</v>
          </cell>
          <cell r="O105">
            <v>0</v>
          </cell>
          <cell r="P105">
            <v>0</v>
          </cell>
          <cell r="Q105">
            <v>0</v>
          </cell>
        </row>
        <row r="106">
          <cell r="L106" t="str">
            <v>A.1.2.18.05-2</v>
          </cell>
          <cell r="M106">
            <v>4948572.6754198112</v>
          </cell>
          <cell r="N106">
            <v>1163246.5959075</v>
          </cell>
          <cell r="O106" t="str">
            <v>A.1.2.18.05-3</v>
          </cell>
          <cell r="P106">
            <v>5773334.7879897794</v>
          </cell>
          <cell r="Q106">
            <v>1357121.0285587499</v>
          </cell>
        </row>
        <row r="107">
          <cell r="L107">
            <v>0</v>
          </cell>
          <cell r="M107">
            <v>0</v>
          </cell>
          <cell r="N107">
            <v>0</v>
          </cell>
          <cell r="O107">
            <v>0</v>
          </cell>
          <cell r="P107">
            <v>0</v>
          </cell>
          <cell r="Q107">
            <v>0</v>
          </cell>
        </row>
        <row r="108">
          <cell r="L108" t="str">
            <v>A.1.2.19.05-2</v>
          </cell>
          <cell r="M108">
            <v>10950690.368177623</v>
          </cell>
          <cell r="N108">
            <v>1632355.5323984998</v>
          </cell>
          <cell r="O108" t="str">
            <v>A.1.2.19.05-3</v>
          </cell>
          <cell r="P108">
            <v>12775805.42954056</v>
          </cell>
          <cell r="Q108">
            <v>1904414.7877982496</v>
          </cell>
        </row>
        <row r="109">
          <cell r="L109">
            <v>0</v>
          </cell>
          <cell r="M109">
            <v>0</v>
          </cell>
          <cell r="N109">
            <v>0</v>
          </cell>
          <cell r="O109">
            <v>0</v>
          </cell>
          <cell r="P109">
            <v>0</v>
          </cell>
          <cell r="Q109">
            <v>0</v>
          </cell>
        </row>
        <row r="110">
          <cell r="L110" t="str">
            <v>A.1.2.19.A.05-2</v>
          </cell>
          <cell r="M110">
            <v>9995303.312083872</v>
          </cell>
          <cell r="N110">
            <v>1581750.0103859997</v>
          </cell>
          <cell r="O110" t="str">
            <v>A.1.2.19.A.05-3</v>
          </cell>
          <cell r="P110">
            <v>11661187.197431184</v>
          </cell>
          <cell r="Q110">
            <v>1845375.0121169996</v>
          </cell>
        </row>
        <row r="111">
          <cell r="L111">
            <v>0</v>
          </cell>
          <cell r="M111">
            <v>0</v>
          </cell>
          <cell r="N111">
            <v>0</v>
          </cell>
          <cell r="O111">
            <v>0</v>
          </cell>
          <cell r="P111">
            <v>0</v>
          </cell>
          <cell r="Q111">
            <v>0</v>
          </cell>
        </row>
        <row r="112">
          <cell r="L112" t="str">
            <v>A.1.2.19.B.05-2</v>
          </cell>
          <cell r="M112">
            <v>9039916.2559901252</v>
          </cell>
          <cell r="N112">
            <v>1531144.4883734996</v>
          </cell>
          <cell r="O112" t="str">
            <v>A.1.2.19.B.05-3</v>
          </cell>
          <cell r="P112">
            <v>10546568.965321811</v>
          </cell>
          <cell r="Q112">
            <v>1786335.2364357493</v>
          </cell>
        </row>
        <row r="113">
          <cell r="L113">
            <v>0</v>
          </cell>
          <cell r="M113">
            <v>0</v>
          </cell>
          <cell r="N113">
            <v>0</v>
          </cell>
          <cell r="O113">
            <v>0</v>
          </cell>
          <cell r="P113">
            <v>0</v>
          </cell>
          <cell r="Q113">
            <v>0</v>
          </cell>
        </row>
        <row r="114">
          <cell r="L114" t="str">
            <v>A.1.2.20.05-2</v>
          </cell>
          <cell r="M114">
            <v>8303391.80238075</v>
          </cell>
          <cell r="N114">
            <v>1423384.4944409998</v>
          </cell>
          <cell r="O114" t="str">
            <v>A.1.2.20.05-3</v>
          </cell>
          <cell r="P114">
            <v>9687290.4361108746</v>
          </cell>
          <cell r="Q114">
            <v>1660615.2435144996</v>
          </cell>
        </row>
        <row r="115">
          <cell r="L115">
            <v>0</v>
          </cell>
          <cell r="M115">
            <v>0</v>
          </cell>
          <cell r="N115">
            <v>0</v>
          </cell>
          <cell r="O115">
            <v>0</v>
          </cell>
          <cell r="P115">
            <v>0</v>
          </cell>
          <cell r="Q115">
            <v>0</v>
          </cell>
        </row>
        <row r="116">
          <cell r="L116" t="str">
            <v>A.1.2.21.05-2</v>
          </cell>
          <cell r="M116">
            <v>8001038.173207311</v>
          </cell>
          <cell r="N116">
            <v>1163756.9036924997</v>
          </cell>
          <cell r="O116" t="str">
            <v>A.1.2.21.05-3</v>
          </cell>
          <cell r="P116">
            <v>9334544.5354085285</v>
          </cell>
          <cell r="Q116">
            <v>1357716.3876412497</v>
          </cell>
        </row>
        <row r="117">
          <cell r="L117">
            <v>0</v>
          </cell>
          <cell r="M117">
            <v>0</v>
          </cell>
          <cell r="N117">
            <v>0</v>
          </cell>
          <cell r="O117">
            <v>0</v>
          </cell>
          <cell r="P117">
            <v>0</v>
          </cell>
          <cell r="Q117">
            <v>0</v>
          </cell>
        </row>
        <row r="118">
          <cell r="L118" t="str">
            <v>A.1.2.22.05-2</v>
          </cell>
          <cell r="M118">
            <v>8001038.173207311</v>
          </cell>
          <cell r="N118">
            <v>1163756.9036924997</v>
          </cell>
          <cell r="O118" t="str">
            <v>A.1.2.22.05-3</v>
          </cell>
          <cell r="P118">
            <v>9334544.5354085285</v>
          </cell>
          <cell r="Q118">
            <v>1357716.3876412497</v>
          </cell>
        </row>
        <row r="119">
          <cell r="L119">
            <v>0</v>
          </cell>
          <cell r="M119">
            <v>0</v>
          </cell>
          <cell r="N119">
            <v>0</v>
          </cell>
          <cell r="O119">
            <v>0</v>
          </cell>
          <cell r="P119">
            <v>0</v>
          </cell>
          <cell r="Q119">
            <v>0</v>
          </cell>
        </row>
        <row r="120">
          <cell r="L120">
            <v>0</v>
          </cell>
          <cell r="M120">
            <v>7523344.6451604357</v>
          </cell>
          <cell r="N120">
            <v>1163756.9036924997</v>
          </cell>
          <cell r="O120">
            <v>0</v>
          </cell>
          <cell r="P120">
            <v>8777235.4193538409</v>
          </cell>
          <cell r="Q120">
            <v>1357716.3876412497</v>
          </cell>
        </row>
        <row r="121">
          <cell r="L121">
            <v>0</v>
          </cell>
          <cell r="M121">
            <v>0</v>
          </cell>
          <cell r="N121">
            <v>0</v>
          </cell>
          <cell r="O121">
            <v>0</v>
          </cell>
          <cell r="P121">
            <v>0</v>
          </cell>
          <cell r="Q121">
            <v>0</v>
          </cell>
        </row>
        <row r="122">
          <cell r="L122">
            <v>0</v>
          </cell>
          <cell r="M122">
            <v>7045651.1171135604</v>
          </cell>
          <cell r="N122">
            <v>1163756.9036924997</v>
          </cell>
          <cell r="O122">
            <v>0</v>
          </cell>
          <cell r="P122">
            <v>8219926.3032991542</v>
          </cell>
          <cell r="Q122">
            <v>1357716.3876412497</v>
          </cell>
        </row>
        <row r="123">
          <cell r="L123">
            <v>0</v>
          </cell>
          <cell r="M123">
            <v>0</v>
          </cell>
          <cell r="N123">
            <v>0</v>
          </cell>
          <cell r="O123">
            <v>0</v>
          </cell>
          <cell r="P123">
            <v>0</v>
          </cell>
          <cell r="Q123">
            <v>0</v>
          </cell>
        </row>
        <row r="124">
          <cell r="L124" t="str">
            <v>A.1.2.23.05-2</v>
          </cell>
          <cell r="M124">
            <v>7479192.9948073104</v>
          </cell>
          <cell r="N124">
            <v>1163246.5959075</v>
          </cell>
          <cell r="O124" t="str">
            <v>A.1.2.23.05-3</v>
          </cell>
          <cell r="P124">
            <v>8725725.1606085282</v>
          </cell>
          <cell r="Q124">
            <v>1357121.0285587499</v>
          </cell>
        </row>
        <row r="125">
          <cell r="L125">
            <v>0</v>
          </cell>
          <cell r="M125">
            <v>0</v>
          </cell>
          <cell r="N125">
            <v>0</v>
          </cell>
          <cell r="O125">
            <v>0</v>
          </cell>
          <cell r="P125">
            <v>0</v>
          </cell>
          <cell r="Q125">
            <v>0</v>
          </cell>
        </row>
        <row r="126">
          <cell r="L126">
            <v>0</v>
          </cell>
          <cell r="M126">
            <v>8188366.5493244994</v>
          </cell>
          <cell r="N126">
            <v>1312052.3460134999</v>
          </cell>
          <cell r="O126">
            <v>0</v>
          </cell>
          <cell r="P126">
            <v>9553094.3075452484</v>
          </cell>
          <cell r="Q126">
            <v>1530727.7370157498</v>
          </cell>
        </row>
        <row r="127">
          <cell r="L127">
            <v>0</v>
          </cell>
          <cell r="M127">
            <v>0</v>
          </cell>
          <cell r="N127">
            <v>0</v>
          </cell>
          <cell r="O127">
            <v>0</v>
          </cell>
          <cell r="P127">
            <v>0</v>
          </cell>
          <cell r="Q127">
            <v>0</v>
          </cell>
        </row>
        <row r="128">
          <cell r="L128" t="str">
            <v>A.1.2.24.05-2</v>
          </cell>
          <cell r="M128">
            <v>64260</v>
          </cell>
          <cell r="N128">
            <v>15717.479778000001</v>
          </cell>
          <cell r="O128" t="str">
            <v>A.1.2.24.05-3</v>
          </cell>
          <cell r="P128">
            <v>74970</v>
          </cell>
          <cell r="Q128">
            <v>18337.059741000001</v>
          </cell>
        </row>
        <row r="129">
          <cell r="L129" t="str">
            <v>A.1.2.25.05-2</v>
          </cell>
          <cell r="M129">
            <v>1120064.5652999999</v>
          </cell>
          <cell r="N129">
            <v>272895.59315849998</v>
          </cell>
          <cell r="O129" t="str">
            <v>A.1.2.25.05-3</v>
          </cell>
          <cell r="P129">
            <v>1306741.9928499998</v>
          </cell>
          <cell r="Q129">
            <v>318378.19201824995</v>
          </cell>
        </row>
        <row r="130">
          <cell r="L130" t="str">
            <v>A.1.2.26.05-2</v>
          </cell>
          <cell r="M130">
            <v>3221898.0791986492</v>
          </cell>
          <cell r="N130">
            <v>610158.00826499995</v>
          </cell>
          <cell r="O130" t="str">
            <v>A.1.2.26.05-3</v>
          </cell>
          <cell r="P130">
            <v>3758881.0923984237</v>
          </cell>
          <cell r="Q130">
            <v>711851.00964249985</v>
          </cell>
        </row>
        <row r="131">
          <cell r="L131" t="str">
            <v>A.1.2.27.05-2</v>
          </cell>
          <cell r="M131">
            <v>1962858.7871999999</v>
          </cell>
          <cell r="N131">
            <v>659538.79159349983</v>
          </cell>
          <cell r="O131" t="str">
            <v>A.1.2.27.05-3</v>
          </cell>
          <cell r="P131">
            <v>2290001.9183999998</v>
          </cell>
          <cell r="Q131">
            <v>769461.92352574971</v>
          </cell>
        </row>
        <row r="132">
          <cell r="L132" t="str">
            <v>A.1.2.28.05-2</v>
          </cell>
          <cell r="M132">
            <v>3520481.1525251246</v>
          </cell>
          <cell r="N132">
            <v>0</v>
          </cell>
          <cell r="O132" t="str">
            <v>A.1.2.28.05-3</v>
          </cell>
          <cell r="P132">
            <v>4107228.011279312</v>
          </cell>
          <cell r="Q132">
            <v>0</v>
          </cell>
        </row>
        <row r="133">
          <cell r="L133">
            <v>0</v>
          </cell>
          <cell r="M133">
            <v>0</v>
          </cell>
          <cell r="N133">
            <v>0</v>
          </cell>
          <cell r="O133">
            <v>0</v>
          </cell>
          <cell r="P133">
            <v>0</v>
          </cell>
          <cell r="Q133">
            <v>0</v>
          </cell>
        </row>
        <row r="134">
          <cell r="L134" t="str">
            <v>A.1.2.30.05-2</v>
          </cell>
          <cell r="M134">
            <v>348128.19217124995</v>
          </cell>
          <cell r="N134">
            <v>146790.03435524998</v>
          </cell>
          <cell r="O134" t="str">
            <v>A.1.2.30.05-3</v>
          </cell>
          <cell r="P134">
            <v>406149.55753312493</v>
          </cell>
          <cell r="Q134">
            <v>171255.04008112499</v>
          </cell>
        </row>
        <row r="135">
          <cell r="L135" t="str">
            <v>A.1.2.31.05-2</v>
          </cell>
          <cell r="M135">
            <v>338751.28662187496</v>
          </cell>
          <cell r="N135">
            <v>146790.03435524998</v>
          </cell>
          <cell r="O135" t="str">
            <v>A.1.2.31.05-3</v>
          </cell>
          <cell r="P135">
            <v>395209.83439218742</v>
          </cell>
          <cell r="Q135">
            <v>171255.04008112499</v>
          </cell>
        </row>
        <row r="136">
          <cell r="L136" t="str">
            <v>A.1.2.32.05-2</v>
          </cell>
          <cell r="M136">
            <v>529007.34124687489</v>
          </cell>
          <cell r="N136">
            <v>146790.03435524998</v>
          </cell>
          <cell r="O136" t="str">
            <v>A.1.2.32.05-3</v>
          </cell>
          <cell r="P136">
            <v>617175.23145468743</v>
          </cell>
          <cell r="Q136">
            <v>171255.04008112499</v>
          </cell>
        </row>
        <row r="137">
          <cell r="L137" t="str">
            <v>A.1.2.33.05-2</v>
          </cell>
          <cell r="M137">
            <v>305964.934790625</v>
          </cell>
          <cell r="N137">
            <v>146790.03435524998</v>
          </cell>
          <cell r="O137" t="str">
            <v>A.1.2.33.05-3</v>
          </cell>
          <cell r="P137">
            <v>356959.09058906243</v>
          </cell>
          <cell r="Q137">
            <v>171255.04008112499</v>
          </cell>
        </row>
        <row r="138">
          <cell r="L138" t="str">
            <v>A.1.2.34.05-2</v>
          </cell>
          <cell r="M138">
            <v>411487.12436249998</v>
          </cell>
          <cell r="N138">
            <v>146790.03435524998</v>
          </cell>
          <cell r="O138" t="str">
            <v>A.1.2.34.05-3</v>
          </cell>
          <cell r="P138">
            <v>480068.31175624992</v>
          </cell>
          <cell r="Q138">
            <v>171255.04008112499</v>
          </cell>
        </row>
        <row r="139">
          <cell r="L139" t="str">
            <v>A.1.2.35.05-2</v>
          </cell>
          <cell r="M139">
            <v>136334.53428749996</v>
          </cell>
          <cell r="N139">
            <v>115652.75434049999</v>
          </cell>
          <cell r="O139" t="str">
            <v>A.1.2.35.05-3</v>
          </cell>
          <cell r="P139">
            <v>159056.95666874995</v>
          </cell>
          <cell r="Q139">
            <v>134928.21339724999</v>
          </cell>
        </row>
        <row r="140">
          <cell r="L140" t="str">
            <v>A.1.2.36.05-2</v>
          </cell>
          <cell r="M140">
            <v>151962.71020312494</v>
          </cell>
          <cell r="N140">
            <v>115652.75434049999</v>
          </cell>
          <cell r="O140" t="str">
            <v>A.1.2.36.05-3</v>
          </cell>
          <cell r="P140">
            <v>177289.82857031244</v>
          </cell>
          <cell r="Q140">
            <v>134928.21339724999</v>
          </cell>
        </row>
        <row r="141">
          <cell r="L141">
            <v>0</v>
          </cell>
          <cell r="M141">
            <v>0</v>
          </cell>
          <cell r="N141">
            <v>0</v>
          </cell>
          <cell r="O141">
            <v>0</v>
          </cell>
          <cell r="P141">
            <v>0</v>
          </cell>
          <cell r="Q141">
            <v>0</v>
          </cell>
        </row>
        <row r="142">
          <cell r="L142" t="str">
            <v>A.1.2.37.05-2</v>
          </cell>
          <cell r="M142">
            <v>195280.73025468746</v>
          </cell>
          <cell r="N142">
            <v>20871.588406500003</v>
          </cell>
          <cell r="O142" t="str">
            <v>A.1.2.37.05-3</v>
          </cell>
          <cell r="P142">
            <v>227827.51863046869</v>
          </cell>
          <cell r="Q142">
            <v>24350.18647425</v>
          </cell>
        </row>
        <row r="143">
          <cell r="L143" t="str">
            <v>A.1.2.38.05-2</v>
          </cell>
          <cell r="M143">
            <v>193879.62390937496</v>
          </cell>
          <cell r="N143">
            <v>14935.007840999999</v>
          </cell>
          <cell r="O143" t="str">
            <v>A.1.2.38.05-3</v>
          </cell>
          <cell r="P143">
            <v>226192.89456093745</v>
          </cell>
          <cell r="Q143">
            <v>17424.175814499995</v>
          </cell>
        </row>
        <row r="144">
          <cell r="L144" t="str">
            <v>A.1.2.39.05-2</v>
          </cell>
          <cell r="M144">
            <v>0</v>
          </cell>
          <cell r="N144">
            <v>0</v>
          </cell>
          <cell r="O144" t="str">
            <v>A.1.2.39.05-3</v>
          </cell>
          <cell r="P144">
            <v>0</v>
          </cell>
          <cell r="Q144">
            <v>0</v>
          </cell>
        </row>
        <row r="145">
          <cell r="L145" t="str">
            <v>A.1.2.40.05-2</v>
          </cell>
          <cell r="M145">
            <v>14406.106345312499</v>
          </cell>
          <cell r="N145">
            <v>7297.4013254999991</v>
          </cell>
          <cell r="O145" t="str">
            <v>A.1.2.40.05-3</v>
          </cell>
          <cell r="P145">
            <v>16807.124069531248</v>
          </cell>
          <cell r="Q145">
            <v>8513.6348797499977</v>
          </cell>
        </row>
        <row r="146">
          <cell r="L146" t="str">
            <v>A.1.2.41.05-2</v>
          </cell>
          <cell r="M146">
            <v>2358072.1127812495</v>
          </cell>
          <cell r="N146">
            <v>240023.26667475002</v>
          </cell>
          <cell r="O146" t="str">
            <v>A.1.2.41.05-3</v>
          </cell>
          <cell r="P146">
            <v>2751084.1315781246</v>
          </cell>
          <cell r="Q146">
            <v>280027.14445387502</v>
          </cell>
        </row>
        <row r="147">
          <cell r="L147" t="str">
            <v>A.1.2.42.05-2</v>
          </cell>
          <cell r="M147">
            <v>2558248.4483437492</v>
          </cell>
          <cell r="N147">
            <v>260894.85508125002</v>
          </cell>
          <cell r="O147" t="str">
            <v>A.1.2.42.05-3</v>
          </cell>
          <cell r="P147">
            <v>2984623.1897343742</v>
          </cell>
          <cell r="Q147">
            <v>304377.33092812501</v>
          </cell>
        </row>
        <row r="148">
          <cell r="L148" t="str">
            <v>A.1.2.43.05-2</v>
          </cell>
          <cell r="M148">
            <v>3058689.2872499996</v>
          </cell>
          <cell r="N148">
            <v>313073.82609750004</v>
          </cell>
          <cell r="O148" t="str">
            <v>A.1.2.43.05-3</v>
          </cell>
          <cell r="P148">
            <v>3568470.8351249993</v>
          </cell>
          <cell r="Q148">
            <v>365252.79711375007</v>
          </cell>
        </row>
        <row r="149">
          <cell r="L149" t="str">
            <v>A.1.2.44.05-2</v>
          </cell>
          <cell r="M149">
            <v>3559130.1261562495</v>
          </cell>
          <cell r="N149">
            <v>365252.79711375007</v>
          </cell>
          <cell r="O149" t="str">
            <v>A.1.2.44.05-3</v>
          </cell>
          <cell r="P149">
            <v>4152318.4805156239</v>
          </cell>
          <cell r="Q149">
            <v>426128.26329937502</v>
          </cell>
        </row>
        <row r="150">
          <cell r="L150" t="str">
            <v>A.1.2.45.05-2</v>
          </cell>
          <cell r="M150">
            <v>4059570.9650624995</v>
          </cell>
          <cell r="N150">
            <v>417431.76813000004</v>
          </cell>
          <cell r="O150" t="str">
            <v>A.1.2.45.05-3</v>
          </cell>
          <cell r="P150">
            <v>4736166.1259062486</v>
          </cell>
          <cell r="Q150">
            <v>487003.72948500002</v>
          </cell>
        </row>
        <row r="151">
          <cell r="L151" t="str">
            <v>A.1.2.46.05-2</v>
          </cell>
          <cell r="M151">
            <v>4560011.803968749</v>
          </cell>
          <cell r="N151">
            <v>469610.73914625007</v>
          </cell>
          <cell r="O151" t="str">
            <v>A.1.2.46.05-3</v>
          </cell>
          <cell r="P151">
            <v>5320013.7712968737</v>
          </cell>
          <cell r="Q151">
            <v>547879.19567062508</v>
          </cell>
        </row>
        <row r="152">
          <cell r="L152" t="str">
            <v>A.1.2.47.05-2</v>
          </cell>
          <cell r="M152">
            <v>5060452.642874999</v>
          </cell>
          <cell r="N152">
            <v>521789.71016250004</v>
          </cell>
          <cell r="O152" t="str">
            <v>A.1.2.47.05-3</v>
          </cell>
          <cell r="P152">
            <v>5903861.4166874988</v>
          </cell>
          <cell r="Q152">
            <v>608754.66185625002</v>
          </cell>
        </row>
        <row r="153">
          <cell r="L153">
            <v>0</v>
          </cell>
          <cell r="M153">
            <v>0</v>
          </cell>
          <cell r="N153">
            <v>0</v>
          </cell>
          <cell r="O153">
            <v>0</v>
          </cell>
          <cell r="P153">
            <v>0</v>
          </cell>
          <cell r="Q153">
            <v>0</v>
          </cell>
        </row>
        <row r="154">
          <cell r="L154">
            <v>0</v>
          </cell>
          <cell r="M154">
            <v>0</v>
          </cell>
          <cell r="N154">
            <v>0</v>
          </cell>
          <cell r="O154">
            <v>0</v>
          </cell>
          <cell r="P154">
            <v>0</v>
          </cell>
          <cell r="Q154">
            <v>0</v>
          </cell>
        </row>
        <row r="155">
          <cell r="L155" t="str">
            <v>A.1.2.48.05-2</v>
          </cell>
          <cell r="M155">
            <v>9278104.5651016701</v>
          </cell>
          <cell r="N155">
            <v>0</v>
          </cell>
          <cell r="O155" t="str">
            <v>A.1.2.48.05-3</v>
          </cell>
          <cell r="P155">
            <v>10824455.325951949</v>
          </cell>
          <cell r="Q155">
            <v>0</v>
          </cell>
        </row>
        <row r="156">
          <cell r="L156">
            <v>0</v>
          </cell>
          <cell r="M156">
            <v>0</v>
          </cell>
          <cell r="N156">
            <v>0</v>
          </cell>
          <cell r="O156">
            <v>0</v>
          </cell>
          <cell r="P156">
            <v>0</v>
          </cell>
          <cell r="Q156">
            <v>0</v>
          </cell>
        </row>
        <row r="157">
          <cell r="L157">
            <v>0</v>
          </cell>
          <cell r="M157">
            <v>0</v>
          </cell>
          <cell r="N157">
            <v>0</v>
          </cell>
          <cell r="O157">
            <v>0</v>
          </cell>
          <cell r="P157">
            <v>0</v>
          </cell>
          <cell r="Q157">
            <v>0</v>
          </cell>
        </row>
        <row r="158">
          <cell r="L158">
            <v>0</v>
          </cell>
          <cell r="M158">
            <v>0</v>
          </cell>
          <cell r="N158">
            <v>0</v>
          </cell>
          <cell r="O158">
            <v>0</v>
          </cell>
          <cell r="P158">
            <v>0</v>
          </cell>
          <cell r="Q158">
            <v>0</v>
          </cell>
        </row>
        <row r="159">
          <cell r="L159" t="str">
            <v>A.1.2.49.05-2</v>
          </cell>
          <cell r="M159">
            <v>9818485.3617546391</v>
          </cell>
          <cell r="N159">
            <v>0</v>
          </cell>
          <cell r="O159" t="str">
            <v>A.1.2.49.05-3</v>
          </cell>
          <cell r="P159">
            <v>11454899.588713745</v>
          </cell>
          <cell r="Q159">
            <v>0</v>
          </cell>
        </row>
        <row r="160">
          <cell r="L160">
            <v>0</v>
          </cell>
          <cell r="M160">
            <v>0</v>
          </cell>
          <cell r="N160">
            <v>0</v>
          </cell>
          <cell r="O160">
            <v>0</v>
          </cell>
          <cell r="P160">
            <v>0</v>
          </cell>
          <cell r="Q160">
            <v>0</v>
          </cell>
        </row>
        <row r="161">
          <cell r="L161">
            <v>0</v>
          </cell>
          <cell r="M161">
            <v>0</v>
          </cell>
          <cell r="N161">
            <v>0</v>
          </cell>
          <cell r="O161">
            <v>0</v>
          </cell>
          <cell r="P161">
            <v>0</v>
          </cell>
          <cell r="Q161">
            <v>0</v>
          </cell>
        </row>
        <row r="162">
          <cell r="L162">
            <v>0</v>
          </cell>
          <cell r="M162">
            <v>0</v>
          </cell>
          <cell r="N162">
            <v>0</v>
          </cell>
          <cell r="O162">
            <v>0</v>
          </cell>
          <cell r="P162">
            <v>0</v>
          </cell>
          <cell r="Q162">
            <v>0</v>
          </cell>
        </row>
        <row r="163">
          <cell r="L163">
            <v>0</v>
          </cell>
          <cell r="M163">
            <v>0</v>
          </cell>
          <cell r="N163">
            <v>0</v>
          </cell>
          <cell r="O163">
            <v>0</v>
          </cell>
          <cell r="P163">
            <v>0</v>
          </cell>
          <cell r="Q163">
            <v>0</v>
          </cell>
        </row>
        <row r="164">
          <cell r="L164" t="str">
            <v>A.1.2.50.05-2</v>
          </cell>
          <cell r="M164">
            <v>9232537.199070733</v>
          </cell>
          <cell r="N164">
            <v>0</v>
          </cell>
          <cell r="O164" t="str">
            <v>A.1.2.50.05-3</v>
          </cell>
          <cell r="P164">
            <v>10771293.398915855</v>
          </cell>
          <cell r="Q164">
            <v>0</v>
          </cell>
        </row>
        <row r="165">
          <cell r="L165">
            <v>0</v>
          </cell>
          <cell r="M165">
            <v>0</v>
          </cell>
          <cell r="N165">
            <v>0</v>
          </cell>
          <cell r="O165">
            <v>0</v>
          </cell>
          <cell r="P165">
            <v>0</v>
          </cell>
          <cell r="Q165">
            <v>0</v>
          </cell>
        </row>
        <row r="166">
          <cell r="L166">
            <v>0</v>
          </cell>
          <cell r="M166">
            <v>0</v>
          </cell>
          <cell r="N166">
            <v>0</v>
          </cell>
          <cell r="O166">
            <v>0</v>
          </cell>
          <cell r="P166">
            <v>0</v>
          </cell>
          <cell r="Q166">
            <v>0</v>
          </cell>
        </row>
        <row r="167">
          <cell r="L167">
            <v>0</v>
          </cell>
          <cell r="M167">
            <v>0</v>
          </cell>
          <cell r="N167">
            <v>0</v>
          </cell>
          <cell r="O167">
            <v>0</v>
          </cell>
          <cell r="P167">
            <v>0</v>
          </cell>
          <cell r="Q167">
            <v>0</v>
          </cell>
        </row>
        <row r="168">
          <cell r="L168">
            <v>0</v>
          </cell>
          <cell r="M168">
            <v>0</v>
          </cell>
          <cell r="N168">
            <v>0</v>
          </cell>
          <cell r="O168">
            <v>0</v>
          </cell>
          <cell r="P168">
            <v>0</v>
          </cell>
          <cell r="Q168">
            <v>0</v>
          </cell>
        </row>
        <row r="169">
          <cell r="L169">
            <v>0</v>
          </cell>
          <cell r="M169">
            <v>0</v>
          </cell>
          <cell r="N169">
            <v>0</v>
          </cell>
          <cell r="O169">
            <v>0</v>
          </cell>
          <cell r="P169">
            <v>0</v>
          </cell>
          <cell r="Q169">
            <v>0</v>
          </cell>
        </row>
        <row r="170">
          <cell r="L170" t="str">
            <v>A.1.3.1.05-2</v>
          </cell>
          <cell r="M170">
            <v>642797.74931759993</v>
          </cell>
          <cell r="N170">
            <v>173147.43145049998</v>
          </cell>
          <cell r="O170" t="str">
            <v>A.1.3.1.05-3</v>
          </cell>
          <cell r="P170">
            <v>749930.70753719984</v>
          </cell>
          <cell r="Q170">
            <v>202005.33669224996</v>
          </cell>
        </row>
        <row r="171">
          <cell r="L171" t="str">
            <v>A.1.3.2.05-2</v>
          </cell>
          <cell r="M171">
            <v>0</v>
          </cell>
          <cell r="N171">
            <v>0</v>
          </cell>
          <cell r="O171" t="str">
            <v>A.1.3.2.05-3</v>
          </cell>
          <cell r="P171">
            <v>0</v>
          </cell>
          <cell r="Q171">
            <v>0</v>
          </cell>
        </row>
        <row r="172">
          <cell r="L172" t="str">
            <v>A.1.3.2.A.05-2</v>
          </cell>
          <cell r="M172">
            <v>1035236.5422809998</v>
          </cell>
          <cell r="N172">
            <v>332975.82971249992</v>
          </cell>
          <cell r="O172" t="str">
            <v>A.1.3.2.A.05-3</v>
          </cell>
          <cell r="P172">
            <v>1207775.9659944999</v>
          </cell>
          <cell r="Q172">
            <v>388471.80133124988</v>
          </cell>
        </row>
        <row r="173">
          <cell r="L173" t="str">
            <v>A.1.3.2.B.05-2</v>
          </cell>
          <cell r="M173">
            <v>973969.00099199987</v>
          </cell>
          <cell r="N173">
            <v>332975.82971249992</v>
          </cell>
          <cell r="O173" t="str">
            <v>A.1.3.2.B.05-3</v>
          </cell>
          <cell r="P173">
            <v>1136297.1678239997</v>
          </cell>
          <cell r="Q173">
            <v>388471.80133124988</v>
          </cell>
        </row>
        <row r="174">
          <cell r="L174" t="str">
            <v>A.1.3.2.C.05-2</v>
          </cell>
          <cell r="M174">
            <v>931462.51296239987</v>
          </cell>
          <cell r="N174">
            <v>332975.82971249992</v>
          </cell>
          <cell r="O174" t="str">
            <v>A.1.3.2.C.05-3</v>
          </cell>
          <cell r="P174">
            <v>1086706.2651227999</v>
          </cell>
          <cell r="Q174">
            <v>388471.80133124988</v>
          </cell>
        </row>
        <row r="175">
          <cell r="L175" t="str">
            <v>A.1.3.2.D.05-2</v>
          </cell>
          <cell r="M175">
            <v>901594.1129705999</v>
          </cell>
          <cell r="N175">
            <v>332975.82971249992</v>
          </cell>
          <cell r="O175" t="str">
            <v>A.1.3.2.D.05-3</v>
          </cell>
          <cell r="P175">
            <v>1051859.7984656999</v>
          </cell>
          <cell r="Q175">
            <v>388471.80133124988</v>
          </cell>
        </row>
        <row r="176">
          <cell r="L176" t="str">
            <v>A.1.3.2.E.05-2</v>
          </cell>
          <cell r="M176">
            <v>860618.36624639982</v>
          </cell>
          <cell r="N176">
            <v>332975.82971249992</v>
          </cell>
          <cell r="O176" t="str">
            <v>A.1.3.2.E.05-3</v>
          </cell>
          <cell r="P176">
            <v>1004054.7606207997</v>
          </cell>
          <cell r="Q176">
            <v>388471.80133124988</v>
          </cell>
        </row>
        <row r="177">
          <cell r="L177" t="str">
            <v>A.1.3.2.F.05-2</v>
          </cell>
          <cell r="M177">
            <v>688958.9172014998</v>
          </cell>
          <cell r="N177">
            <v>332975.82971249992</v>
          </cell>
          <cell r="O177" t="str">
            <v>A.1.3.2.F.05-3</v>
          </cell>
          <cell r="P177">
            <v>803785.40340174979</v>
          </cell>
          <cell r="Q177">
            <v>388471.80133124988</v>
          </cell>
        </row>
        <row r="178">
          <cell r="L178">
            <v>0</v>
          </cell>
          <cell r="M178">
            <v>0</v>
          </cell>
          <cell r="N178">
            <v>0</v>
          </cell>
          <cell r="O178">
            <v>0</v>
          </cell>
          <cell r="P178">
            <v>0</v>
          </cell>
          <cell r="Q178">
            <v>0</v>
          </cell>
        </row>
        <row r="179">
          <cell r="L179" t="str">
            <v>A.1.3.3.A.05-2</v>
          </cell>
          <cell r="M179">
            <v>245480.00431800002</v>
          </cell>
          <cell r="N179">
            <v>116180.07238499998</v>
          </cell>
          <cell r="O179" t="str">
            <v>A.1.3.3.A.05-3</v>
          </cell>
          <cell r="P179">
            <v>286393.33837100002</v>
          </cell>
          <cell r="Q179">
            <v>135543.41778249998</v>
          </cell>
        </row>
        <row r="180">
          <cell r="L180" t="str">
            <v>A.1.3.3.B.05-2</v>
          </cell>
          <cell r="M180">
            <v>229507.15446359999</v>
          </cell>
          <cell r="N180">
            <v>116180.07238499998</v>
          </cell>
          <cell r="O180" t="str">
            <v>A.1.3.3.B.05-3</v>
          </cell>
          <cell r="P180">
            <v>267758.34687419998</v>
          </cell>
          <cell r="Q180">
            <v>135543.41778249998</v>
          </cell>
        </row>
        <row r="181">
          <cell r="L181" t="str">
            <v>A.1.3.3.C.05-2</v>
          </cell>
          <cell r="M181">
            <v>217984.91669280003</v>
          </cell>
          <cell r="N181">
            <v>116180.07238499998</v>
          </cell>
          <cell r="O181" t="str">
            <v>A.1.3.3.C.05-3</v>
          </cell>
          <cell r="P181">
            <v>254315.73614160003</v>
          </cell>
          <cell r="Q181">
            <v>135543.41778249998</v>
          </cell>
        </row>
        <row r="182">
          <cell r="L182" t="str">
            <v>A.1.3.3.D.05-2</v>
          </cell>
          <cell r="M182">
            <v>213149.72482920001</v>
          </cell>
          <cell r="N182">
            <v>116180.07238499998</v>
          </cell>
          <cell r="O182" t="str">
            <v>A.1.3.3.D.05-3</v>
          </cell>
          <cell r="P182">
            <v>248674.67896739999</v>
          </cell>
          <cell r="Q182">
            <v>135543.41778249998</v>
          </cell>
        </row>
        <row r="183">
          <cell r="L183" t="str">
            <v>A.1.3.3.E.05-2</v>
          </cell>
          <cell r="M183">
            <v>213878.15079120002</v>
          </cell>
          <cell r="N183">
            <v>116180.07238499998</v>
          </cell>
          <cell r="O183" t="str">
            <v>A.1.3.3.E.05-3</v>
          </cell>
          <cell r="P183">
            <v>249524.50925640002</v>
          </cell>
          <cell r="Q183">
            <v>135543.41778249998</v>
          </cell>
        </row>
        <row r="184">
          <cell r="L184">
            <v>0</v>
          </cell>
          <cell r="M184">
            <v>0</v>
          </cell>
          <cell r="N184">
            <v>0</v>
          </cell>
          <cell r="O184">
            <v>0</v>
          </cell>
          <cell r="P184">
            <v>0</v>
          </cell>
          <cell r="Q184">
            <v>0</v>
          </cell>
        </row>
        <row r="185">
          <cell r="L185" t="str">
            <v>A.1.3.4.A.05-2</v>
          </cell>
          <cell r="M185">
            <v>116571.57004980002</v>
          </cell>
          <cell r="N185">
            <v>58090.036192499989</v>
          </cell>
          <cell r="O185" t="str">
            <v>A.1.3.4.A.05-3</v>
          </cell>
          <cell r="P185">
            <v>136000.16505810001</v>
          </cell>
          <cell r="Q185">
            <v>67771.708891249989</v>
          </cell>
        </row>
        <row r="186">
          <cell r="L186" t="str">
            <v>A.1.3.4.B.05-2</v>
          </cell>
          <cell r="M186">
            <v>108549.00827700002</v>
          </cell>
          <cell r="N186">
            <v>58090.036192499989</v>
          </cell>
          <cell r="O186" t="str">
            <v>A.1.3.4.B.05-3</v>
          </cell>
          <cell r="P186">
            <v>126640.5096565</v>
          </cell>
          <cell r="Q186">
            <v>67771.708891249989</v>
          </cell>
        </row>
        <row r="187">
          <cell r="L187" t="str">
            <v>A.1.3.4.C.05-2</v>
          </cell>
          <cell r="M187">
            <v>104206.76121780001</v>
          </cell>
          <cell r="N187">
            <v>58090.036192499989</v>
          </cell>
          <cell r="O187" t="str">
            <v>A.1.3.4.C.05-3</v>
          </cell>
          <cell r="P187">
            <v>121574.55475410001</v>
          </cell>
          <cell r="Q187">
            <v>67771.708891249989</v>
          </cell>
        </row>
        <row r="188">
          <cell r="L188" t="str">
            <v>A.1.3.4.D.05-2</v>
          </cell>
          <cell r="M188">
            <v>101491.40040899999</v>
          </cell>
          <cell r="N188">
            <v>58090.036192499989</v>
          </cell>
          <cell r="O188" t="str">
            <v>A.1.3.4.D.05-3</v>
          </cell>
          <cell r="P188">
            <v>118406.63381049999</v>
          </cell>
          <cell r="Q188">
            <v>67771.708891249989</v>
          </cell>
        </row>
        <row r="189">
          <cell r="L189" t="str">
            <v>A.1.3.4.E.05-2</v>
          </cell>
          <cell r="M189">
            <v>100444.88828340001</v>
          </cell>
          <cell r="N189">
            <v>58090.036192499989</v>
          </cell>
          <cell r="O189" t="str">
            <v>A.1.3.4.E.05-3</v>
          </cell>
          <cell r="P189">
            <v>117185.70299730002</v>
          </cell>
          <cell r="Q189">
            <v>67771.708891249989</v>
          </cell>
        </row>
        <row r="190">
          <cell r="L190" t="str">
            <v>A.1.3.4.F.05-2</v>
          </cell>
          <cell r="M190">
            <v>97337.369880000013</v>
          </cell>
          <cell r="N190">
            <v>58090.036192499989</v>
          </cell>
          <cell r="O190" t="str">
            <v>A.1.3.4.F.05-3</v>
          </cell>
          <cell r="P190">
            <v>113560.26486000001</v>
          </cell>
          <cell r="Q190">
            <v>67771.708891249989</v>
          </cell>
        </row>
        <row r="191">
          <cell r="L191" t="str">
            <v>A.1.3.4.G.05-2</v>
          </cell>
          <cell r="M191">
            <v>98150.90403000002</v>
          </cell>
          <cell r="N191">
            <v>58090.036192499989</v>
          </cell>
          <cell r="O191" t="str">
            <v>A.1.3.4.G.05-3</v>
          </cell>
          <cell r="P191">
            <v>114509.38803500001</v>
          </cell>
          <cell r="Q191">
            <v>67771.708891249989</v>
          </cell>
        </row>
        <row r="192">
          <cell r="L192" t="str">
            <v>A.1.3.4.H.05-2</v>
          </cell>
          <cell r="M192">
            <v>82772.980890300008</v>
          </cell>
          <cell r="N192">
            <v>58090.036192499989</v>
          </cell>
          <cell r="O192" t="str">
            <v>A.1.3.4.H.05-3</v>
          </cell>
          <cell r="P192">
            <v>96568.47770535</v>
          </cell>
          <cell r="Q192">
            <v>67771.708891249989</v>
          </cell>
        </row>
        <row r="193">
          <cell r="L193">
            <v>0</v>
          </cell>
          <cell r="M193">
            <v>0</v>
          </cell>
          <cell r="N193">
            <v>0</v>
          </cell>
          <cell r="O193">
            <v>0</v>
          </cell>
          <cell r="P193">
            <v>0</v>
          </cell>
          <cell r="Q193">
            <v>0</v>
          </cell>
        </row>
        <row r="194">
          <cell r="L194" t="str">
            <v>A.1.3.5.A.05-2</v>
          </cell>
          <cell r="M194">
            <v>161512.75301987998</v>
          </cell>
          <cell r="N194">
            <v>73535.351818499985</v>
          </cell>
          <cell r="O194" t="str">
            <v>A.1.3.5.A.05-3</v>
          </cell>
          <cell r="P194">
            <v>188431.54518985996</v>
          </cell>
          <cell r="Q194">
            <v>85791.24378824998</v>
          </cell>
        </row>
        <row r="195">
          <cell r="L195" t="str">
            <v>A.1.3.5.B.05-2</v>
          </cell>
          <cell r="M195">
            <v>129913.26613788</v>
          </cell>
          <cell r="N195">
            <v>73535.351818499985</v>
          </cell>
          <cell r="O195" t="str">
            <v>A.1.3.5.B.05-3</v>
          </cell>
          <cell r="P195">
            <v>151565.47716086</v>
          </cell>
          <cell r="Q195">
            <v>85791.24378824998</v>
          </cell>
        </row>
        <row r="196">
          <cell r="L196" t="str">
            <v>A.1.3.5.C.05-2</v>
          </cell>
          <cell r="M196">
            <v>114807.30461999998</v>
          </cell>
          <cell r="N196">
            <v>66595.165942499996</v>
          </cell>
          <cell r="O196" t="str">
            <v>A.1.3.5.C.05-3</v>
          </cell>
          <cell r="P196">
            <v>133941.85538999998</v>
          </cell>
          <cell r="Q196">
            <v>77694.360266249991</v>
          </cell>
        </row>
        <row r="197">
          <cell r="L197" t="str">
            <v>A.1.3.5.D.05-2</v>
          </cell>
          <cell r="M197">
            <v>80737.859789999988</v>
          </cell>
          <cell r="N197">
            <v>66595.165942499996</v>
          </cell>
          <cell r="O197" t="str">
            <v>A.1.3.5.D.05-3</v>
          </cell>
          <cell r="P197">
            <v>94194.169754999981</v>
          </cell>
          <cell r="Q197">
            <v>77694.360266249991</v>
          </cell>
        </row>
        <row r="198">
          <cell r="L198" t="str">
            <v>A.1.3.6.05-2</v>
          </cell>
          <cell r="M198">
            <v>133836.66257987998</v>
          </cell>
          <cell r="N198">
            <v>73535.351818499985</v>
          </cell>
          <cell r="O198" t="str">
            <v>A.1.3.6.05-3</v>
          </cell>
          <cell r="P198">
            <v>156142.77300985999</v>
          </cell>
          <cell r="Q198">
            <v>85791.24378824998</v>
          </cell>
        </row>
        <row r="199">
          <cell r="L199" t="str">
            <v>A.1.3.7.05-2</v>
          </cell>
          <cell r="M199">
            <v>1208935.6636662004</v>
          </cell>
          <cell r="N199">
            <v>73535.351818499985</v>
          </cell>
          <cell r="O199" t="str">
            <v>A.1.3.7.05-3</v>
          </cell>
          <cell r="P199">
            <v>1410424.9409439003</v>
          </cell>
          <cell r="Q199">
            <v>85791.24378824998</v>
          </cell>
        </row>
        <row r="200">
          <cell r="L200" t="str">
            <v>A.1.3.8.05-2</v>
          </cell>
          <cell r="M200">
            <v>179959.44302999997</v>
          </cell>
          <cell r="N200">
            <v>73535.351818499985</v>
          </cell>
          <cell r="O200" t="str">
            <v>A.1.3.8.05-3</v>
          </cell>
          <cell r="P200">
            <v>209952.68353499996</v>
          </cell>
          <cell r="Q200">
            <v>85791.24378824998</v>
          </cell>
        </row>
        <row r="201">
          <cell r="L201" t="str">
            <v>A.1.3.9.05-2</v>
          </cell>
          <cell r="M201">
            <v>508466.65032000002</v>
          </cell>
          <cell r="N201">
            <v>407225.61242999986</v>
          </cell>
          <cell r="O201" t="str">
            <v>A.1.3.9.05-3</v>
          </cell>
          <cell r="P201">
            <v>593211.09204000002</v>
          </cell>
          <cell r="Q201">
            <v>475096.54783499986</v>
          </cell>
        </row>
        <row r="202">
          <cell r="L202" t="str">
            <v>A.1.3.10.05-2</v>
          </cell>
          <cell r="M202">
            <v>1133866.9194449999</v>
          </cell>
          <cell r="N202">
            <v>0</v>
          </cell>
          <cell r="O202" t="str">
            <v>A.1.3.10.05-3</v>
          </cell>
          <cell r="P202">
            <v>1322844.7393524998</v>
          </cell>
          <cell r="Q202">
            <v>0</v>
          </cell>
        </row>
        <row r="203">
          <cell r="L203" t="str">
            <v>A.1.4.1.05-2</v>
          </cell>
          <cell r="M203">
            <v>0</v>
          </cell>
          <cell r="N203">
            <v>0</v>
          </cell>
          <cell r="O203" t="str">
            <v>A.1.4.1.05-3</v>
          </cell>
          <cell r="P203">
            <v>0</v>
          </cell>
          <cell r="Q203">
            <v>0</v>
          </cell>
        </row>
        <row r="204">
          <cell r="L204" t="str">
            <v>A.1.4.1.A.05-2</v>
          </cell>
          <cell r="M204">
            <v>23049.719423437498</v>
          </cell>
          <cell r="N204">
            <v>9670.3325257500001</v>
          </cell>
          <cell r="O204" t="str">
            <v>A.1.4.1.A.05-3</v>
          </cell>
          <cell r="P204">
            <v>26891.339327343743</v>
          </cell>
          <cell r="Q204">
            <v>11282.054613374999</v>
          </cell>
        </row>
        <row r="205">
          <cell r="L205" t="str">
            <v>A.1.4.1.B.05-2</v>
          </cell>
          <cell r="M205">
            <v>20927.525990624996</v>
          </cell>
          <cell r="N205">
            <v>9670.3325257500001</v>
          </cell>
          <cell r="O205" t="str">
            <v>A.1.4.1.B.05-3</v>
          </cell>
          <cell r="P205">
            <v>24415.446989062493</v>
          </cell>
          <cell r="Q205">
            <v>11282.054613374999</v>
          </cell>
        </row>
        <row r="206">
          <cell r="L206" t="str">
            <v>A.1.4.1.C.05-2</v>
          </cell>
          <cell r="M206">
            <v>8160</v>
          </cell>
          <cell r="N206">
            <v>69105.071807999993</v>
          </cell>
          <cell r="O206" t="str">
            <v>A.1.4.1.C.05-3</v>
          </cell>
          <cell r="P206">
            <v>9520</v>
          </cell>
          <cell r="Q206">
            <v>80622.583775999999</v>
          </cell>
        </row>
        <row r="207">
          <cell r="L207" t="str">
            <v>A.1.4.1.D.05-2</v>
          </cell>
          <cell r="M207">
            <v>1019204.8633828125</v>
          </cell>
          <cell r="N207">
            <v>338368.08197400003</v>
          </cell>
          <cell r="O207" t="str">
            <v>A.1.4.1.D.05-3</v>
          </cell>
          <cell r="P207">
            <v>1189072.3406132811</v>
          </cell>
          <cell r="Q207">
            <v>394762.76230300002</v>
          </cell>
        </row>
        <row r="208">
          <cell r="L208" t="str">
            <v>A.1.4.1.E.05-2</v>
          </cell>
          <cell r="M208">
            <v>20277.494812500001</v>
          </cell>
          <cell r="N208">
            <v>17855.540129999998</v>
          </cell>
          <cell r="O208" t="str">
            <v>A.1.4.1.E.05-3</v>
          </cell>
          <cell r="P208">
            <v>23657.07728125</v>
          </cell>
          <cell r="Q208">
            <v>20831.463484999997</v>
          </cell>
        </row>
        <row r="209">
          <cell r="L209" t="str">
            <v>A.1.4.1.F.05-2</v>
          </cell>
          <cell r="M209">
            <v>459000</v>
          </cell>
          <cell r="N209">
            <v>376709.20688700001</v>
          </cell>
          <cell r="O209" t="str">
            <v>A.1.4.1.F.05-3</v>
          </cell>
          <cell r="P209">
            <v>535500</v>
          </cell>
          <cell r="Q209">
            <v>439494.07470150001</v>
          </cell>
        </row>
        <row r="210">
          <cell r="L210" t="str">
            <v>A.1.4.1.G.05-2</v>
          </cell>
          <cell r="M210">
            <v>306000</v>
          </cell>
          <cell r="N210">
            <v>159284.06995800004</v>
          </cell>
          <cell r="O210" t="str">
            <v>A.1.4.1.G.05-3</v>
          </cell>
          <cell r="P210">
            <v>357000</v>
          </cell>
          <cell r="Q210">
            <v>185831.41495100001</v>
          </cell>
        </row>
        <row r="211">
          <cell r="L211" t="str">
            <v>A.1.4.1.H.05-2</v>
          </cell>
          <cell r="M211">
            <v>561000</v>
          </cell>
          <cell r="N211">
            <v>322344.417525</v>
          </cell>
          <cell r="O211" t="str">
            <v>A.1.4.1.H.05-3</v>
          </cell>
          <cell r="P211">
            <v>654500</v>
          </cell>
          <cell r="Q211">
            <v>376068.48711249995</v>
          </cell>
        </row>
        <row r="212">
          <cell r="L212" t="str">
            <v>A.1.4.1.I.05-2</v>
          </cell>
          <cell r="M212">
            <v>892044.03571428568</v>
          </cell>
          <cell r="N212">
            <v>0</v>
          </cell>
          <cell r="O212" t="str">
            <v>A.1.4.1.I.05-3</v>
          </cell>
          <cell r="P212">
            <v>1040718.0416666665</v>
          </cell>
          <cell r="Q212">
            <v>0</v>
          </cell>
        </row>
        <row r="213">
          <cell r="L213" t="str">
            <v>A.1.4.1.J.05-2</v>
          </cell>
          <cell r="M213">
            <v>827751.97857142868</v>
          </cell>
          <cell r="N213">
            <v>0</v>
          </cell>
          <cell r="O213" t="str">
            <v>A.1.4.1.J.05-3</v>
          </cell>
          <cell r="P213">
            <v>965710.64166666672</v>
          </cell>
          <cell r="Q213">
            <v>0</v>
          </cell>
        </row>
        <row r="214">
          <cell r="L214">
            <v>0</v>
          </cell>
          <cell r="M214">
            <v>0</v>
          </cell>
          <cell r="N214">
            <v>0</v>
          </cell>
          <cell r="O214">
            <v>0</v>
          </cell>
          <cell r="P214">
            <v>0</v>
          </cell>
          <cell r="Q214">
            <v>0</v>
          </cell>
        </row>
        <row r="215">
          <cell r="L215" t="str">
            <v>A.1.4.1.K.05-2</v>
          </cell>
          <cell r="M215">
            <v>1185139.6757142858</v>
          </cell>
          <cell r="N215">
            <v>0</v>
          </cell>
          <cell r="O215" t="str">
            <v>A.1.4.1.K.05-3</v>
          </cell>
          <cell r="P215">
            <v>1382662.9550000001</v>
          </cell>
          <cell r="Q215">
            <v>0</v>
          </cell>
        </row>
        <row r="216">
          <cell r="L216">
            <v>0</v>
          </cell>
          <cell r="M216">
            <v>0</v>
          </cell>
          <cell r="N216">
            <v>0</v>
          </cell>
          <cell r="O216">
            <v>0</v>
          </cell>
          <cell r="P216">
            <v>0</v>
          </cell>
          <cell r="Q216">
            <v>0</v>
          </cell>
        </row>
        <row r="217">
          <cell r="L217" t="str">
            <v>A.1.4.1.L.05-2</v>
          </cell>
          <cell r="M217">
            <v>2839330.8483860008</v>
          </cell>
          <cell r="N217">
            <v>0</v>
          </cell>
          <cell r="O217" t="str">
            <v>A.1.4.1.L.05-3</v>
          </cell>
          <cell r="P217">
            <v>3312552.6564503345</v>
          </cell>
          <cell r="Q217">
            <v>0</v>
          </cell>
        </row>
        <row r="218">
          <cell r="L218">
            <v>0</v>
          </cell>
          <cell r="M218">
            <v>0</v>
          </cell>
          <cell r="N218">
            <v>0</v>
          </cell>
          <cell r="O218">
            <v>0</v>
          </cell>
          <cell r="P218">
            <v>0</v>
          </cell>
          <cell r="Q218">
            <v>0</v>
          </cell>
        </row>
        <row r="219">
          <cell r="L219" t="str">
            <v>A.1.4.1.M.05-2</v>
          </cell>
          <cell r="M219">
            <v>1118903.1296444447</v>
          </cell>
          <cell r="N219">
            <v>0</v>
          </cell>
          <cell r="O219" t="str">
            <v>A.1.4.1.M.05-3</v>
          </cell>
          <cell r="P219">
            <v>1305386.9845851853</v>
          </cell>
          <cell r="Q219">
            <v>0</v>
          </cell>
        </row>
        <row r="220">
          <cell r="L220" t="str">
            <v>A.1.4.1.N.05-2</v>
          </cell>
          <cell r="M220">
            <v>646586.69809619582</v>
          </cell>
          <cell r="N220">
            <v>0</v>
          </cell>
          <cell r="O220" t="str">
            <v>A.1.4.1.N.05-3</v>
          </cell>
          <cell r="P220">
            <v>754351.14777889499</v>
          </cell>
          <cell r="Q220">
            <v>0</v>
          </cell>
        </row>
        <row r="221">
          <cell r="L221">
            <v>0</v>
          </cell>
          <cell r="M221">
            <v>0</v>
          </cell>
          <cell r="N221">
            <v>0</v>
          </cell>
          <cell r="O221">
            <v>0</v>
          </cell>
          <cell r="P221">
            <v>0</v>
          </cell>
          <cell r="Q221">
            <v>0</v>
          </cell>
        </row>
        <row r="222">
          <cell r="L222">
            <v>0</v>
          </cell>
          <cell r="M222">
            <v>0</v>
          </cell>
          <cell r="N222">
            <v>0</v>
          </cell>
          <cell r="O222">
            <v>0</v>
          </cell>
          <cell r="P222">
            <v>0</v>
          </cell>
          <cell r="Q222">
            <v>0</v>
          </cell>
        </row>
        <row r="223">
          <cell r="L223" t="str">
            <v>A.1.5.1.A.05-2</v>
          </cell>
          <cell r="M223">
            <v>0</v>
          </cell>
          <cell r="N223">
            <v>0</v>
          </cell>
          <cell r="O223" t="str">
            <v>A.1.5.1.A.05-3</v>
          </cell>
          <cell r="P223">
            <v>0</v>
          </cell>
          <cell r="Q223">
            <v>0</v>
          </cell>
        </row>
        <row r="224">
          <cell r="L224" t="str">
            <v>A.1.5.1.B.05-2</v>
          </cell>
          <cell r="M224">
            <v>204866.53284</v>
          </cell>
          <cell r="N224">
            <v>13851.454310849997</v>
          </cell>
          <cell r="O224" t="str">
            <v>A.1.5.1.B.05-3</v>
          </cell>
          <cell r="P224">
            <v>239010.95497999998</v>
          </cell>
          <cell r="Q224">
            <v>16160.030029324995</v>
          </cell>
        </row>
        <row r="225">
          <cell r="L225" t="str">
            <v>A.1.5.1.C.05-2</v>
          </cell>
          <cell r="M225">
            <v>273203.40143999999</v>
          </cell>
          <cell r="N225">
            <v>13851.454310849997</v>
          </cell>
          <cell r="O225" t="str">
            <v>A.1.5.1.C.05-3</v>
          </cell>
          <cell r="P225">
            <v>318737.30167999998</v>
          </cell>
          <cell r="Q225">
            <v>16160.030029324995</v>
          </cell>
        </row>
        <row r="226">
          <cell r="L226" t="str">
            <v>A.1.5.1.D.05-2</v>
          </cell>
          <cell r="M226">
            <v>290287.61858999997</v>
          </cell>
          <cell r="N226">
            <v>13851.454310849997</v>
          </cell>
          <cell r="O226" t="str">
            <v>A.1.5.1.D.05-3</v>
          </cell>
          <cell r="P226">
            <v>338668.888355</v>
          </cell>
          <cell r="Q226">
            <v>16160.030029324995</v>
          </cell>
        </row>
        <row r="227">
          <cell r="L227" t="str">
            <v>A.1.5.1.E.05-2</v>
          </cell>
          <cell r="M227">
            <v>187782.31569000002</v>
          </cell>
          <cell r="N227">
            <v>13851.454310849997</v>
          </cell>
          <cell r="O227" t="str">
            <v>A.1.5.1.E.05-3</v>
          </cell>
          <cell r="P227">
            <v>219079.36830499998</v>
          </cell>
          <cell r="Q227">
            <v>16160.030029324995</v>
          </cell>
        </row>
        <row r="228">
          <cell r="L228" t="str">
            <v>A.1.5.1.F.05-2</v>
          </cell>
          <cell r="M228">
            <v>256119.18428999998</v>
          </cell>
          <cell r="N228">
            <v>13851.454310849997</v>
          </cell>
          <cell r="O228" t="str">
            <v>A.1.5.1.F.05-3</v>
          </cell>
          <cell r="P228">
            <v>298805.71500499995</v>
          </cell>
          <cell r="Q228">
            <v>16160.030029324995</v>
          </cell>
        </row>
        <row r="229">
          <cell r="L229" t="str">
            <v>A.1.5.1.G.05-2</v>
          </cell>
          <cell r="M229">
            <v>280037.08830000006</v>
          </cell>
          <cell r="N229">
            <v>13851.454310849997</v>
          </cell>
          <cell r="O229" t="str">
            <v>A.1.5.1.G.05-3</v>
          </cell>
          <cell r="P229">
            <v>326709.93635000003</v>
          </cell>
          <cell r="Q229">
            <v>16160.030029324995</v>
          </cell>
        </row>
        <row r="230">
          <cell r="L230" t="str">
            <v>A.1.5.1.H.05-2</v>
          </cell>
          <cell r="M230">
            <v>162155.98996500004</v>
          </cell>
          <cell r="N230">
            <v>13851.454310849997</v>
          </cell>
          <cell r="O230" t="str">
            <v>A.1.5.1.H.05-3</v>
          </cell>
          <cell r="P230">
            <v>189181.98829250003</v>
          </cell>
          <cell r="Q230">
            <v>16160.030029324995</v>
          </cell>
        </row>
        <row r="231">
          <cell r="L231" t="str">
            <v>A.1.5.1.I.05-2</v>
          </cell>
          <cell r="M231">
            <v>187782.31569000002</v>
          </cell>
          <cell r="N231">
            <v>13851.454310849997</v>
          </cell>
          <cell r="O231" t="str">
            <v>A.1.5.1.I.05-3</v>
          </cell>
          <cell r="P231">
            <v>219079.36830499998</v>
          </cell>
          <cell r="Q231">
            <v>16160.030029324995</v>
          </cell>
        </row>
        <row r="232">
          <cell r="L232" t="str">
            <v>A.1.5.1.J.05-2</v>
          </cell>
          <cell r="M232">
            <v>221950.74999000004</v>
          </cell>
          <cell r="N232">
            <v>13851.454310849997</v>
          </cell>
          <cell r="O232" t="str">
            <v>A.1.5.1.J.05-3</v>
          </cell>
          <cell r="P232">
            <v>258942.54165500001</v>
          </cell>
          <cell r="Q232">
            <v>16160.030029324995</v>
          </cell>
        </row>
        <row r="233">
          <cell r="L233" t="str">
            <v>A.1.5.1.K.05-2</v>
          </cell>
          <cell r="M233">
            <v>127987.55566500001</v>
          </cell>
          <cell r="N233">
            <v>13851.454310849997</v>
          </cell>
          <cell r="O233" t="str">
            <v>A.1.5.1.K.05-3</v>
          </cell>
          <cell r="P233">
            <v>149318.8149425</v>
          </cell>
          <cell r="Q233">
            <v>16160.030029324995</v>
          </cell>
        </row>
        <row r="234">
          <cell r="L234" t="str">
            <v>A.1.5.1.L.05-2</v>
          </cell>
          <cell r="M234">
            <v>145071.77281499997</v>
          </cell>
          <cell r="N234">
            <v>13851.454310849997</v>
          </cell>
          <cell r="O234" t="str">
            <v>A.1.5.1.L.05-3</v>
          </cell>
          <cell r="P234">
            <v>169250.40161749997</v>
          </cell>
          <cell r="Q234">
            <v>16160.030029324995</v>
          </cell>
        </row>
        <row r="235">
          <cell r="L235" t="str">
            <v>A.1.5.1.M.05-2</v>
          </cell>
          <cell r="M235">
            <v>290287.61858999997</v>
          </cell>
          <cell r="N235">
            <v>13851.454310849997</v>
          </cell>
          <cell r="O235" t="str">
            <v>A.1.5.1.M.05-3</v>
          </cell>
          <cell r="P235">
            <v>338668.888355</v>
          </cell>
          <cell r="Q235">
            <v>16160.030029324995</v>
          </cell>
        </row>
        <row r="236">
          <cell r="L236" t="str">
            <v>A.1.5.1.N.05-2</v>
          </cell>
          <cell r="M236">
            <v>119445.44709000003</v>
          </cell>
          <cell r="N236">
            <v>13851.454310849997</v>
          </cell>
          <cell r="O236" t="str">
            <v>A.1.5.1.N.05-3</v>
          </cell>
          <cell r="P236">
            <v>139353.02160500002</v>
          </cell>
          <cell r="Q236">
            <v>16160.030029324995</v>
          </cell>
        </row>
        <row r="237">
          <cell r="L237" t="str">
            <v>A.1.5.1.O.05-2</v>
          </cell>
          <cell r="M237">
            <v>136529.66423999998</v>
          </cell>
          <cell r="N237">
            <v>13851.454310849997</v>
          </cell>
          <cell r="O237" t="str">
            <v>A.1.5.1.O.05-3</v>
          </cell>
          <cell r="P237">
            <v>159284.60827999999</v>
          </cell>
          <cell r="Q237">
            <v>16160.030029324995</v>
          </cell>
        </row>
        <row r="238">
          <cell r="L238" t="str">
            <v>A.1.5.1.P.05-2</v>
          </cell>
          <cell r="M238">
            <v>273203.40143999999</v>
          </cell>
          <cell r="N238">
            <v>13851.454310849997</v>
          </cell>
          <cell r="O238" t="str">
            <v>A.1.5.1.P.05-3</v>
          </cell>
          <cell r="P238">
            <v>318737.30167999998</v>
          </cell>
          <cell r="Q238">
            <v>16160.030029324995</v>
          </cell>
        </row>
        <row r="239">
          <cell r="L239" t="str">
            <v>A.1.5.1.Q.05-2</v>
          </cell>
          <cell r="M239">
            <v>102361.22994000002</v>
          </cell>
          <cell r="N239">
            <v>13851.454310849997</v>
          </cell>
          <cell r="O239" t="str">
            <v>A.1.5.1.Q.05-3</v>
          </cell>
          <cell r="P239">
            <v>119421.43493</v>
          </cell>
          <cell r="Q239">
            <v>16160.030029324995</v>
          </cell>
        </row>
        <row r="240">
          <cell r="L240" t="str">
            <v>A.1.5.1.R.05-2</v>
          </cell>
          <cell r="M240">
            <v>119445.44709000003</v>
          </cell>
          <cell r="N240">
            <v>13851.454310849997</v>
          </cell>
          <cell r="O240" t="str">
            <v>A.1.5.1.R.05-3</v>
          </cell>
          <cell r="P240">
            <v>139353.02160500002</v>
          </cell>
          <cell r="Q240">
            <v>16160.030029324995</v>
          </cell>
        </row>
        <row r="241">
          <cell r="L241" t="str">
            <v>A.1.5.1.S.05-2</v>
          </cell>
          <cell r="M241">
            <v>221950.74999000004</v>
          </cell>
          <cell r="N241">
            <v>13851.454310849997</v>
          </cell>
          <cell r="O241" t="str">
            <v>A.1.5.1.S.05-3</v>
          </cell>
          <cell r="P241">
            <v>258942.54165500001</v>
          </cell>
          <cell r="Q241">
            <v>16160.030029324995</v>
          </cell>
        </row>
        <row r="242">
          <cell r="L242">
            <v>0</v>
          </cell>
          <cell r="M242">
            <v>0</v>
          </cell>
          <cell r="N242">
            <v>0</v>
          </cell>
          <cell r="O242">
            <v>0</v>
          </cell>
          <cell r="P242">
            <v>0</v>
          </cell>
          <cell r="Q242">
            <v>0</v>
          </cell>
        </row>
        <row r="243">
          <cell r="L243" t="str">
            <v>A.1.6.1.05-2</v>
          </cell>
          <cell r="M243">
            <v>0</v>
          </cell>
          <cell r="N243">
            <v>0</v>
          </cell>
          <cell r="O243" t="str">
            <v>A.1.6.1.05-3</v>
          </cell>
          <cell r="P243">
            <v>0</v>
          </cell>
          <cell r="Q243">
            <v>0</v>
          </cell>
        </row>
        <row r="244">
          <cell r="L244" t="str">
            <v>A.1.6.1.05-2</v>
          </cell>
          <cell r="M244">
            <v>0</v>
          </cell>
          <cell r="N244">
            <v>0</v>
          </cell>
          <cell r="O244" t="str">
            <v>A.1.6.1.05-3</v>
          </cell>
          <cell r="P244">
            <v>0</v>
          </cell>
          <cell r="Q244">
            <v>0</v>
          </cell>
        </row>
        <row r="245">
          <cell r="L245" t="str">
            <v>A.1.6.1.A.05-2</v>
          </cell>
          <cell r="M245">
            <v>10885722.678337499</v>
          </cell>
          <cell r="N245">
            <v>2599167.6515999995</v>
          </cell>
          <cell r="O245" t="str">
            <v>A.1.6.1.A.05-3</v>
          </cell>
          <cell r="P245">
            <v>12700009.791393748</v>
          </cell>
          <cell r="Q245">
            <v>3032362.2601999994</v>
          </cell>
        </row>
        <row r="246">
          <cell r="L246" t="str">
            <v>A.1.6.1.B.05-2</v>
          </cell>
          <cell r="M246">
            <v>7597010.8769624988</v>
          </cell>
          <cell r="N246">
            <v>2599167.6515999995</v>
          </cell>
          <cell r="O246" t="str">
            <v>A.1.6.1.B.05-3</v>
          </cell>
          <cell r="P246">
            <v>8863179.3564562481</v>
          </cell>
          <cell r="Q246">
            <v>3032362.2601999994</v>
          </cell>
        </row>
        <row r="247">
          <cell r="L247" t="str">
            <v>A.1.6.1.C.05-2</v>
          </cell>
          <cell r="M247">
            <v>7148550.1767749982</v>
          </cell>
          <cell r="N247">
            <v>2599167.6515999995</v>
          </cell>
          <cell r="O247" t="str">
            <v>A.1.6.1.C.05-3</v>
          </cell>
          <cell r="P247">
            <v>8339975.2062374977</v>
          </cell>
          <cell r="Q247">
            <v>3032362.2601999994</v>
          </cell>
        </row>
        <row r="248">
          <cell r="L248" t="str">
            <v>A.1.6.2.05-2</v>
          </cell>
          <cell r="M248">
            <v>11837002.9514625</v>
          </cell>
          <cell r="N248">
            <v>4353605.8164300006</v>
          </cell>
          <cell r="O248" t="str">
            <v>A.1.6.2.05-3</v>
          </cell>
          <cell r="P248">
            <v>13809836.776706249</v>
          </cell>
          <cell r="Q248">
            <v>5079206.7858349998</v>
          </cell>
        </row>
        <row r="249">
          <cell r="L249" t="str">
            <v>A.1.6.3.05-2</v>
          </cell>
          <cell r="M249">
            <v>7541653.5759374984</v>
          </cell>
          <cell r="N249">
            <v>1559500.5909600002</v>
          </cell>
          <cell r="O249" t="str">
            <v>A.1.6.3.05-3</v>
          </cell>
          <cell r="P249">
            <v>8798595.8385937475</v>
          </cell>
          <cell r="Q249">
            <v>1819417.3561199999</v>
          </cell>
        </row>
        <row r="250">
          <cell r="L250" t="str">
            <v>A.1.6.4.05-2</v>
          </cell>
          <cell r="M250">
            <v>0</v>
          </cell>
          <cell r="N250">
            <v>0</v>
          </cell>
          <cell r="O250" t="str">
            <v>A.1.6.4.05-3</v>
          </cell>
          <cell r="P250">
            <v>0</v>
          </cell>
          <cell r="Q250">
            <v>0</v>
          </cell>
        </row>
        <row r="251">
          <cell r="L251" t="str">
            <v>A.1.6.5.A.05-2</v>
          </cell>
          <cell r="M251">
            <v>112953.38545124997</v>
          </cell>
          <cell r="N251">
            <v>30788.569694999995</v>
          </cell>
          <cell r="O251" t="str">
            <v>A.1.6.5.A.05-3</v>
          </cell>
          <cell r="P251">
            <v>131778.94969312495</v>
          </cell>
          <cell r="Q251">
            <v>35919.997977499988</v>
          </cell>
        </row>
        <row r="252">
          <cell r="L252">
            <v>0</v>
          </cell>
          <cell r="M252">
            <v>0</v>
          </cell>
          <cell r="N252">
            <v>0</v>
          </cell>
          <cell r="O252">
            <v>0</v>
          </cell>
          <cell r="P252">
            <v>0</v>
          </cell>
          <cell r="Q252">
            <v>0</v>
          </cell>
        </row>
        <row r="253">
          <cell r="L253" t="str">
            <v>A.1.6.5.B.05-2</v>
          </cell>
          <cell r="M253">
            <v>167964.56467424997</v>
          </cell>
          <cell r="N253">
            <v>30788.569694999995</v>
          </cell>
          <cell r="O253" t="str">
            <v>A.1.6.5.B.05-3</v>
          </cell>
          <cell r="P253">
            <v>195958.65878662496</v>
          </cell>
          <cell r="Q253">
            <v>35919.997977499988</v>
          </cell>
        </row>
        <row r="254">
          <cell r="L254">
            <v>0</v>
          </cell>
          <cell r="M254">
            <v>0</v>
          </cell>
          <cell r="N254">
            <v>0</v>
          </cell>
          <cell r="O254">
            <v>0</v>
          </cell>
          <cell r="P254">
            <v>0</v>
          </cell>
          <cell r="Q254">
            <v>0</v>
          </cell>
        </row>
        <row r="255">
          <cell r="L255" t="str">
            <v>A.1.6.5.C.05-2</v>
          </cell>
          <cell r="M255">
            <v>106973.90944874998</v>
          </cell>
          <cell r="N255">
            <v>30788.569694999995</v>
          </cell>
          <cell r="O255" t="str">
            <v>A.1.6.5.C.05-3</v>
          </cell>
          <cell r="P255">
            <v>124802.89435687497</v>
          </cell>
          <cell r="Q255">
            <v>35919.997977499988</v>
          </cell>
        </row>
        <row r="256">
          <cell r="L256">
            <v>0</v>
          </cell>
          <cell r="M256">
            <v>0</v>
          </cell>
          <cell r="N256">
            <v>0</v>
          </cell>
          <cell r="O256">
            <v>0</v>
          </cell>
          <cell r="P256">
            <v>0</v>
          </cell>
          <cell r="Q256">
            <v>0</v>
          </cell>
        </row>
        <row r="257">
          <cell r="L257" t="str">
            <v>A.1.6.5.D.05-2</v>
          </cell>
          <cell r="M257">
            <v>134968.72891499996</v>
          </cell>
          <cell r="N257">
            <v>30788.569694999995</v>
          </cell>
          <cell r="O257" t="str">
            <v>A.1.6.5.D.05-3</v>
          </cell>
          <cell r="P257">
            <v>157463.51706749992</v>
          </cell>
          <cell r="Q257">
            <v>35919.997977499988</v>
          </cell>
        </row>
        <row r="258">
          <cell r="L258">
            <v>0</v>
          </cell>
          <cell r="M258">
            <v>0</v>
          </cell>
          <cell r="N258">
            <v>0</v>
          </cell>
          <cell r="O258">
            <v>0</v>
          </cell>
          <cell r="P258">
            <v>0</v>
          </cell>
          <cell r="Q258">
            <v>0</v>
          </cell>
        </row>
        <row r="259">
          <cell r="L259" t="str">
            <v>A.1.6.5.E.05-2</v>
          </cell>
          <cell r="M259">
            <v>105161.91146718746</v>
          </cell>
          <cell r="N259">
            <v>36946.283633999992</v>
          </cell>
          <cell r="O259" t="str">
            <v>A.1.6.5.E.05-3</v>
          </cell>
          <cell r="P259">
            <v>122688.8967117187</v>
          </cell>
          <cell r="Q259">
            <v>43103.997572999993</v>
          </cell>
        </row>
        <row r="260">
          <cell r="L260">
            <v>0</v>
          </cell>
          <cell r="M260">
            <v>0</v>
          </cell>
          <cell r="N260">
            <v>0</v>
          </cell>
          <cell r="O260">
            <v>0</v>
          </cell>
          <cell r="P260">
            <v>0</v>
          </cell>
          <cell r="Q260">
            <v>0</v>
          </cell>
        </row>
        <row r="261">
          <cell r="L261">
            <v>0</v>
          </cell>
          <cell r="M261">
            <v>0</v>
          </cell>
          <cell r="N261">
            <v>0</v>
          </cell>
          <cell r="O261">
            <v>0</v>
          </cell>
          <cell r="P261">
            <v>0</v>
          </cell>
          <cell r="Q261">
            <v>0</v>
          </cell>
        </row>
        <row r="262">
          <cell r="L262" t="str">
            <v>A.1.6.5.F.05-2</v>
          </cell>
          <cell r="M262">
            <v>548050.72052812495</v>
          </cell>
          <cell r="N262">
            <v>47883.8804925</v>
          </cell>
          <cell r="O262" t="str">
            <v>A.1.6.5.F.05-3</v>
          </cell>
          <cell r="P262">
            <v>639392.50728281238</v>
          </cell>
          <cell r="Q262">
            <v>55864.527241249998</v>
          </cell>
        </row>
        <row r="263">
          <cell r="L263">
            <v>0</v>
          </cell>
          <cell r="M263">
            <v>0</v>
          </cell>
          <cell r="N263">
            <v>0</v>
          </cell>
          <cell r="O263">
            <v>0</v>
          </cell>
          <cell r="P263">
            <v>0</v>
          </cell>
          <cell r="Q263">
            <v>0</v>
          </cell>
        </row>
        <row r="264">
          <cell r="L264" t="str">
            <v>A.1.6.5.G.05-2</v>
          </cell>
          <cell r="M264">
            <v>860614.23884062504</v>
          </cell>
          <cell r="N264">
            <v>52578.712114499991</v>
          </cell>
          <cell r="O264" t="str">
            <v>A.1.6.5.G.05-3</v>
          </cell>
          <cell r="P264">
            <v>1004049.9453140624</v>
          </cell>
          <cell r="Q264">
            <v>61341.830800249983</v>
          </cell>
        </row>
        <row r="265">
          <cell r="L265" t="str">
            <v>A.1.6.5.H.05-2</v>
          </cell>
          <cell r="M265">
            <v>109442.56602656249</v>
          </cell>
          <cell r="N265">
            <v>52578.712114499991</v>
          </cell>
          <cell r="O265" t="str">
            <v>A.1.6.5.H.05-3</v>
          </cell>
          <cell r="P265">
            <v>127682.99369765623</v>
          </cell>
          <cell r="Q265">
            <v>61341.830800249983</v>
          </cell>
        </row>
        <row r="266">
          <cell r="L266" t="str">
            <v>A.1.6.5.I.05-2</v>
          </cell>
          <cell r="M266">
            <v>95241.310520624975</v>
          </cell>
          <cell r="N266">
            <v>47883.8804925</v>
          </cell>
          <cell r="O266" t="str">
            <v>A.1.6.5.I.05-3</v>
          </cell>
          <cell r="P266">
            <v>111114.86227406247</v>
          </cell>
          <cell r="Q266">
            <v>55864.527241249998</v>
          </cell>
        </row>
        <row r="267">
          <cell r="L267">
            <v>0</v>
          </cell>
          <cell r="M267">
            <v>0</v>
          </cell>
          <cell r="N267">
            <v>0</v>
          </cell>
          <cell r="O267">
            <v>0</v>
          </cell>
          <cell r="P267">
            <v>0</v>
          </cell>
          <cell r="Q267">
            <v>0</v>
          </cell>
        </row>
        <row r="268">
          <cell r="L268" t="str">
            <v>A.1.6.5.J.05-2</v>
          </cell>
          <cell r="M268">
            <v>74788.78464843749</v>
          </cell>
          <cell r="N268">
            <v>47883.8804925</v>
          </cell>
          <cell r="O268" t="str">
            <v>A.1.6.5.J.05-3</v>
          </cell>
          <cell r="P268">
            <v>87253.582089843723</v>
          </cell>
          <cell r="Q268">
            <v>55864.527241249998</v>
          </cell>
        </row>
        <row r="269">
          <cell r="L269">
            <v>0</v>
          </cell>
          <cell r="M269">
            <v>0</v>
          </cell>
          <cell r="N269">
            <v>0</v>
          </cell>
          <cell r="O269">
            <v>0</v>
          </cell>
          <cell r="P269">
            <v>0</v>
          </cell>
          <cell r="Q269">
            <v>0</v>
          </cell>
        </row>
        <row r="270">
          <cell r="L270" t="str">
            <v>A.1.6.5.K.05-2</v>
          </cell>
          <cell r="M270">
            <v>149056.59454312496</v>
          </cell>
          <cell r="N270">
            <v>52578.712114499991</v>
          </cell>
          <cell r="O270" t="str">
            <v>A.1.6.5.K.05-3</v>
          </cell>
          <cell r="P270">
            <v>173899.36030031243</v>
          </cell>
          <cell r="Q270">
            <v>61341.830800249983</v>
          </cell>
        </row>
        <row r="271">
          <cell r="L271">
            <v>0</v>
          </cell>
          <cell r="M271">
            <v>0</v>
          </cell>
          <cell r="N271">
            <v>0</v>
          </cell>
          <cell r="O271">
            <v>0</v>
          </cell>
          <cell r="P271">
            <v>0</v>
          </cell>
          <cell r="Q271">
            <v>0</v>
          </cell>
        </row>
        <row r="272">
          <cell r="L272" t="str">
            <v>A.1.6.5.L.05-2</v>
          </cell>
          <cell r="M272">
            <v>116916.91102968747</v>
          </cell>
          <cell r="N272">
            <v>52578.712114499991</v>
          </cell>
          <cell r="O272" t="str">
            <v>A.1.6.5.L.05-3</v>
          </cell>
          <cell r="P272">
            <v>136403.06286796872</v>
          </cell>
          <cell r="Q272">
            <v>61341.830800249983</v>
          </cell>
        </row>
        <row r="273">
          <cell r="L273">
            <v>0</v>
          </cell>
          <cell r="M273">
            <v>0</v>
          </cell>
          <cell r="N273">
            <v>0</v>
          </cell>
          <cell r="O273">
            <v>0</v>
          </cell>
          <cell r="P273">
            <v>0</v>
          </cell>
          <cell r="Q273">
            <v>0</v>
          </cell>
        </row>
        <row r="274">
          <cell r="L274">
            <v>0</v>
          </cell>
          <cell r="M274">
            <v>0</v>
          </cell>
          <cell r="N274">
            <v>0</v>
          </cell>
          <cell r="O274">
            <v>0</v>
          </cell>
          <cell r="P274">
            <v>0</v>
          </cell>
          <cell r="Q274">
            <v>0</v>
          </cell>
        </row>
        <row r="275">
          <cell r="L275" t="str">
            <v>A.1.6.5.M.05-2</v>
          </cell>
          <cell r="M275">
            <v>98435.000964374965</v>
          </cell>
          <cell r="N275">
            <v>71919.377165999991</v>
          </cell>
          <cell r="O275" t="str">
            <v>A.1.6.5.M.05-3</v>
          </cell>
          <cell r="P275">
            <v>114840.83445843744</v>
          </cell>
          <cell r="Q275">
            <v>83905.940026999975</v>
          </cell>
        </row>
        <row r="276">
          <cell r="L276">
            <v>0</v>
          </cell>
          <cell r="M276">
            <v>0</v>
          </cell>
          <cell r="N276">
            <v>0</v>
          </cell>
          <cell r="O276">
            <v>0</v>
          </cell>
          <cell r="P276">
            <v>0</v>
          </cell>
          <cell r="Q276">
            <v>0</v>
          </cell>
        </row>
        <row r="277">
          <cell r="L277" t="str">
            <v>A.1.6.5.N.05-2</v>
          </cell>
          <cell r="M277">
            <v>93202.959462187486</v>
          </cell>
          <cell r="N277">
            <v>71919.377165999991</v>
          </cell>
          <cell r="O277" t="str">
            <v>A.1.6.5.N.05-3</v>
          </cell>
          <cell r="P277">
            <v>108736.78603921873</v>
          </cell>
          <cell r="Q277">
            <v>83905.940026999975</v>
          </cell>
        </row>
        <row r="278">
          <cell r="L278">
            <v>0</v>
          </cell>
          <cell r="M278">
            <v>0</v>
          </cell>
          <cell r="N278">
            <v>0</v>
          </cell>
          <cell r="O278">
            <v>0</v>
          </cell>
          <cell r="P278">
            <v>0</v>
          </cell>
          <cell r="Q278">
            <v>0</v>
          </cell>
        </row>
        <row r="279">
          <cell r="L279" t="str">
            <v>A.1.6.5.O.05-2</v>
          </cell>
          <cell r="M279">
            <v>105003.40031156247</v>
          </cell>
          <cell r="N279">
            <v>78672.450187499999</v>
          </cell>
          <cell r="O279" t="str">
            <v>A.1.6.5.O.05-3</v>
          </cell>
          <cell r="P279">
            <v>122503.96703015621</v>
          </cell>
          <cell r="Q279">
            <v>91784.525218749986</v>
          </cell>
        </row>
        <row r="280">
          <cell r="L280">
            <v>0</v>
          </cell>
          <cell r="M280">
            <v>0</v>
          </cell>
          <cell r="N280">
            <v>0</v>
          </cell>
          <cell r="O280">
            <v>0</v>
          </cell>
          <cell r="P280">
            <v>0</v>
          </cell>
          <cell r="Q280">
            <v>0</v>
          </cell>
        </row>
        <row r="281">
          <cell r="L281" t="str">
            <v>A.1.6.5.P.05-2</v>
          </cell>
          <cell r="M281">
            <v>99465.590150156218</v>
          </cell>
          <cell r="N281">
            <v>78672.450187499999</v>
          </cell>
          <cell r="O281" t="str">
            <v>A.1.6.5.P.05-3</v>
          </cell>
          <cell r="P281">
            <v>116043.18850851558</v>
          </cell>
          <cell r="Q281">
            <v>91784.525218749986</v>
          </cell>
        </row>
        <row r="282">
          <cell r="L282">
            <v>0</v>
          </cell>
          <cell r="M282">
            <v>0</v>
          </cell>
          <cell r="N282">
            <v>0</v>
          </cell>
          <cell r="O282">
            <v>0</v>
          </cell>
          <cell r="P282">
            <v>0</v>
          </cell>
          <cell r="Q282">
            <v>0</v>
          </cell>
        </row>
        <row r="283">
          <cell r="L283" t="str">
            <v>A.1.6.5.Q.05-2</v>
          </cell>
          <cell r="M283">
            <v>214113.29025023439</v>
          </cell>
          <cell r="N283">
            <v>93088.645113749997</v>
          </cell>
          <cell r="O283" t="str">
            <v>A.1.6.5.Q.05-3</v>
          </cell>
          <cell r="P283">
            <v>249798.83862527343</v>
          </cell>
          <cell r="Q283">
            <v>108603.41929937499</v>
          </cell>
        </row>
        <row r="284">
          <cell r="L284">
            <v>0</v>
          </cell>
          <cell r="M284">
            <v>0</v>
          </cell>
          <cell r="N284">
            <v>0</v>
          </cell>
          <cell r="O284">
            <v>0</v>
          </cell>
          <cell r="P284">
            <v>0</v>
          </cell>
          <cell r="Q284">
            <v>0</v>
          </cell>
        </row>
        <row r="285">
          <cell r="L285">
            <v>0</v>
          </cell>
          <cell r="M285">
            <v>0</v>
          </cell>
          <cell r="N285">
            <v>0</v>
          </cell>
          <cell r="O285">
            <v>0</v>
          </cell>
          <cell r="P285">
            <v>0</v>
          </cell>
          <cell r="Q285">
            <v>0</v>
          </cell>
        </row>
        <row r="286">
          <cell r="L286" t="str">
            <v>A.1.7.1.05-2</v>
          </cell>
          <cell r="M286">
            <v>0</v>
          </cell>
          <cell r="N286">
            <v>0</v>
          </cell>
          <cell r="O286" t="str">
            <v>A.1.7.1.05-3</v>
          </cell>
          <cell r="P286">
            <v>0</v>
          </cell>
          <cell r="Q286">
            <v>0</v>
          </cell>
        </row>
        <row r="287">
          <cell r="L287" t="str">
            <v>A.1.7.1.A.05-2</v>
          </cell>
          <cell r="M287">
            <v>205010.60579999999</v>
          </cell>
          <cell r="N287">
            <v>44396.777294999993</v>
          </cell>
          <cell r="O287" t="str">
            <v>A.1.7.1.A.05-3</v>
          </cell>
          <cell r="P287">
            <v>239179.04009999995</v>
          </cell>
          <cell r="Q287">
            <v>51796.240177499989</v>
          </cell>
        </row>
        <row r="288">
          <cell r="L288" t="str">
            <v>A.1.7.1.B.05-2</v>
          </cell>
          <cell r="M288">
            <v>281460.05969999998</v>
          </cell>
          <cell r="N288">
            <v>44396.777294999993</v>
          </cell>
          <cell r="O288" t="str">
            <v>A.1.7.1.B.05-3</v>
          </cell>
          <cell r="P288">
            <v>328370.06964999996</v>
          </cell>
          <cell r="Q288">
            <v>51796.240177499989</v>
          </cell>
        </row>
        <row r="289">
          <cell r="L289" t="str">
            <v>A.1.7.1.C.05-2</v>
          </cell>
          <cell r="M289">
            <v>78696.628649999999</v>
          </cell>
          <cell r="N289">
            <v>44396.777294999993</v>
          </cell>
          <cell r="O289" t="str">
            <v>A.1.7.1.C.05-3</v>
          </cell>
          <cell r="P289">
            <v>91812.733424999984</v>
          </cell>
          <cell r="Q289">
            <v>51796.240177499989</v>
          </cell>
        </row>
        <row r="290">
          <cell r="L290" t="str">
            <v>A.1.7.1.D.05-2</v>
          </cell>
          <cell r="M290">
            <v>118207.60429260002</v>
          </cell>
          <cell r="N290">
            <v>110991.94323749997</v>
          </cell>
          <cell r="O290" t="str">
            <v>A.1.7.1.D.05-3</v>
          </cell>
          <cell r="P290">
            <v>137908.87167470003</v>
          </cell>
          <cell r="Q290">
            <v>129490.60044374997</v>
          </cell>
        </row>
        <row r="291">
          <cell r="L291" t="str">
            <v>A.1.7.1.E.05-2</v>
          </cell>
          <cell r="M291">
            <v>203603.08931759995</v>
          </cell>
          <cell r="N291">
            <v>110991.94323749997</v>
          </cell>
          <cell r="O291" t="str">
            <v>A.1.7.1.E.05-3</v>
          </cell>
          <cell r="P291">
            <v>237536.93753719993</v>
          </cell>
          <cell r="Q291">
            <v>129490.60044374997</v>
          </cell>
        </row>
        <row r="292">
          <cell r="L292" t="str">
            <v>A.1.7.1.F.05-2</v>
          </cell>
          <cell r="M292">
            <v>186373.27799999999</v>
          </cell>
          <cell r="N292">
            <v>44396.777294999993</v>
          </cell>
          <cell r="O292" t="str">
            <v>A.1.7.1.F.05-3</v>
          </cell>
          <cell r="P292">
            <v>217435.49099999998</v>
          </cell>
          <cell r="Q292">
            <v>51796.240177499989</v>
          </cell>
        </row>
        <row r="293">
          <cell r="L293" t="str">
            <v>A.1.7.1.G.05-2</v>
          </cell>
          <cell r="M293">
            <v>135897.18187500001</v>
          </cell>
          <cell r="N293">
            <v>110991.94323749997</v>
          </cell>
          <cell r="O293" t="str">
            <v>A.1.7.1.G.05-3</v>
          </cell>
          <cell r="P293">
            <v>158546.7121875</v>
          </cell>
          <cell r="Q293">
            <v>129490.60044374997</v>
          </cell>
        </row>
        <row r="294">
          <cell r="L294" t="str">
            <v>A.1.7.1.H.05-2</v>
          </cell>
          <cell r="M294">
            <v>93186.63900000001</v>
          </cell>
          <cell r="N294">
            <v>44311.725997499998</v>
          </cell>
          <cell r="O294" t="str">
            <v>A.1.7.1.H.05-3</v>
          </cell>
          <cell r="P294">
            <v>108717.7455</v>
          </cell>
          <cell r="Q294">
            <v>51697.013663749989</v>
          </cell>
        </row>
        <row r="295">
          <cell r="L295" t="str">
            <v>A.1.7.1.I.05-2</v>
          </cell>
          <cell r="M295">
            <v>71400</v>
          </cell>
          <cell r="N295">
            <v>7739.6680724999997</v>
          </cell>
          <cell r="O295" t="str">
            <v>A.1.7.1.I.05-3</v>
          </cell>
          <cell r="P295">
            <v>83300</v>
          </cell>
          <cell r="Q295">
            <v>9029.6127512499988</v>
          </cell>
        </row>
        <row r="296">
          <cell r="L296" t="str">
            <v>A.1.7.1.J.05-2</v>
          </cell>
          <cell r="M296">
            <v>32129.999999999996</v>
          </cell>
          <cell r="N296">
            <v>44311.725997499998</v>
          </cell>
          <cell r="O296" t="str">
            <v>A.1.7.1.J.05-3</v>
          </cell>
          <cell r="P296">
            <v>37484.999999999993</v>
          </cell>
          <cell r="Q296">
            <v>51697.013663749989</v>
          </cell>
        </row>
        <row r="297">
          <cell r="L297" t="str">
            <v>A.1.7.1.K.05-2</v>
          </cell>
          <cell r="M297">
            <v>13770</v>
          </cell>
          <cell r="N297">
            <v>88623.451994999996</v>
          </cell>
          <cell r="O297" t="str">
            <v>A.1.7.1.K.05-3</v>
          </cell>
          <cell r="P297">
            <v>16065</v>
          </cell>
          <cell r="Q297">
            <v>103394.02732749998</v>
          </cell>
        </row>
        <row r="298">
          <cell r="L298" t="str">
            <v>A.1.7.1.L.05-2</v>
          </cell>
          <cell r="M298">
            <v>524174.84437499999</v>
          </cell>
          <cell r="N298">
            <v>59791.062142499992</v>
          </cell>
          <cell r="O298" t="str">
            <v>A.1.7.1.L.05-3</v>
          </cell>
          <cell r="P298">
            <v>611537.31843749993</v>
          </cell>
          <cell r="Q298">
            <v>69756.239166249987</v>
          </cell>
        </row>
        <row r="299">
          <cell r="L299" t="str">
            <v>A.1.7.1.M.05-2</v>
          </cell>
          <cell r="M299">
            <v>85714.597226999991</v>
          </cell>
          <cell r="N299">
            <v>88623.451994999996</v>
          </cell>
          <cell r="O299" t="str">
            <v>A.1.7.1.M.05-3</v>
          </cell>
          <cell r="P299">
            <v>100000.36343149998</v>
          </cell>
          <cell r="Q299">
            <v>103394.02732749998</v>
          </cell>
        </row>
        <row r="300">
          <cell r="L300" t="str">
            <v>A.1.7.1.M.A.05-2</v>
          </cell>
          <cell r="M300">
            <v>0</v>
          </cell>
          <cell r="N300">
            <v>0</v>
          </cell>
          <cell r="O300" t="str">
            <v>A.1.7.1.M.A.05-3</v>
          </cell>
          <cell r="P300">
            <v>0</v>
          </cell>
          <cell r="Q300">
            <v>0</v>
          </cell>
        </row>
        <row r="301">
          <cell r="L301" t="str">
            <v>A.1.7.1.N.05-2</v>
          </cell>
          <cell r="M301">
            <v>283434.16005000001</v>
          </cell>
          <cell r="N301">
            <v>0</v>
          </cell>
          <cell r="O301" t="str">
            <v>A.1.7.1.N.05-3</v>
          </cell>
          <cell r="P301">
            <v>330673.18672499998</v>
          </cell>
          <cell r="Q301">
            <v>0</v>
          </cell>
        </row>
        <row r="302">
          <cell r="L302" t="str">
            <v>A.1.7.1.O.05-2</v>
          </cell>
          <cell r="M302">
            <v>257807.83432499995</v>
          </cell>
          <cell r="N302">
            <v>7650</v>
          </cell>
          <cell r="O302" t="str">
            <v>A.1.7.1.O.05-3</v>
          </cell>
          <cell r="P302">
            <v>300775.80671249994</v>
          </cell>
          <cell r="Q302">
            <v>8925</v>
          </cell>
        </row>
        <row r="303">
          <cell r="L303" t="str">
            <v>A.1.7.1.P.05-2</v>
          </cell>
          <cell r="M303">
            <v>64721.283749400005</v>
          </cell>
          <cell r="N303">
            <v>36197.832215999995</v>
          </cell>
          <cell r="O303" t="str">
            <v>A.1.7.1.P.05-3</v>
          </cell>
          <cell r="P303">
            <v>75508.164374300002</v>
          </cell>
          <cell r="Q303">
            <v>42230.804251999994</v>
          </cell>
        </row>
        <row r="304">
          <cell r="L304" t="str">
            <v>A.1.7.1.Q.05-2</v>
          </cell>
          <cell r="M304">
            <v>131826.18303074999</v>
          </cell>
          <cell r="N304">
            <v>45247.29026999999</v>
          </cell>
          <cell r="O304" t="str">
            <v>A.1.7.1.Q.05-3</v>
          </cell>
          <cell r="P304">
            <v>153797.21353587499</v>
          </cell>
          <cell r="Q304">
            <v>52788.505314999988</v>
          </cell>
        </row>
        <row r="305">
          <cell r="L305">
            <v>0</v>
          </cell>
          <cell r="M305">
            <v>0</v>
          </cell>
          <cell r="N305">
            <v>0</v>
          </cell>
          <cell r="O305">
            <v>0</v>
          </cell>
          <cell r="P305">
            <v>0</v>
          </cell>
          <cell r="Q305">
            <v>0</v>
          </cell>
        </row>
        <row r="306">
          <cell r="L306">
            <v>0</v>
          </cell>
          <cell r="M306">
            <v>0</v>
          </cell>
          <cell r="N306">
            <v>0</v>
          </cell>
          <cell r="O306">
            <v>0</v>
          </cell>
          <cell r="P306">
            <v>0</v>
          </cell>
          <cell r="Q306">
            <v>0</v>
          </cell>
        </row>
        <row r="307">
          <cell r="L307">
            <v>0</v>
          </cell>
          <cell r="M307">
            <v>0</v>
          </cell>
          <cell r="N307">
            <v>0</v>
          </cell>
          <cell r="O307">
            <v>0</v>
          </cell>
          <cell r="P307">
            <v>0</v>
          </cell>
          <cell r="Q307">
            <v>0</v>
          </cell>
        </row>
        <row r="308">
          <cell r="L308" t="str">
            <v>A.1.7.1.R.05-2</v>
          </cell>
          <cell r="M308">
            <v>276405.90768</v>
          </cell>
          <cell r="N308">
            <v>42610.700047499995</v>
          </cell>
          <cell r="O308" t="str">
            <v>A.1.7.1.R.05-3</v>
          </cell>
          <cell r="P308">
            <v>322473.55895999999</v>
          </cell>
          <cell r="Q308">
            <v>49712.483388749992</v>
          </cell>
        </row>
        <row r="309">
          <cell r="L309" t="str">
            <v>A.1.7.1.S.05-2</v>
          </cell>
          <cell r="M309">
            <v>142683.08071500002</v>
          </cell>
          <cell r="N309">
            <v>42610.700047499995</v>
          </cell>
          <cell r="O309" t="str">
            <v>A.1.7.1.S.05-3</v>
          </cell>
          <cell r="P309">
            <v>166463.59416750001</v>
          </cell>
          <cell r="Q309">
            <v>49712.483388749992</v>
          </cell>
        </row>
        <row r="310">
          <cell r="L310" t="str">
            <v>A.1.7.1.T.05-2</v>
          </cell>
          <cell r="M310">
            <v>487544.34300000005</v>
          </cell>
          <cell r="N310">
            <v>42610.700047499995</v>
          </cell>
          <cell r="O310" t="str">
            <v>A.1.7.1.T.05-3</v>
          </cell>
          <cell r="P310">
            <v>568801.73349999997</v>
          </cell>
          <cell r="Q310">
            <v>49712.483388749992</v>
          </cell>
        </row>
        <row r="311">
          <cell r="L311" t="str">
            <v>A.1.7.1.U.05-2</v>
          </cell>
          <cell r="M311">
            <v>478676.91894000006</v>
          </cell>
          <cell r="N311">
            <v>42610.700047499995</v>
          </cell>
          <cell r="O311" t="str">
            <v>A.1.7.1.U.05-3</v>
          </cell>
          <cell r="P311">
            <v>558456.40543000004</v>
          </cell>
          <cell r="Q311">
            <v>49712.483388749992</v>
          </cell>
        </row>
        <row r="312">
          <cell r="L312" t="str">
            <v>A.1.8.1.05-2</v>
          </cell>
          <cell r="M312">
            <v>0</v>
          </cell>
          <cell r="N312">
            <v>0</v>
          </cell>
          <cell r="O312" t="str">
            <v>A.1.8.1.05-3</v>
          </cell>
          <cell r="P312">
            <v>0</v>
          </cell>
          <cell r="Q312">
            <v>0</v>
          </cell>
        </row>
        <row r="313">
          <cell r="L313">
            <v>0</v>
          </cell>
          <cell r="M313">
            <v>0</v>
          </cell>
          <cell r="N313">
            <v>0</v>
          </cell>
          <cell r="O313">
            <v>0</v>
          </cell>
          <cell r="P313">
            <v>0</v>
          </cell>
          <cell r="Q313">
            <v>0</v>
          </cell>
        </row>
        <row r="314">
          <cell r="L314" t="str">
            <v>A.1.8.1.A.05-2</v>
          </cell>
          <cell r="M314">
            <v>82291002.440906242</v>
          </cell>
          <cell r="N314">
            <v>4727151.1150499992</v>
          </cell>
          <cell r="O314" t="str">
            <v>A.1.8.1.A.05-3</v>
          </cell>
          <cell r="P314">
            <v>96006169.514390618</v>
          </cell>
          <cell r="Q314">
            <v>5515009.6342249988</v>
          </cell>
        </row>
        <row r="315">
          <cell r="L315">
            <v>0</v>
          </cell>
          <cell r="M315">
            <v>0</v>
          </cell>
          <cell r="N315">
            <v>0</v>
          </cell>
          <cell r="O315">
            <v>0</v>
          </cell>
          <cell r="P315">
            <v>0</v>
          </cell>
          <cell r="Q315">
            <v>0</v>
          </cell>
        </row>
        <row r="316">
          <cell r="L316" t="str">
            <v>A.1.8.1.B.05-2</v>
          </cell>
          <cell r="M316">
            <v>14274462.912468746</v>
          </cell>
          <cell r="N316">
            <v>4727151.1150499992</v>
          </cell>
          <cell r="O316" t="str">
            <v>A.1.8.1.B.05-3</v>
          </cell>
          <cell r="P316">
            <v>16653540.06454687</v>
          </cell>
          <cell r="Q316">
            <v>5515009.6342249988</v>
          </cell>
        </row>
        <row r="317">
          <cell r="L317">
            <v>0</v>
          </cell>
          <cell r="M317">
            <v>0</v>
          </cell>
          <cell r="N317">
            <v>0</v>
          </cell>
          <cell r="O317">
            <v>0</v>
          </cell>
          <cell r="P317">
            <v>0</v>
          </cell>
          <cell r="Q317">
            <v>0</v>
          </cell>
        </row>
        <row r="318">
          <cell r="L318" t="str">
            <v>A.1.8.1.C.05-2</v>
          </cell>
          <cell r="M318">
            <v>12303953.77528125</v>
          </cell>
          <cell r="N318">
            <v>4051843.8128999998</v>
          </cell>
          <cell r="O318" t="str">
            <v>A.1.8.1.C.05-3</v>
          </cell>
          <cell r="P318">
            <v>14354612.737828124</v>
          </cell>
          <cell r="Q318">
            <v>4727151.1150499992</v>
          </cell>
        </row>
        <row r="319">
          <cell r="L319">
            <v>0</v>
          </cell>
          <cell r="M319">
            <v>0</v>
          </cell>
          <cell r="N319">
            <v>0</v>
          </cell>
          <cell r="O319">
            <v>0</v>
          </cell>
          <cell r="P319">
            <v>0</v>
          </cell>
          <cell r="Q319">
            <v>0</v>
          </cell>
        </row>
        <row r="320">
          <cell r="L320" t="str">
            <v>A.1.8.1.D.05-2</v>
          </cell>
          <cell r="M320">
            <v>9857804.501531247</v>
          </cell>
          <cell r="N320">
            <v>4051843.8128999998</v>
          </cell>
          <cell r="O320" t="str">
            <v>A.1.8.1.D.05-3</v>
          </cell>
          <cell r="P320">
            <v>11500771.918453122</v>
          </cell>
          <cell r="Q320">
            <v>4727151.1150499992</v>
          </cell>
        </row>
        <row r="321">
          <cell r="L321">
            <v>0</v>
          </cell>
          <cell r="M321">
            <v>0</v>
          </cell>
          <cell r="N321">
            <v>0</v>
          </cell>
          <cell r="O321">
            <v>0</v>
          </cell>
          <cell r="P321">
            <v>0</v>
          </cell>
          <cell r="Q321">
            <v>0</v>
          </cell>
        </row>
        <row r="322">
          <cell r="L322" t="str">
            <v>A.1.8.1.E.05-2</v>
          </cell>
          <cell r="M322">
            <v>12303953.77528125</v>
          </cell>
          <cell r="N322">
            <v>4051843.8128999998</v>
          </cell>
          <cell r="O322" t="str">
            <v>A.1.8.1.E.05-3</v>
          </cell>
          <cell r="P322">
            <v>14354612.737828124</v>
          </cell>
          <cell r="Q322">
            <v>4727151.1150499992</v>
          </cell>
        </row>
        <row r="323">
          <cell r="L323">
            <v>0</v>
          </cell>
          <cell r="M323">
            <v>0</v>
          </cell>
          <cell r="N323">
            <v>0</v>
          </cell>
          <cell r="O323">
            <v>0</v>
          </cell>
          <cell r="P323">
            <v>0</v>
          </cell>
          <cell r="Q323">
            <v>0</v>
          </cell>
        </row>
        <row r="324">
          <cell r="L324" t="str">
            <v>A.1.8.1.F.05-2</v>
          </cell>
          <cell r="M324">
            <v>16380869.231531244</v>
          </cell>
          <cell r="N324">
            <v>4051843.8128999998</v>
          </cell>
          <cell r="O324" t="str">
            <v>A.1.8.1.F.05-3</v>
          </cell>
          <cell r="P324">
            <v>19111014.103453118</v>
          </cell>
          <cell r="Q324">
            <v>4727151.1150499992</v>
          </cell>
        </row>
        <row r="325">
          <cell r="L325">
            <v>0</v>
          </cell>
          <cell r="M325">
            <v>0</v>
          </cell>
          <cell r="N325">
            <v>0</v>
          </cell>
          <cell r="O325">
            <v>0</v>
          </cell>
          <cell r="P325">
            <v>0</v>
          </cell>
          <cell r="Q325">
            <v>0</v>
          </cell>
        </row>
        <row r="326">
          <cell r="L326">
            <v>0</v>
          </cell>
          <cell r="M326">
            <v>0</v>
          </cell>
          <cell r="N326">
            <v>0</v>
          </cell>
          <cell r="O326">
            <v>0</v>
          </cell>
          <cell r="P326">
            <v>0</v>
          </cell>
          <cell r="Q326">
            <v>0</v>
          </cell>
        </row>
        <row r="327">
          <cell r="L327" t="str">
            <v>A.1.8.1.G.05-2</v>
          </cell>
          <cell r="M327">
            <v>3126699.7466062498</v>
          </cell>
          <cell r="N327">
            <v>675307.30214999989</v>
          </cell>
          <cell r="O327" t="str">
            <v>A.1.8.1.G.05-3</v>
          </cell>
          <cell r="P327">
            <v>3647816.3710406246</v>
          </cell>
          <cell r="Q327">
            <v>787858.51917499991</v>
          </cell>
        </row>
        <row r="328">
          <cell r="L328">
            <v>0</v>
          </cell>
          <cell r="M328">
            <v>0</v>
          </cell>
          <cell r="N328">
            <v>0</v>
          </cell>
          <cell r="O328">
            <v>0</v>
          </cell>
          <cell r="P328">
            <v>0</v>
          </cell>
          <cell r="Q328">
            <v>0</v>
          </cell>
        </row>
        <row r="329">
          <cell r="L329" t="str">
            <v>A.1.8.1.H.05-2</v>
          </cell>
          <cell r="M329">
            <v>539217.4037062499</v>
          </cell>
          <cell r="N329">
            <v>675307.30214999989</v>
          </cell>
          <cell r="O329" t="str">
            <v>A.1.8.1.H.05-3</v>
          </cell>
          <cell r="P329">
            <v>629086.97099062486</v>
          </cell>
          <cell r="Q329">
            <v>787858.51917499991</v>
          </cell>
        </row>
        <row r="330">
          <cell r="L330">
            <v>0</v>
          </cell>
          <cell r="M330">
            <v>0</v>
          </cell>
          <cell r="N330">
            <v>0</v>
          </cell>
          <cell r="O330">
            <v>0</v>
          </cell>
          <cell r="P330">
            <v>0</v>
          </cell>
          <cell r="Q330">
            <v>0</v>
          </cell>
        </row>
        <row r="331">
          <cell r="L331" t="str">
            <v>A.1.8.1.I.05-2</v>
          </cell>
          <cell r="M331">
            <v>422345.82729374996</v>
          </cell>
          <cell r="N331">
            <v>675307.30214999989</v>
          </cell>
          <cell r="O331" t="str">
            <v>A.1.8.1.I.05-3</v>
          </cell>
          <cell r="P331">
            <v>492736.7985093749</v>
          </cell>
          <cell r="Q331">
            <v>787858.51917499991</v>
          </cell>
        </row>
        <row r="332">
          <cell r="L332">
            <v>0</v>
          </cell>
          <cell r="M332">
            <v>0</v>
          </cell>
          <cell r="N332">
            <v>0</v>
          </cell>
          <cell r="O332">
            <v>0</v>
          </cell>
          <cell r="P332">
            <v>0</v>
          </cell>
          <cell r="Q332">
            <v>0</v>
          </cell>
        </row>
        <row r="333">
          <cell r="L333" t="str">
            <v>A.1.8.1.J.05-2</v>
          </cell>
          <cell r="M333">
            <v>558243.00916874979</v>
          </cell>
          <cell r="N333">
            <v>675307.30214999989</v>
          </cell>
          <cell r="O333" t="str">
            <v>A.1.8.1.J.05-3</v>
          </cell>
          <cell r="P333">
            <v>651283.51069687482</v>
          </cell>
          <cell r="Q333">
            <v>787858.51917499991</v>
          </cell>
        </row>
        <row r="334">
          <cell r="L334">
            <v>0</v>
          </cell>
          <cell r="M334">
            <v>0</v>
          </cell>
          <cell r="N334">
            <v>0</v>
          </cell>
          <cell r="O334">
            <v>0</v>
          </cell>
          <cell r="P334">
            <v>0</v>
          </cell>
          <cell r="Q334">
            <v>0</v>
          </cell>
        </row>
        <row r="335">
          <cell r="L335" t="str">
            <v>A.1.8.1.K.05-2</v>
          </cell>
          <cell r="M335">
            <v>539217.4037062499</v>
          </cell>
          <cell r="N335">
            <v>236451.11217974997</v>
          </cell>
          <cell r="O335" t="str">
            <v>A.1.8.1.K.05-3</v>
          </cell>
          <cell r="P335">
            <v>629086.97099062486</v>
          </cell>
          <cell r="Q335">
            <v>275859.63087637495</v>
          </cell>
        </row>
        <row r="336">
          <cell r="L336">
            <v>0</v>
          </cell>
          <cell r="M336">
            <v>0</v>
          </cell>
          <cell r="N336">
            <v>0</v>
          </cell>
          <cell r="O336">
            <v>0</v>
          </cell>
          <cell r="P336">
            <v>0</v>
          </cell>
          <cell r="Q336">
            <v>0</v>
          </cell>
        </row>
        <row r="337">
          <cell r="L337" t="str">
            <v>A.1.8.1.L.05-2</v>
          </cell>
          <cell r="M337">
            <v>175012.95628125002</v>
          </cell>
          <cell r="N337">
            <v>236451.11217974997</v>
          </cell>
          <cell r="O337" t="str">
            <v>A.1.8.1.L.05-3</v>
          </cell>
          <cell r="P337">
            <v>204181.78232812503</v>
          </cell>
          <cell r="Q337">
            <v>275859.63087637495</v>
          </cell>
        </row>
        <row r="338">
          <cell r="L338">
            <v>0</v>
          </cell>
          <cell r="M338">
            <v>0</v>
          </cell>
          <cell r="N338">
            <v>0</v>
          </cell>
          <cell r="O338">
            <v>0</v>
          </cell>
          <cell r="P338">
            <v>0</v>
          </cell>
          <cell r="Q338">
            <v>0</v>
          </cell>
        </row>
        <row r="339">
          <cell r="L339">
            <v>0</v>
          </cell>
          <cell r="M339">
            <v>0</v>
          </cell>
          <cell r="N339">
            <v>0</v>
          </cell>
          <cell r="O339">
            <v>0</v>
          </cell>
          <cell r="P339">
            <v>0</v>
          </cell>
          <cell r="Q339">
            <v>0</v>
          </cell>
        </row>
        <row r="340">
          <cell r="L340" t="str">
            <v>A.1.8.1.M.05-2</v>
          </cell>
          <cell r="M340">
            <v>336869.6999849999</v>
          </cell>
          <cell r="N340">
            <v>540245.84172000003</v>
          </cell>
          <cell r="O340" t="str">
            <v>A.1.8.1.M.05-3</v>
          </cell>
          <cell r="P340">
            <v>393014.64998249989</v>
          </cell>
          <cell r="Q340">
            <v>630286.81533999997</v>
          </cell>
        </row>
        <row r="341">
          <cell r="L341">
            <v>0</v>
          </cell>
          <cell r="M341">
            <v>0</v>
          </cell>
          <cell r="N341">
            <v>0</v>
          </cell>
          <cell r="O341">
            <v>0</v>
          </cell>
          <cell r="P341">
            <v>0</v>
          </cell>
          <cell r="Q341">
            <v>0</v>
          </cell>
        </row>
        <row r="342">
          <cell r="L342" t="str">
            <v>A.1.8.1.N.05-2</v>
          </cell>
          <cell r="M342">
            <v>266746.75413749996</v>
          </cell>
          <cell r="N342">
            <v>540245.84172000003</v>
          </cell>
          <cell r="O342" t="str">
            <v>A.1.8.1.N.05-3</v>
          </cell>
          <cell r="P342">
            <v>311204.54649374995</v>
          </cell>
          <cell r="Q342">
            <v>630286.81533999997</v>
          </cell>
        </row>
        <row r="343">
          <cell r="L343">
            <v>0</v>
          </cell>
          <cell r="M343">
            <v>0</v>
          </cell>
          <cell r="N343">
            <v>0</v>
          </cell>
          <cell r="O343">
            <v>0</v>
          </cell>
          <cell r="P343">
            <v>0</v>
          </cell>
          <cell r="Q343">
            <v>0</v>
          </cell>
        </row>
        <row r="344">
          <cell r="L344" t="str">
            <v>A.1.8.1.O.05-2</v>
          </cell>
          <cell r="M344">
            <v>884341.20410999982</v>
          </cell>
          <cell r="N344">
            <v>675307.30214999989</v>
          </cell>
          <cell r="O344" t="str">
            <v>A.1.8.1.O.05-3</v>
          </cell>
          <cell r="P344">
            <v>1031731.4047949997</v>
          </cell>
          <cell r="Q344">
            <v>787858.51917499991</v>
          </cell>
        </row>
        <row r="345">
          <cell r="L345">
            <v>0</v>
          </cell>
          <cell r="M345">
            <v>0</v>
          </cell>
          <cell r="N345">
            <v>0</v>
          </cell>
          <cell r="O345">
            <v>0</v>
          </cell>
          <cell r="P345">
            <v>0</v>
          </cell>
          <cell r="Q345">
            <v>0</v>
          </cell>
        </row>
        <row r="346">
          <cell r="L346" t="str">
            <v>A.1.8.1.P.05-2</v>
          </cell>
          <cell r="M346">
            <v>469189.8738942187</v>
          </cell>
          <cell r="N346">
            <v>472715.11150499992</v>
          </cell>
          <cell r="O346" t="str">
            <v>A.1.8.1.P.05-3</v>
          </cell>
          <cell r="P346">
            <v>547388.18620992184</v>
          </cell>
          <cell r="Q346">
            <v>551500.96342249983</v>
          </cell>
        </row>
        <row r="347">
          <cell r="L347">
            <v>0</v>
          </cell>
          <cell r="M347">
            <v>0</v>
          </cell>
          <cell r="N347">
            <v>0</v>
          </cell>
          <cell r="O347">
            <v>0</v>
          </cell>
          <cell r="P347">
            <v>0</v>
          </cell>
          <cell r="Q347">
            <v>0</v>
          </cell>
        </row>
        <row r="348">
          <cell r="L348" t="str">
            <v>A.1.8.1.Q.05-2</v>
          </cell>
          <cell r="M348">
            <v>2077047.6743067186</v>
          </cell>
          <cell r="N348">
            <v>540245.84172000003</v>
          </cell>
          <cell r="O348" t="str">
            <v>A.1.8.1.Q.05-3</v>
          </cell>
          <cell r="P348">
            <v>2423222.2866911716</v>
          </cell>
          <cell r="Q348">
            <v>630286.81533999997</v>
          </cell>
        </row>
        <row r="349">
          <cell r="L349">
            <v>0</v>
          </cell>
          <cell r="M349">
            <v>0</v>
          </cell>
          <cell r="N349">
            <v>0</v>
          </cell>
          <cell r="O349">
            <v>0</v>
          </cell>
          <cell r="P349">
            <v>0</v>
          </cell>
          <cell r="Q349">
            <v>0</v>
          </cell>
        </row>
        <row r="350">
          <cell r="L350" t="str">
            <v>A.1.8.1.R.05-2</v>
          </cell>
          <cell r="M350">
            <v>477262.16649759369</v>
          </cell>
          <cell r="N350">
            <v>540245.84172000003</v>
          </cell>
          <cell r="O350" t="str">
            <v>A.1.8.1.R.05-3</v>
          </cell>
          <cell r="P350">
            <v>556805.86091385921</v>
          </cell>
          <cell r="Q350">
            <v>630286.81533999997</v>
          </cell>
        </row>
        <row r="351">
          <cell r="L351">
            <v>0</v>
          </cell>
          <cell r="M351">
            <v>0</v>
          </cell>
          <cell r="N351">
            <v>0</v>
          </cell>
          <cell r="O351">
            <v>0</v>
          </cell>
          <cell r="P351">
            <v>0</v>
          </cell>
          <cell r="Q351">
            <v>0</v>
          </cell>
        </row>
        <row r="352">
          <cell r="L352" t="str">
            <v>A.1.8.1.S.05-2</v>
          </cell>
          <cell r="M352">
            <v>811378.9778554684</v>
          </cell>
          <cell r="N352">
            <v>427382.76993749995</v>
          </cell>
          <cell r="O352" t="str">
            <v>A.1.8.1.S.05-3</v>
          </cell>
          <cell r="P352">
            <v>946608.80749804643</v>
          </cell>
          <cell r="Q352">
            <v>498613.23159374989</v>
          </cell>
        </row>
        <row r="353">
          <cell r="L353">
            <v>0</v>
          </cell>
          <cell r="M353">
            <v>0</v>
          </cell>
          <cell r="N353">
            <v>0</v>
          </cell>
          <cell r="O353">
            <v>0</v>
          </cell>
          <cell r="P353">
            <v>0</v>
          </cell>
          <cell r="Q353">
            <v>0</v>
          </cell>
        </row>
        <row r="354">
          <cell r="L354" t="str">
            <v>A.1.8.1.T.05-2</v>
          </cell>
          <cell r="M354">
            <v>517098.48397593747</v>
          </cell>
          <cell r="N354">
            <v>472715.11150499992</v>
          </cell>
          <cell r="O354" t="str">
            <v>A.1.8.1.T.05-3</v>
          </cell>
          <cell r="P354">
            <v>603281.5646385937</v>
          </cell>
          <cell r="Q354">
            <v>551500.96342249983</v>
          </cell>
        </row>
        <row r="355">
          <cell r="L355" t="str">
            <v>A.1.8.1.U.05-2</v>
          </cell>
          <cell r="M355">
            <v>493180.57996593748</v>
          </cell>
          <cell r="N355">
            <v>472715.11150499992</v>
          </cell>
          <cell r="O355" t="str">
            <v>A.1.8.1.U.05-3</v>
          </cell>
          <cell r="P355">
            <v>575377.34329359373</v>
          </cell>
          <cell r="Q355">
            <v>551500.96342249983</v>
          </cell>
        </row>
        <row r="356">
          <cell r="L356">
            <v>0</v>
          </cell>
          <cell r="M356">
            <v>0</v>
          </cell>
          <cell r="N356">
            <v>0</v>
          </cell>
          <cell r="O356">
            <v>0</v>
          </cell>
          <cell r="P356">
            <v>0</v>
          </cell>
          <cell r="Q356">
            <v>0</v>
          </cell>
        </row>
        <row r="357">
          <cell r="L357" t="str">
            <v>A.1.9.1.05-2</v>
          </cell>
          <cell r="M357">
            <v>0</v>
          </cell>
          <cell r="N357">
            <v>0</v>
          </cell>
          <cell r="O357" t="str">
            <v>A.1.9.1.05-3</v>
          </cell>
          <cell r="P357">
            <v>0</v>
          </cell>
          <cell r="Q357">
            <v>0</v>
          </cell>
        </row>
        <row r="358">
          <cell r="L358">
            <v>0</v>
          </cell>
          <cell r="M358">
            <v>0</v>
          </cell>
          <cell r="N358">
            <v>0</v>
          </cell>
          <cell r="O358">
            <v>0</v>
          </cell>
          <cell r="P358">
            <v>0</v>
          </cell>
          <cell r="Q358">
            <v>0</v>
          </cell>
        </row>
        <row r="359">
          <cell r="L359" t="str">
            <v>A.1.9.1.A.05-2</v>
          </cell>
          <cell r="M359">
            <v>32916.615738</v>
          </cell>
          <cell r="N359">
            <v>33135.985505999997</v>
          </cell>
          <cell r="O359" t="str">
            <v>A.1.9.1.A.05-3</v>
          </cell>
          <cell r="P359">
            <v>38402.718360999999</v>
          </cell>
          <cell r="Q359">
            <v>38658.649756999992</v>
          </cell>
        </row>
        <row r="360">
          <cell r="L360">
            <v>0</v>
          </cell>
          <cell r="M360">
            <v>0</v>
          </cell>
          <cell r="N360">
            <v>0</v>
          </cell>
          <cell r="O360">
            <v>0</v>
          </cell>
          <cell r="P360">
            <v>0</v>
          </cell>
          <cell r="Q360">
            <v>0</v>
          </cell>
        </row>
        <row r="361">
          <cell r="L361" t="str">
            <v>A.1.9.1.B.05-2</v>
          </cell>
          <cell r="M361">
            <v>36087.1460592</v>
          </cell>
          <cell r="N361">
            <v>67870.935404999997</v>
          </cell>
          <cell r="O361" t="str">
            <v>A.1.9.1.B.05-3</v>
          </cell>
          <cell r="P361">
            <v>42101.670402399999</v>
          </cell>
          <cell r="Q361">
            <v>79182.757972499981</v>
          </cell>
        </row>
        <row r="362">
          <cell r="L362" t="str">
            <v>A.1.9.1.C.05-2</v>
          </cell>
          <cell r="M362">
            <v>27502.870245600003</v>
          </cell>
          <cell r="N362">
            <v>67870.935404999997</v>
          </cell>
          <cell r="O362" t="str">
            <v>A.1.9.1.C.05-3</v>
          </cell>
          <cell r="P362">
            <v>32086.681953200001</v>
          </cell>
          <cell r="Q362">
            <v>79182.757972499981</v>
          </cell>
        </row>
        <row r="363">
          <cell r="L363" t="str">
            <v>A.1.9.1.D.05-2</v>
          </cell>
          <cell r="M363">
            <v>23972.086522200003</v>
          </cell>
          <cell r="N363">
            <v>67870.935404999997</v>
          </cell>
          <cell r="O363" t="str">
            <v>A.1.9.1.D.05-3</v>
          </cell>
          <cell r="P363">
            <v>27967.434275899999</v>
          </cell>
          <cell r="Q363">
            <v>79182.757972499981</v>
          </cell>
        </row>
        <row r="364">
          <cell r="L364" t="str">
            <v>A.1.9.1.E.05-2</v>
          </cell>
          <cell r="M364">
            <v>21410.671406400001</v>
          </cell>
          <cell r="N364">
            <v>67870.935404999997</v>
          </cell>
          <cell r="O364" t="str">
            <v>A.1.9.1.E.05-3</v>
          </cell>
          <cell r="P364">
            <v>24979.116640799995</v>
          </cell>
          <cell r="Q364">
            <v>79182.757972499981</v>
          </cell>
        </row>
        <row r="365">
          <cell r="L365" t="str">
            <v>A.1.9.1.F.05-2</v>
          </cell>
          <cell r="M365">
            <v>20164.405357199998</v>
          </cell>
          <cell r="N365">
            <v>67870.935404999997</v>
          </cell>
          <cell r="O365" t="str">
            <v>A.1.9.1.F.05-3</v>
          </cell>
          <cell r="P365">
            <v>23525.139583399996</v>
          </cell>
          <cell r="Q365">
            <v>79182.757972499981</v>
          </cell>
        </row>
        <row r="366">
          <cell r="L366" t="str">
            <v>A.1.9.1.G.05-2</v>
          </cell>
          <cell r="M366">
            <v>19079.776596600004</v>
          </cell>
          <cell r="N366">
            <v>67870.935404999997</v>
          </cell>
          <cell r="O366" t="str">
            <v>A.1.9.1.G.05-3</v>
          </cell>
          <cell r="P366">
            <v>22259.739362700002</v>
          </cell>
          <cell r="Q366">
            <v>79182.757972499981</v>
          </cell>
        </row>
        <row r="367">
          <cell r="L367" t="str">
            <v>A.1.9.1.H.05-2</v>
          </cell>
          <cell r="M367">
            <v>18548.9427192</v>
          </cell>
          <cell r="N367">
            <v>67870.935404999997</v>
          </cell>
          <cell r="O367" t="str">
            <v>A.1.9.1.H.05-3</v>
          </cell>
          <cell r="P367">
            <v>21640.433172399997</v>
          </cell>
          <cell r="Q367">
            <v>79182.757972499981</v>
          </cell>
        </row>
        <row r="368">
          <cell r="L368" t="str">
            <v>A.1.9.1.I.05-2</v>
          </cell>
          <cell r="M368">
            <v>18018.1088418</v>
          </cell>
          <cell r="N368">
            <v>67870.935404999997</v>
          </cell>
          <cell r="O368" t="str">
            <v>A.1.9.1.I.05-3</v>
          </cell>
          <cell r="P368">
            <v>21021.126982100002</v>
          </cell>
          <cell r="Q368">
            <v>79182.757972499981</v>
          </cell>
        </row>
        <row r="369">
          <cell r="L369" t="str">
            <v>A.1.9.1.J.05-2</v>
          </cell>
          <cell r="M369">
            <v>71252.677396500017</v>
          </cell>
          <cell r="N369">
            <v>44396.777294999985</v>
          </cell>
          <cell r="O369" t="str">
            <v>A.1.9.1.J.05-3</v>
          </cell>
          <cell r="P369">
            <v>83128.123629250011</v>
          </cell>
          <cell r="Q369">
            <v>51796.240177499974</v>
          </cell>
        </row>
        <row r="370">
          <cell r="L370">
            <v>0</v>
          </cell>
          <cell r="M370">
            <v>0</v>
          </cell>
          <cell r="N370">
            <v>0</v>
          </cell>
          <cell r="O370">
            <v>0</v>
          </cell>
          <cell r="P370">
            <v>0</v>
          </cell>
          <cell r="Q370">
            <v>0</v>
          </cell>
        </row>
        <row r="371">
          <cell r="L371" t="str">
            <v>A.1.9.1.K.05-2</v>
          </cell>
          <cell r="M371">
            <v>36801.212858999992</v>
          </cell>
          <cell r="N371">
            <v>90868.806248999987</v>
          </cell>
          <cell r="O371" t="str">
            <v>A.1.9.1.K.05-3</v>
          </cell>
          <cell r="P371">
            <v>42934.748335499993</v>
          </cell>
          <cell r="Q371">
            <v>106013.60729049997</v>
          </cell>
        </row>
        <row r="372">
          <cell r="L372" t="str">
            <v>A.1.9.1.L.05-2</v>
          </cell>
          <cell r="M372">
            <v>32093.501227799999</v>
          </cell>
          <cell r="N372">
            <v>90868.806248999987</v>
          </cell>
          <cell r="O372" t="str">
            <v>A.1.9.1.L.05-3</v>
          </cell>
          <cell r="P372">
            <v>37442.418099099996</v>
          </cell>
          <cell r="Q372">
            <v>106013.60729049997</v>
          </cell>
        </row>
        <row r="373">
          <cell r="L373" t="str">
            <v>A.1.9.1.M.05-2</v>
          </cell>
          <cell r="M373">
            <v>28547.561875200001</v>
          </cell>
          <cell r="N373">
            <v>90868.806248999987</v>
          </cell>
          <cell r="O373" t="str">
            <v>A.1.9.1.M.05-3</v>
          </cell>
          <cell r="P373">
            <v>33305.488854399999</v>
          </cell>
          <cell r="Q373">
            <v>106013.60729049997</v>
          </cell>
        </row>
        <row r="374">
          <cell r="L374" t="str">
            <v>A.1.9.1.N.05-2</v>
          </cell>
          <cell r="M374">
            <v>27016.593007799998</v>
          </cell>
          <cell r="N374">
            <v>90868.806248999987</v>
          </cell>
          <cell r="O374" t="str">
            <v>A.1.9.1.N.05-3</v>
          </cell>
          <cell r="P374">
            <v>31519.358509099999</v>
          </cell>
          <cell r="Q374">
            <v>106013.60729049997</v>
          </cell>
        </row>
        <row r="375">
          <cell r="L375">
            <v>0</v>
          </cell>
          <cell r="M375">
            <v>0</v>
          </cell>
          <cell r="N375">
            <v>0</v>
          </cell>
          <cell r="O375">
            <v>0</v>
          </cell>
          <cell r="P375">
            <v>0</v>
          </cell>
          <cell r="Q375">
            <v>0</v>
          </cell>
        </row>
        <row r="376">
          <cell r="L376" t="str">
            <v>A.1.9.1.O.05-2</v>
          </cell>
          <cell r="M376">
            <v>95728.989000000001</v>
          </cell>
          <cell r="N376">
            <v>100709.24136974999</v>
          </cell>
          <cell r="O376" t="str">
            <v>A.1.9.1.O.05-3</v>
          </cell>
          <cell r="P376">
            <v>111683.82049999999</v>
          </cell>
          <cell r="Q376">
            <v>117494.11493137498</v>
          </cell>
        </row>
        <row r="377">
          <cell r="L377" t="str">
            <v>A.1.9.1.P.05-2</v>
          </cell>
          <cell r="M377">
            <v>80428.989000000001</v>
          </cell>
          <cell r="N377">
            <v>100709.24136974999</v>
          </cell>
          <cell r="O377" t="str">
            <v>A.1.9.1.P.05-3</v>
          </cell>
          <cell r="P377">
            <v>93833.820499999987</v>
          </cell>
          <cell r="Q377">
            <v>117494.11493137498</v>
          </cell>
        </row>
        <row r="378">
          <cell r="L378" t="str">
            <v>A.1.9.1.Q.05-2</v>
          </cell>
          <cell r="M378">
            <v>10659.868815600001</v>
          </cell>
          <cell r="N378">
            <v>58940.549167499994</v>
          </cell>
          <cell r="O378" t="str">
            <v>A.1.9.1.Q.05-3</v>
          </cell>
          <cell r="P378">
            <v>12436.513618200001</v>
          </cell>
          <cell r="Q378">
            <v>68763.974028749988</v>
          </cell>
        </row>
        <row r="379">
          <cell r="L379" t="str">
            <v>A.1.9.1.R.05-2</v>
          </cell>
          <cell r="M379">
            <v>5976.3697812</v>
          </cell>
          <cell r="N379">
            <v>34114.075427249991</v>
          </cell>
          <cell r="O379" t="str">
            <v>A.1.9.1.R.05-3</v>
          </cell>
          <cell r="P379">
            <v>6972.4314113999999</v>
          </cell>
          <cell r="Q379">
            <v>39799.754665124987</v>
          </cell>
        </row>
        <row r="380">
          <cell r="L380" t="str">
            <v>A.1.9.1.S.05-2</v>
          </cell>
          <cell r="M380">
            <v>3076.6382399999998</v>
          </cell>
          <cell r="N380">
            <v>16015.159319249999</v>
          </cell>
          <cell r="O380" t="str">
            <v>A.1.9.1.S.05-3</v>
          </cell>
          <cell r="P380">
            <v>3589.4112799999998</v>
          </cell>
          <cell r="Q380">
            <v>18684.352539124997</v>
          </cell>
        </row>
        <row r="381">
          <cell r="L381" t="str">
            <v>A.1.9.1.T.05-2</v>
          </cell>
          <cell r="M381">
            <v>16897.070161200001</v>
          </cell>
          <cell r="N381">
            <v>67870.935404999997</v>
          </cell>
          <cell r="O381" t="str">
            <v>A.1.9.1.T.05-3</v>
          </cell>
          <cell r="P381">
            <v>19713.248521399997</v>
          </cell>
          <cell r="Q381">
            <v>79182.757972499981</v>
          </cell>
        </row>
        <row r="382">
          <cell r="L382" t="str">
            <v>A.1.9.1.U.05-2</v>
          </cell>
          <cell r="M382">
            <v>6249.4214250000005</v>
          </cell>
          <cell r="N382">
            <v>38494.217248499997</v>
          </cell>
          <cell r="O382" t="str">
            <v>A.1.9.1.U.05-3</v>
          </cell>
          <cell r="P382">
            <v>7290.9916624999996</v>
          </cell>
          <cell r="Q382">
            <v>44909.920123249991</v>
          </cell>
        </row>
        <row r="383">
          <cell r="L383" t="str">
            <v>A.1.9.1.V.05-2</v>
          </cell>
          <cell r="M383">
            <v>18462.389512499994</v>
          </cell>
          <cell r="N383">
            <v>38494.217248499997</v>
          </cell>
          <cell r="O383" t="str">
            <v>A.1.9.1.V.05-3</v>
          </cell>
          <cell r="P383">
            <v>21539.454431249993</v>
          </cell>
          <cell r="Q383">
            <v>44909.920123249991</v>
          </cell>
        </row>
        <row r="384">
          <cell r="L384">
            <v>0</v>
          </cell>
          <cell r="M384">
            <v>0</v>
          </cell>
          <cell r="N384">
            <v>0</v>
          </cell>
          <cell r="O384">
            <v>0</v>
          </cell>
          <cell r="P384">
            <v>0</v>
          </cell>
          <cell r="Q384">
            <v>0</v>
          </cell>
        </row>
        <row r="385">
          <cell r="L385" t="str">
            <v>A.1.9.1.W.05-2</v>
          </cell>
          <cell r="M385">
            <v>126046.38770533122</v>
          </cell>
          <cell r="N385">
            <v>92416.739863499999</v>
          </cell>
          <cell r="O385" t="str">
            <v>A.1.9.1.W.05-3</v>
          </cell>
          <cell r="P385">
            <v>147054.11898955307</v>
          </cell>
          <cell r="Q385">
            <v>107819.52984074999</v>
          </cell>
        </row>
        <row r="386">
          <cell r="L386" t="str">
            <v>A.1.9.1.X.05-2</v>
          </cell>
          <cell r="M386">
            <v>163615.16363467494</v>
          </cell>
          <cell r="N386">
            <v>92416.739863499999</v>
          </cell>
          <cell r="O386" t="str">
            <v>A.1.9.1.X.05-3</v>
          </cell>
          <cell r="P386">
            <v>190884.35757378742</v>
          </cell>
          <cell r="Q386">
            <v>107819.52984074999</v>
          </cell>
        </row>
        <row r="387">
          <cell r="L387" t="str">
            <v>A.1.9.1.Y.05-2</v>
          </cell>
          <cell r="M387">
            <v>161285.49765967496</v>
          </cell>
          <cell r="N387">
            <v>92416.739863499999</v>
          </cell>
          <cell r="O387" t="str">
            <v>A.1.9.1.Y.05-3</v>
          </cell>
          <cell r="P387">
            <v>188166.41393628746</v>
          </cell>
          <cell r="Q387">
            <v>107819.52984074999</v>
          </cell>
        </row>
        <row r="388">
          <cell r="L388" t="str">
            <v>A.1.9.1.Z.05-2</v>
          </cell>
          <cell r="M388">
            <v>164550.91280129997</v>
          </cell>
          <cell r="N388">
            <v>92416.739863499999</v>
          </cell>
          <cell r="O388" t="str">
            <v>A.1.9.1.Z.05-3</v>
          </cell>
          <cell r="P388">
            <v>191976.06493484997</v>
          </cell>
          <cell r="Q388">
            <v>107819.52984074999</v>
          </cell>
        </row>
        <row r="389">
          <cell r="L389" t="str">
            <v>A.1.9.1.A.1.05-2</v>
          </cell>
          <cell r="M389">
            <v>173193.97356854999</v>
          </cell>
          <cell r="N389">
            <v>69312.554897624999</v>
          </cell>
          <cell r="O389" t="str">
            <v>A.1.9.1.A.1.05-3</v>
          </cell>
          <cell r="P389">
            <v>202059.63582997496</v>
          </cell>
          <cell r="Q389">
            <v>80864.647380562485</v>
          </cell>
        </row>
        <row r="390">
          <cell r="L390" t="str">
            <v>A.1.9.1.B.1.05-2</v>
          </cell>
          <cell r="M390">
            <v>240175.05621779995</v>
          </cell>
          <cell r="N390">
            <v>69312.554897624999</v>
          </cell>
          <cell r="O390" t="str">
            <v>A.1.9.1.B.1.05-3</v>
          </cell>
          <cell r="P390">
            <v>280204.23225409992</v>
          </cell>
          <cell r="Q390">
            <v>80864.647380562485</v>
          </cell>
        </row>
        <row r="391">
          <cell r="L391" t="str">
            <v>A.1.9.1.C.1.05-2</v>
          </cell>
          <cell r="M391">
            <v>170312.95331279997</v>
          </cell>
          <cell r="N391">
            <v>69312.554897624999</v>
          </cell>
          <cell r="O391" t="str">
            <v>A.1.9.1.C.1.05-3</v>
          </cell>
          <cell r="P391">
            <v>198698.44553159995</v>
          </cell>
          <cell r="Q391">
            <v>80864.647380562485</v>
          </cell>
        </row>
        <row r="392">
          <cell r="L392" t="str">
            <v>A.1.9.1.D.1.05-2</v>
          </cell>
          <cell r="M392">
            <v>155907.85203404998</v>
          </cell>
          <cell r="N392">
            <v>69312.554897624999</v>
          </cell>
          <cell r="O392" t="str">
            <v>A.1.9.1.D.1.05-3</v>
          </cell>
          <cell r="P392">
            <v>181892.49403972496</v>
          </cell>
          <cell r="Q392">
            <v>80864.647380562485</v>
          </cell>
        </row>
        <row r="393">
          <cell r="L393">
            <v>0</v>
          </cell>
          <cell r="M393">
            <v>0</v>
          </cell>
          <cell r="N393">
            <v>0</v>
          </cell>
          <cell r="O393">
            <v>0</v>
          </cell>
          <cell r="P393">
            <v>0</v>
          </cell>
          <cell r="Q393">
            <v>0</v>
          </cell>
        </row>
        <row r="394">
          <cell r="L394" t="str">
            <v>A.1.9.1.E.1.05-2</v>
          </cell>
          <cell r="M394">
            <v>621447.75151724997</v>
          </cell>
          <cell r="N394">
            <v>139467.11764049996</v>
          </cell>
          <cell r="O394" t="str">
            <v>A.1.9.1.E.1.05-3</v>
          </cell>
          <cell r="P394">
            <v>725022.37677012489</v>
          </cell>
          <cell r="Q394">
            <v>162711.63724724995</v>
          </cell>
        </row>
        <row r="395">
          <cell r="L395" t="str">
            <v>A.1.9.1.F.1.05-2</v>
          </cell>
          <cell r="M395">
            <v>1449741.0750453747</v>
          </cell>
          <cell r="N395">
            <v>139467.11764049996</v>
          </cell>
          <cell r="O395" t="str">
            <v>A.1.9.1.F.1.05-3</v>
          </cell>
          <cell r="P395">
            <v>1691364.587552937</v>
          </cell>
          <cell r="Q395">
            <v>162711.63724724995</v>
          </cell>
        </row>
        <row r="396">
          <cell r="L396" t="str">
            <v>A.1.9.1.G.1.05-2</v>
          </cell>
          <cell r="M396">
            <v>837524.27069849987</v>
          </cell>
          <cell r="N396">
            <v>139467.11764049996</v>
          </cell>
          <cell r="O396" t="str">
            <v>A.1.9.1.G.1.05-3</v>
          </cell>
          <cell r="P396">
            <v>977111.64914824977</v>
          </cell>
          <cell r="Q396">
            <v>162711.63724724995</v>
          </cell>
        </row>
        <row r="397">
          <cell r="L397" t="str">
            <v>A.1.9.1.H.1.05-2</v>
          </cell>
          <cell r="M397">
            <v>482821.91363580007</v>
          </cell>
          <cell r="N397">
            <v>139467.11764049996</v>
          </cell>
          <cell r="O397" t="str">
            <v>A.1.9.1.H.1.05-3</v>
          </cell>
          <cell r="P397">
            <v>563292.23257510003</v>
          </cell>
          <cell r="Q397">
            <v>162711.63724724995</v>
          </cell>
        </row>
        <row r="398">
          <cell r="L398">
            <v>0</v>
          </cell>
          <cell r="M398">
            <v>0</v>
          </cell>
          <cell r="N398">
            <v>0</v>
          </cell>
          <cell r="O398">
            <v>0</v>
          </cell>
          <cell r="P398">
            <v>0</v>
          </cell>
          <cell r="Q398">
            <v>0</v>
          </cell>
        </row>
        <row r="399">
          <cell r="L399" t="str">
            <v>A.1.9.1.I.1.05-2</v>
          </cell>
          <cell r="M399">
            <v>198619.64081099999</v>
          </cell>
          <cell r="N399">
            <v>113713.58475749999</v>
          </cell>
          <cell r="O399" t="str">
            <v>A.1.9.1.I.1.05-3</v>
          </cell>
          <cell r="P399">
            <v>231722.91427949996</v>
          </cell>
          <cell r="Q399">
            <v>132665.84888374998</v>
          </cell>
        </row>
        <row r="400">
          <cell r="L400" t="str">
            <v>A.1.9.1.J.1.05-2</v>
          </cell>
          <cell r="M400">
            <v>215703.85796099997</v>
          </cell>
          <cell r="N400">
            <v>113713.58475749999</v>
          </cell>
          <cell r="O400" t="str">
            <v>A.1.9.1.J.1.05-3</v>
          </cell>
          <cell r="P400">
            <v>251654.50095449993</v>
          </cell>
          <cell r="Q400">
            <v>132665.84888374998</v>
          </cell>
        </row>
        <row r="401">
          <cell r="L401" t="str">
            <v>A.1.9.1.K.1.05-2</v>
          </cell>
          <cell r="M401">
            <v>228517.0208235</v>
          </cell>
          <cell r="N401">
            <v>113713.58475749999</v>
          </cell>
          <cell r="O401" t="str">
            <v>A.1.9.1.K.1.05-3</v>
          </cell>
          <cell r="P401">
            <v>266603.19096074998</v>
          </cell>
          <cell r="Q401">
            <v>132665.84888374998</v>
          </cell>
        </row>
        <row r="402">
          <cell r="L402" t="str">
            <v>A.1.9.1.L.1.05-2</v>
          </cell>
          <cell r="M402">
            <v>266956.50941100006</v>
          </cell>
          <cell r="N402">
            <v>113713.58475749999</v>
          </cell>
          <cell r="O402" t="str">
            <v>A.1.9.1.L.1.05-3</v>
          </cell>
          <cell r="P402">
            <v>311449.26097950002</v>
          </cell>
          <cell r="Q402">
            <v>132665.84888374998</v>
          </cell>
        </row>
        <row r="403">
          <cell r="L403" t="str">
            <v>A.1.9.1.M.1.05-2</v>
          </cell>
          <cell r="M403">
            <v>158044.62507975003</v>
          </cell>
          <cell r="N403">
            <v>113713.58475749999</v>
          </cell>
          <cell r="O403" t="str">
            <v>A.1.9.1.M.1.05-3</v>
          </cell>
          <cell r="P403">
            <v>184385.395926375</v>
          </cell>
          <cell r="Q403">
            <v>132665.84888374998</v>
          </cell>
        </row>
        <row r="404">
          <cell r="L404">
            <v>0</v>
          </cell>
          <cell r="M404">
            <v>0</v>
          </cell>
          <cell r="N404">
            <v>0</v>
          </cell>
          <cell r="O404">
            <v>0</v>
          </cell>
          <cell r="P404">
            <v>0</v>
          </cell>
          <cell r="Q404">
            <v>0</v>
          </cell>
        </row>
        <row r="405">
          <cell r="L405" t="str">
            <v>A.1.9.1.N.1.05-2</v>
          </cell>
          <cell r="M405">
            <v>135674.36761162497</v>
          </cell>
          <cell r="N405">
            <v>108270.3017175</v>
          </cell>
          <cell r="O405" t="str">
            <v>A.1.9.1.N.1.05-3</v>
          </cell>
          <cell r="P405">
            <v>158286.76221356244</v>
          </cell>
          <cell r="Q405">
            <v>126315.35200374998</v>
          </cell>
        </row>
        <row r="406">
          <cell r="L406">
            <v>0</v>
          </cell>
          <cell r="M406">
            <v>0</v>
          </cell>
          <cell r="N406">
            <v>0</v>
          </cell>
          <cell r="O406">
            <v>0</v>
          </cell>
          <cell r="P406">
            <v>0</v>
          </cell>
          <cell r="Q406">
            <v>0</v>
          </cell>
        </row>
        <row r="407">
          <cell r="L407" t="str">
            <v>A.1.9.1.O.1.05-2</v>
          </cell>
          <cell r="M407">
            <v>157514.98612724998</v>
          </cell>
          <cell r="N407">
            <v>108270.3017175</v>
          </cell>
          <cell r="O407" t="str">
            <v>A.1.9.1.O.1.05-3</v>
          </cell>
          <cell r="P407">
            <v>183767.48381512499</v>
          </cell>
          <cell r="Q407">
            <v>126315.35200374998</v>
          </cell>
        </row>
        <row r="408">
          <cell r="L408">
            <v>0</v>
          </cell>
          <cell r="M408">
            <v>0</v>
          </cell>
          <cell r="N408">
            <v>0</v>
          </cell>
          <cell r="O408">
            <v>0</v>
          </cell>
          <cell r="P408">
            <v>0</v>
          </cell>
          <cell r="Q408">
            <v>0</v>
          </cell>
        </row>
        <row r="409">
          <cell r="L409" t="str">
            <v>A.1.9.1.P.1.05-2</v>
          </cell>
          <cell r="M409">
            <v>105097.50168974999</v>
          </cell>
          <cell r="N409">
            <v>85306.451392499992</v>
          </cell>
          <cell r="O409" t="str">
            <v>A.1.9.1.P.1.05-3</v>
          </cell>
          <cell r="P409">
            <v>122613.75197137498</v>
          </cell>
          <cell r="Q409">
            <v>99524.193291249991</v>
          </cell>
        </row>
        <row r="410">
          <cell r="L410">
            <v>0</v>
          </cell>
          <cell r="M410">
            <v>0</v>
          </cell>
          <cell r="N410">
            <v>0</v>
          </cell>
          <cell r="O410">
            <v>0</v>
          </cell>
          <cell r="P410">
            <v>0</v>
          </cell>
          <cell r="Q410">
            <v>0</v>
          </cell>
        </row>
        <row r="411">
          <cell r="L411" t="str">
            <v>A.1.9.1.Q.1.05-2</v>
          </cell>
          <cell r="M411">
            <v>126938.12020537499</v>
          </cell>
          <cell r="N411">
            <v>85306.451392499992</v>
          </cell>
          <cell r="O411" t="str">
            <v>A.1.9.1.Q.1.05-3</v>
          </cell>
          <cell r="P411">
            <v>148094.47357293748</v>
          </cell>
          <cell r="Q411">
            <v>99524.193291249991</v>
          </cell>
        </row>
        <row r="412">
          <cell r="L412">
            <v>0</v>
          </cell>
          <cell r="M412">
            <v>0</v>
          </cell>
          <cell r="N412">
            <v>0</v>
          </cell>
          <cell r="O412">
            <v>0</v>
          </cell>
          <cell r="P412">
            <v>0</v>
          </cell>
          <cell r="Q412">
            <v>0</v>
          </cell>
        </row>
        <row r="413">
          <cell r="L413" t="str">
            <v>A.1.9.1.R.1.05-2</v>
          </cell>
          <cell r="M413">
            <v>261476.330261625</v>
          </cell>
          <cell r="N413">
            <v>108270.3017175</v>
          </cell>
          <cell r="O413" t="str">
            <v>A.1.9.1.R.1.05-3</v>
          </cell>
          <cell r="P413">
            <v>305055.71863856248</v>
          </cell>
          <cell r="Q413">
            <v>126315.35200374998</v>
          </cell>
        </row>
        <row r="414">
          <cell r="L414">
            <v>0</v>
          </cell>
          <cell r="M414">
            <v>0</v>
          </cell>
          <cell r="N414">
            <v>0</v>
          </cell>
          <cell r="O414">
            <v>0</v>
          </cell>
          <cell r="P414">
            <v>0</v>
          </cell>
          <cell r="Q414">
            <v>0</v>
          </cell>
        </row>
        <row r="415">
          <cell r="L415" t="str">
            <v>A.1.9.1.S.1.05-2</v>
          </cell>
          <cell r="M415">
            <v>282625.81008506246</v>
          </cell>
          <cell r="N415">
            <v>129448.07479499999</v>
          </cell>
          <cell r="O415" t="str">
            <v>A.1.9.1.S.1.05-3</v>
          </cell>
          <cell r="P415">
            <v>329730.11176590616</v>
          </cell>
          <cell r="Q415">
            <v>151022.75392749999</v>
          </cell>
        </row>
        <row r="416">
          <cell r="L416">
            <v>0</v>
          </cell>
          <cell r="M416">
            <v>0</v>
          </cell>
          <cell r="N416">
            <v>0</v>
          </cell>
          <cell r="O416">
            <v>0</v>
          </cell>
          <cell r="P416">
            <v>0</v>
          </cell>
          <cell r="Q416">
            <v>0</v>
          </cell>
        </row>
        <row r="417">
          <cell r="L417">
            <v>0</v>
          </cell>
          <cell r="M417">
            <v>0</v>
          </cell>
          <cell r="N417">
            <v>0</v>
          </cell>
          <cell r="O417">
            <v>0</v>
          </cell>
          <cell r="P417">
            <v>0</v>
          </cell>
          <cell r="Q417">
            <v>0</v>
          </cell>
        </row>
        <row r="418">
          <cell r="L418">
            <v>0</v>
          </cell>
          <cell r="M418">
            <v>0</v>
          </cell>
          <cell r="N418">
            <v>0</v>
          </cell>
          <cell r="O418">
            <v>0</v>
          </cell>
          <cell r="P418">
            <v>0</v>
          </cell>
          <cell r="Q418">
            <v>0</v>
          </cell>
        </row>
        <row r="419">
          <cell r="L419">
            <v>0</v>
          </cell>
          <cell r="M419">
            <v>0</v>
          </cell>
          <cell r="N419">
            <v>0</v>
          </cell>
          <cell r="O419">
            <v>0</v>
          </cell>
          <cell r="P419">
            <v>0</v>
          </cell>
          <cell r="Q419">
            <v>0</v>
          </cell>
        </row>
        <row r="420">
          <cell r="L420" t="str">
            <v>A.1.9.2.A.05-2</v>
          </cell>
          <cell r="M420">
            <v>109097.90488814999</v>
          </cell>
          <cell r="N420">
            <v>122048.61191249997</v>
          </cell>
          <cell r="O420" t="str">
            <v>A.1.9.2.A.05-3</v>
          </cell>
          <cell r="P420">
            <v>127280.88903617498</v>
          </cell>
          <cell r="Q420">
            <v>142390.04723124995</v>
          </cell>
        </row>
        <row r="421">
          <cell r="L421">
            <v>0</v>
          </cell>
          <cell r="M421">
            <v>0</v>
          </cell>
          <cell r="N421">
            <v>0</v>
          </cell>
          <cell r="O421">
            <v>0</v>
          </cell>
          <cell r="P421">
            <v>0</v>
          </cell>
          <cell r="Q421">
            <v>0</v>
          </cell>
        </row>
        <row r="422">
          <cell r="L422" t="str">
            <v>A.1.9.2.B.05-2</v>
          </cell>
          <cell r="M422">
            <v>61153.731843749993</v>
          </cell>
          <cell r="N422">
            <v>31554.031372499994</v>
          </cell>
          <cell r="O422" t="str">
            <v>A.1.9.2.B.05-3</v>
          </cell>
          <cell r="P422">
            <v>71346.020484374982</v>
          </cell>
          <cell r="Q422">
            <v>36813.036601249994</v>
          </cell>
        </row>
        <row r="423">
          <cell r="L423">
            <v>0</v>
          </cell>
          <cell r="M423">
            <v>0</v>
          </cell>
          <cell r="N423">
            <v>0</v>
          </cell>
          <cell r="O423">
            <v>0</v>
          </cell>
          <cell r="P423">
            <v>0</v>
          </cell>
          <cell r="Q423">
            <v>0</v>
          </cell>
        </row>
        <row r="424">
          <cell r="L424" t="str">
            <v>A.1.9.2.C.05-2</v>
          </cell>
          <cell r="M424">
            <v>893540.48329575011</v>
          </cell>
          <cell r="N424">
            <v>109375.96858499998</v>
          </cell>
          <cell r="O424" t="str">
            <v>A.1.9.2.C.05-3</v>
          </cell>
          <cell r="P424">
            <v>1042463.897178375</v>
          </cell>
          <cell r="Q424">
            <v>127605.29668249997</v>
          </cell>
        </row>
        <row r="425">
          <cell r="L425" t="str">
            <v>A.1.9.2.D.05-2</v>
          </cell>
          <cell r="M425">
            <v>428090.42517794995</v>
          </cell>
          <cell r="N425">
            <v>109375.96858499998</v>
          </cell>
          <cell r="O425" t="str">
            <v>A.1.9.2.D.05-3</v>
          </cell>
          <cell r="P425">
            <v>499438.82937427488</v>
          </cell>
          <cell r="Q425">
            <v>127605.29668249997</v>
          </cell>
        </row>
        <row r="426">
          <cell r="L426" t="str">
            <v>A.1.9.2.E.05-2</v>
          </cell>
          <cell r="M426">
            <v>434756.85396794992</v>
          </cell>
          <cell r="N426">
            <v>109375.96858499998</v>
          </cell>
          <cell r="O426" t="str">
            <v>A.1.9.2.E.05-3</v>
          </cell>
          <cell r="P426">
            <v>507216.3296292749</v>
          </cell>
          <cell r="Q426">
            <v>127605.29668249997</v>
          </cell>
        </row>
        <row r="427">
          <cell r="L427" t="str">
            <v>A.1.9.2.F.05-2</v>
          </cell>
          <cell r="M427">
            <v>296457.71422178997</v>
          </cell>
          <cell r="N427">
            <v>67870.935404999997</v>
          </cell>
          <cell r="O427" t="str">
            <v>A.1.9.2.F.05-3</v>
          </cell>
          <cell r="P427">
            <v>345867.33325875498</v>
          </cell>
          <cell r="Q427">
            <v>79182.757972499981</v>
          </cell>
        </row>
        <row r="428">
          <cell r="L428" t="str">
            <v>A.1.9.2.G.05-2</v>
          </cell>
          <cell r="M428">
            <v>277299.47310978</v>
          </cell>
          <cell r="N428">
            <v>67870.935404999997</v>
          </cell>
          <cell r="O428" t="str">
            <v>A.1.9.2.G.05-3</v>
          </cell>
          <cell r="P428">
            <v>323516.05196140998</v>
          </cell>
          <cell r="Q428">
            <v>79182.757972499981</v>
          </cell>
        </row>
        <row r="429">
          <cell r="L429" t="str">
            <v>A.1.9.2.H.05-2</v>
          </cell>
          <cell r="M429">
            <v>196188.61516554371</v>
          </cell>
          <cell r="N429">
            <v>67870.935404999997</v>
          </cell>
          <cell r="O429" t="str">
            <v>A.1.9.2.H.05-3</v>
          </cell>
          <cell r="P429">
            <v>228886.71769313433</v>
          </cell>
          <cell r="Q429">
            <v>79182.757972499981</v>
          </cell>
        </row>
        <row r="430">
          <cell r="L430" t="str">
            <v>A.1.9.2.I.05-2</v>
          </cell>
          <cell r="M430">
            <v>180927.46333275002</v>
          </cell>
          <cell r="N430">
            <v>50903.20155374999</v>
          </cell>
          <cell r="O430" t="str">
            <v>A.1.9.2.I.05-3</v>
          </cell>
          <cell r="P430">
            <v>211082.04055487501</v>
          </cell>
          <cell r="Q430">
            <v>59387.06847937499</v>
          </cell>
        </row>
        <row r="431">
          <cell r="L431" t="str">
            <v>A.1.9.2.J.05-2</v>
          </cell>
          <cell r="M431">
            <v>161769.47367674997</v>
          </cell>
          <cell r="N431">
            <v>50903.20155374999</v>
          </cell>
          <cell r="O431" t="str">
            <v>A.1.9.2.J.05-3</v>
          </cell>
          <cell r="P431">
            <v>188731.05262287497</v>
          </cell>
          <cell r="Q431">
            <v>59387.06847937499</v>
          </cell>
        </row>
        <row r="432">
          <cell r="L432" t="str">
            <v>A.1.9.2.K.05-2</v>
          </cell>
          <cell r="M432">
            <v>174209.88998324997</v>
          </cell>
          <cell r="N432">
            <v>50903.20155374999</v>
          </cell>
          <cell r="O432" t="str">
            <v>A.1.9.2.K.05-3</v>
          </cell>
          <cell r="P432">
            <v>203244.87164712494</v>
          </cell>
          <cell r="Q432">
            <v>59387.06847937499</v>
          </cell>
        </row>
        <row r="433">
          <cell r="L433">
            <v>0</v>
          </cell>
          <cell r="M433">
            <v>0</v>
          </cell>
          <cell r="N433">
            <v>0</v>
          </cell>
          <cell r="O433">
            <v>0</v>
          </cell>
          <cell r="P433">
            <v>0</v>
          </cell>
          <cell r="Q433">
            <v>0</v>
          </cell>
        </row>
        <row r="434">
          <cell r="L434">
            <v>0</v>
          </cell>
          <cell r="M434">
            <v>0</v>
          </cell>
          <cell r="N434">
            <v>0</v>
          </cell>
          <cell r="O434">
            <v>0</v>
          </cell>
          <cell r="P434">
            <v>0</v>
          </cell>
          <cell r="Q434">
            <v>0</v>
          </cell>
        </row>
        <row r="435">
          <cell r="L435" t="str">
            <v>A.1.9.2.L.05-2</v>
          </cell>
          <cell r="M435">
            <v>44312.408057704488</v>
          </cell>
          <cell r="N435">
            <v>56984.369324999992</v>
          </cell>
          <cell r="O435" t="str">
            <v>A.1.9.2.L.05-3</v>
          </cell>
          <cell r="P435">
            <v>51697.809400655235</v>
          </cell>
          <cell r="Q435">
            <v>66481.764212499984</v>
          </cell>
        </row>
        <row r="436">
          <cell r="L436" t="str">
            <v>A.1.9.2.M.05-2</v>
          </cell>
          <cell r="M436">
            <v>28290.881183906244</v>
          </cell>
          <cell r="N436">
            <v>37966.899203999994</v>
          </cell>
          <cell r="O436" t="str">
            <v>A.1.9.2.M.05-3</v>
          </cell>
          <cell r="P436">
            <v>33006.028047890613</v>
          </cell>
          <cell r="Q436">
            <v>44294.715737999992</v>
          </cell>
        </row>
        <row r="437">
          <cell r="L437">
            <v>0</v>
          </cell>
          <cell r="M437">
            <v>0</v>
          </cell>
          <cell r="N437">
            <v>0</v>
          </cell>
          <cell r="O437">
            <v>0</v>
          </cell>
          <cell r="P437">
            <v>0</v>
          </cell>
          <cell r="Q437">
            <v>0</v>
          </cell>
        </row>
        <row r="438">
          <cell r="L438" t="str">
            <v>A.1.9.2.N.05-2</v>
          </cell>
          <cell r="M438">
            <v>619694.90412299999</v>
          </cell>
          <cell r="N438">
            <v>109375.96858499998</v>
          </cell>
          <cell r="O438" t="str">
            <v>A.1.9.2.N.05-3</v>
          </cell>
          <cell r="P438">
            <v>722977.38814349996</v>
          </cell>
          <cell r="Q438">
            <v>127605.29668249997</v>
          </cell>
        </row>
        <row r="439">
          <cell r="L439">
            <v>0</v>
          </cell>
          <cell r="M439">
            <v>0</v>
          </cell>
          <cell r="N439">
            <v>0</v>
          </cell>
          <cell r="O439">
            <v>0</v>
          </cell>
          <cell r="P439">
            <v>0</v>
          </cell>
          <cell r="Q439">
            <v>0</v>
          </cell>
        </row>
        <row r="440">
          <cell r="L440" t="str">
            <v>A.1.9.2.O.05-2</v>
          </cell>
          <cell r="M440">
            <v>59115.27411562499</v>
          </cell>
          <cell r="N440">
            <v>31077.744106499995</v>
          </cell>
          <cell r="O440" t="str">
            <v>A.1.9.2.O.05-3</v>
          </cell>
          <cell r="P440">
            <v>68967.81980156248</v>
          </cell>
          <cell r="Q440">
            <v>36257.368124249995</v>
          </cell>
        </row>
        <row r="441">
          <cell r="L441" t="str">
            <v>A.1.9.2.P.05-2</v>
          </cell>
          <cell r="M441">
            <v>87653.682309374999</v>
          </cell>
          <cell r="N441">
            <v>47552.180432249996</v>
          </cell>
          <cell r="O441" t="str">
            <v>A.1.9.2.P.05-3</v>
          </cell>
          <cell r="P441">
            <v>102262.62936093748</v>
          </cell>
          <cell r="Q441">
            <v>55477.543837624995</v>
          </cell>
        </row>
        <row r="442">
          <cell r="L442" t="str">
            <v>A.1.9.2.Q.05-2</v>
          </cell>
          <cell r="M442">
            <v>337364.75400468754</v>
          </cell>
          <cell r="N442">
            <v>31077.744106499995</v>
          </cell>
          <cell r="O442" t="str">
            <v>A.1.9.2.Q.05-3</v>
          </cell>
          <cell r="P442">
            <v>393592.21300546877</v>
          </cell>
          <cell r="Q442">
            <v>36257.368124249995</v>
          </cell>
        </row>
        <row r="443">
          <cell r="L443" t="str">
            <v>A.1.9.2.R.05-2</v>
          </cell>
          <cell r="M443">
            <v>230345.72327812496</v>
          </cell>
          <cell r="N443">
            <v>31077.744106499995</v>
          </cell>
          <cell r="O443" t="str">
            <v>A.1.9.2.R.05-3</v>
          </cell>
          <cell r="P443">
            <v>268736.6771578124</v>
          </cell>
          <cell r="Q443">
            <v>36257.368124249995</v>
          </cell>
        </row>
        <row r="444">
          <cell r="L444">
            <v>0</v>
          </cell>
          <cell r="M444">
            <v>0</v>
          </cell>
          <cell r="N444">
            <v>0</v>
          </cell>
          <cell r="O444">
            <v>0</v>
          </cell>
          <cell r="P444">
            <v>0</v>
          </cell>
          <cell r="Q444">
            <v>0</v>
          </cell>
        </row>
        <row r="445">
          <cell r="L445" t="str">
            <v>A.1.9.2.S.05-2</v>
          </cell>
          <cell r="M445">
            <v>188605.99169999998</v>
          </cell>
          <cell r="N445">
            <v>114011.26429874999</v>
          </cell>
          <cell r="O445" t="str">
            <v>A.1.9.2.S.05-3</v>
          </cell>
          <cell r="P445">
            <v>220040.32364999998</v>
          </cell>
          <cell r="Q445">
            <v>133013.14168187499</v>
          </cell>
        </row>
        <row r="446">
          <cell r="L446" t="str">
            <v>A.1.9.2.T.05-2</v>
          </cell>
          <cell r="M446">
            <v>123326.69255156248</v>
          </cell>
          <cell r="N446">
            <v>31077.744106499995</v>
          </cell>
          <cell r="O446" t="str">
            <v>A.1.9.2.T.05-3</v>
          </cell>
          <cell r="P446">
            <v>143881.14131015621</v>
          </cell>
          <cell r="Q446">
            <v>36257.368124249995</v>
          </cell>
        </row>
        <row r="447">
          <cell r="L447" t="str">
            <v>A.1.9.2.U.05-2</v>
          </cell>
          <cell r="M447">
            <v>1865612.9032258065</v>
          </cell>
          <cell r="N447">
            <v>0</v>
          </cell>
          <cell r="O447" t="str">
            <v>A.1.9.2.U.05-3</v>
          </cell>
          <cell r="P447">
            <v>2176548.3870967743</v>
          </cell>
          <cell r="Q447">
            <v>0</v>
          </cell>
        </row>
        <row r="448">
          <cell r="L448">
            <v>0</v>
          </cell>
          <cell r="M448">
            <v>0</v>
          </cell>
          <cell r="N448">
            <v>0</v>
          </cell>
          <cell r="O448">
            <v>0</v>
          </cell>
          <cell r="P448">
            <v>0</v>
          </cell>
          <cell r="Q448">
            <v>0</v>
          </cell>
        </row>
        <row r="449">
          <cell r="L449">
            <v>0</v>
          </cell>
          <cell r="M449">
            <v>0</v>
          </cell>
          <cell r="N449">
            <v>0</v>
          </cell>
          <cell r="O449">
            <v>0</v>
          </cell>
          <cell r="P449">
            <v>0</v>
          </cell>
          <cell r="Q449">
            <v>0</v>
          </cell>
        </row>
        <row r="450">
          <cell r="L450" t="str">
            <v>A.1.9.2.V.05-2</v>
          </cell>
          <cell r="M450">
            <v>453634.38825047994</v>
          </cell>
          <cell r="N450">
            <v>82584.809872499987</v>
          </cell>
          <cell r="O450" t="str">
            <v>A.1.9.2.V.05-3</v>
          </cell>
          <cell r="P450">
            <v>529240.11962555989</v>
          </cell>
          <cell r="Q450">
            <v>96348.944851249966</v>
          </cell>
        </row>
        <row r="451">
          <cell r="L451" t="str">
            <v>A.1.9.2.W.05-2</v>
          </cell>
          <cell r="M451">
            <v>1131396.0910557746</v>
          </cell>
          <cell r="N451">
            <v>82584.809872499987</v>
          </cell>
          <cell r="O451" t="str">
            <v>A.1.9.2.W.05-3</v>
          </cell>
          <cell r="P451">
            <v>1319962.1062317372</v>
          </cell>
          <cell r="Q451">
            <v>96348.944851249966</v>
          </cell>
        </row>
        <row r="452">
          <cell r="L452" t="str">
            <v>A.1.9.2.X.05-2</v>
          </cell>
          <cell r="M452">
            <v>830168.66758675489</v>
          </cell>
          <cell r="N452">
            <v>82584.809872499987</v>
          </cell>
          <cell r="O452" t="str">
            <v>A.1.9.2.X.05-3</v>
          </cell>
          <cell r="P452">
            <v>968530.11218454735</v>
          </cell>
          <cell r="Q452">
            <v>96348.944851249966</v>
          </cell>
        </row>
        <row r="453">
          <cell r="L453" t="str">
            <v>A.1.9.2.Y.05-2</v>
          </cell>
          <cell r="M453">
            <v>166117.128154081</v>
          </cell>
          <cell r="N453">
            <v>82584.809872499987</v>
          </cell>
          <cell r="O453" t="str">
            <v>A.1.9.2.Y.05-3</v>
          </cell>
          <cell r="P453">
            <v>193803.31617976117</v>
          </cell>
          <cell r="Q453">
            <v>96348.944851249966</v>
          </cell>
        </row>
        <row r="454">
          <cell r="L454">
            <v>0</v>
          </cell>
          <cell r="M454">
            <v>0</v>
          </cell>
          <cell r="N454">
            <v>0</v>
          </cell>
          <cell r="O454">
            <v>0</v>
          </cell>
          <cell r="P454">
            <v>0</v>
          </cell>
          <cell r="Q454">
            <v>0</v>
          </cell>
        </row>
        <row r="455">
          <cell r="L455" t="str">
            <v>A.1.9.2.Z.05-2</v>
          </cell>
          <cell r="M455">
            <v>75492.841310399992</v>
          </cell>
          <cell r="N455">
            <v>92493.286031249998</v>
          </cell>
          <cell r="O455" t="str">
            <v>A.1.9.2.Z.05-3</v>
          </cell>
          <cell r="P455">
            <v>88074.981528799995</v>
          </cell>
          <cell r="Q455">
            <v>107908.833703125</v>
          </cell>
        </row>
        <row r="456">
          <cell r="L456">
            <v>0</v>
          </cell>
          <cell r="M456">
            <v>0</v>
          </cell>
          <cell r="N456">
            <v>0</v>
          </cell>
          <cell r="O456">
            <v>0</v>
          </cell>
          <cell r="P456">
            <v>0</v>
          </cell>
          <cell r="Q456">
            <v>0</v>
          </cell>
        </row>
        <row r="457">
          <cell r="L457" t="str">
            <v>A.1.9.2.A.1.05-2</v>
          </cell>
          <cell r="M457">
            <v>115097.1628854</v>
          </cell>
          <cell r="N457">
            <v>92493.286031249998</v>
          </cell>
          <cell r="O457" t="str">
            <v>A.1.9.2.A.1.05-3</v>
          </cell>
          <cell r="P457">
            <v>134280.02336629998</v>
          </cell>
          <cell r="Q457">
            <v>107908.833703125</v>
          </cell>
        </row>
        <row r="458">
          <cell r="L458">
            <v>0</v>
          </cell>
          <cell r="M458">
            <v>0</v>
          </cell>
          <cell r="N458">
            <v>0</v>
          </cell>
          <cell r="O458">
            <v>0</v>
          </cell>
          <cell r="P458">
            <v>0</v>
          </cell>
          <cell r="Q458">
            <v>0</v>
          </cell>
        </row>
        <row r="459">
          <cell r="L459" t="str">
            <v>A.1.9.2.B.1.05-2</v>
          </cell>
          <cell r="M459">
            <v>85116.95030489999</v>
          </cell>
          <cell r="N459">
            <v>92493.286031249998</v>
          </cell>
          <cell r="O459" t="str">
            <v>A.1.9.2.B.1.05-3</v>
          </cell>
          <cell r="P459">
            <v>99303.108689049986</v>
          </cell>
          <cell r="Q459">
            <v>107908.833703125</v>
          </cell>
        </row>
        <row r="460">
          <cell r="L460">
            <v>0</v>
          </cell>
          <cell r="M460">
            <v>0</v>
          </cell>
          <cell r="N460">
            <v>0</v>
          </cell>
          <cell r="O460">
            <v>0</v>
          </cell>
          <cell r="P460">
            <v>0</v>
          </cell>
          <cell r="Q460">
            <v>0</v>
          </cell>
        </row>
        <row r="461">
          <cell r="L461" t="str">
            <v>A.1.9.2.C.1.05-2</v>
          </cell>
          <cell r="M461">
            <v>86677.671197084986</v>
          </cell>
          <cell r="N461">
            <v>92493.286031249998</v>
          </cell>
          <cell r="O461" t="str">
            <v>A.1.9.2.C.1.05-3</v>
          </cell>
          <cell r="P461">
            <v>101123.94972993247</v>
          </cell>
          <cell r="Q461">
            <v>107908.833703125</v>
          </cell>
        </row>
        <row r="462">
          <cell r="L462">
            <v>0</v>
          </cell>
          <cell r="M462">
            <v>0</v>
          </cell>
          <cell r="N462">
            <v>0</v>
          </cell>
          <cell r="O462">
            <v>0</v>
          </cell>
          <cell r="P462">
            <v>0</v>
          </cell>
          <cell r="Q462">
            <v>0</v>
          </cell>
        </row>
        <row r="463">
          <cell r="L463" t="str">
            <v>A.1.9.2.D.1.05-2</v>
          </cell>
          <cell r="M463">
            <v>73406.496003899985</v>
          </cell>
          <cell r="N463">
            <v>92493.286031249998</v>
          </cell>
          <cell r="O463" t="str">
            <v>A.1.9.2.D.1.05-3</v>
          </cell>
          <cell r="P463">
            <v>85640.912004549973</v>
          </cell>
          <cell r="Q463">
            <v>107908.833703125</v>
          </cell>
        </row>
        <row r="464">
          <cell r="L464">
            <v>0</v>
          </cell>
          <cell r="M464">
            <v>0</v>
          </cell>
          <cell r="N464">
            <v>0</v>
          </cell>
          <cell r="O464">
            <v>0</v>
          </cell>
          <cell r="P464">
            <v>0</v>
          </cell>
          <cell r="Q464">
            <v>0</v>
          </cell>
        </row>
        <row r="465">
          <cell r="L465" t="str">
            <v>A.1.9.2.F.1.05-2</v>
          </cell>
          <cell r="M465">
            <v>111907.77752249999</v>
          </cell>
          <cell r="N465">
            <v>105259.48578599999</v>
          </cell>
          <cell r="O465" t="str">
            <v>A.1.9.2.F.1.05-3</v>
          </cell>
          <cell r="P465">
            <v>130559.07377624998</v>
          </cell>
          <cell r="Q465">
            <v>122802.73341699998</v>
          </cell>
        </row>
        <row r="466">
          <cell r="L466">
            <v>0</v>
          </cell>
          <cell r="M466">
            <v>0</v>
          </cell>
          <cell r="N466">
            <v>0</v>
          </cell>
          <cell r="O466">
            <v>0</v>
          </cell>
          <cell r="P466">
            <v>0</v>
          </cell>
          <cell r="Q466">
            <v>0</v>
          </cell>
        </row>
        <row r="467">
          <cell r="L467" t="str">
            <v>A.1.9.2.G.1.05-2</v>
          </cell>
          <cell r="M467">
            <v>79574.061847499979</v>
          </cell>
          <cell r="N467">
            <v>105259.48578599999</v>
          </cell>
          <cell r="O467" t="str">
            <v>A.1.9.2.G.1.05-3</v>
          </cell>
          <cell r="P467">
            <v>92836.405488749981</v>
          </cell>
          <cell r="Q467">
            <v>122802.73341699998</v>
          </cell>
        </row>
        <row r="468">
          <cell r="L468">
            <v>0</v>
          </cell>
          <cell r="M468">
            <v>0</v>
          </cell>
          <cell r="N468">
            <v>0</v>
          </cell>
          <cell r="O468">
            <v>0</v>
          </cell>
          <cell r="P468">
            <v>0</v>
          </cell>
          <cell r="Q468">
            <v>0</v>
          </cell>
        </row>
        <row r="469">
          <cell r="L469" t="str">
            <v>A.1.9.2.H.1.05-2</v>
          </cell>
          <cell r="M469">
            <v>388847.27863124991</v>
          </cell>
          <cell r="N469">
            <v>133419.97038824999</v>
          </cell>
          <cell r="O469" t="str">
            <v>A.1.9.2.H.1.05-3</v>
          </cell>
          <cell r="P469">
            <v>453655.15840312483</v>
          </cell>
          <cell r="Q469">
            <v>155656.63211962496</v>
          </cell>
        </row>
        <row r="470">
          <cell r="L470">
            <v>0</v>
          </cell>
          <cell r="M470">
            <v>0</v>
          </cell>
          <cell r="N470">
            <v>0</v>
          </cell>
          <cell r="O470">
            <v>0</v>
          </cell>
          <cell r="P470">
            <v>0</v>
          </cell>
          <cell r="Q470">
            <v>0</v>
          </cell>
        </row>
        <row r="471">
          <cell r="L471" t="str">
            <v>A.1.9.2.I.1.05-2</v>
          </cell>
          <cell r="M471">
            <v>34325.224517999995</v>
          </cell>
          <cell r="N471">
            <v>17137.836446249999</v>
          </cell>
          <cell r="O471" t="str">
            <v>A.1.9.2.I.1.05-3</v>
          </cell>
          <cell r="P471">
            <v>40046.095270999991</v>
          </cell>
          <cell r="Q471">
            <v>19994.142520624999</v>
          </cell>
        </row>
        <row r="472">
          <cell r="L472">
            <v>0</v>
          </cell>
          <cell r="M472">
            <v>0</v>
          </cell>
          <cell r="N472">
            <v>0</v>
          </cell>
          <cell r="O472">
            <v>0</v>
          </cell>
          <cell r="P472">
            <v>0</v>
          </cell>
          <cell r="Q472">
            <v>0</v>
          </cell>
        </row>
        <row r="473">
          <cell r="L473" t="str">
            <v>A.1.9.2.J.1.05-2</v>
          </cell>
          <cell r="M473">
            <v>59275.207533749999</v>
          </cell>
          <cell r="N473">
            <v>17137.836446249999</v>
          </cell>
          <cell r="O473" t="str">
            <v>A.1.9.2.J.1.05-3</v>
          </cell>
          <cell r="P473">
            <v>69154.408789374997</v>
          </cell>
          <cell r="Q473">
            <v>19994.142520624999</v>
          </cell>
        </row>
        <row r="474">
          <cell r="L474">
            <v>0</v>
          </cell>
          <cell r="M474">
            <v>0</v>
          </cell>
          <cell r="N474">
            <v>0</v>
          </cell>
          <cell r="O474">
            <v>0</v>
          </cell>
          <cell r="P474">
            <v>0</v>
          </cell>
          <cell r="Q474">
            <v>0</v>
          </cell>
        </row>
        <row r="475">
          <cell r="L475" t="str">
            <v>A.1.9.2.K.1.05-2</v>
          </cell>
          <cell r="M475">
            <v>203423.28973687493</v>
          </cell>
          <cell r="N475">
            <v>253112.66135999994</v>
          </cell>
          <cell r="O475" t="str">
            <v>A.1.9.2.K.1.05-3</v>
          </cell>
          <cell r="P475">
            <v>237327.1713596874</v>
          </cell>
          <cell r="Q475">
            <v>295298.1049199999</v>
          </cell>
        </row>
        <row r="476">
          <cell r="L476">
            <v>0</v>
          </cell>
          <cell r="M476">
            <v>0</v>
          </cell>
          <cell r="N476">
            <v>0</v>
          </cell>
          <cell r="O476">
            <v>0</v>
          </cell>
          <cell r="P476">
            <v>0</v>
          </cell>
          <cell r="Q476">
            <v>0</v>
          </cell>
        </row>
        <row r="477">
          <cell r="L477" t="str">
            <v>A.1.9.2.L.1.05-2</v>
          </cell>
          <cell r="M477">
            <v>17680.974652499997</v>
          </cell>
          <cell r="N477">
            <v>15913.097762249998</v>
          </cell>
          <cell r="O477" t="str">
            <v>A.1.9.2.L.1.05-3</v>
          </cell>
          <cell r="P477">
            <v>20627.803761249997</v>
          </cell>
          <cell r="Q477">
            <v>18565.280722624997</v>
          </cell>
        </row>
        <row r="478">
          <cell r="L478">
            <v>0</v>
          </cell>
          <cell r="M478">
            <v>0</v>
          </cell>
          <cell r="N478">
            <v>0</v>
          </cell>
          <cell r="O478">
            <v>0</v>
          </cell>
          <cell r="P478">
            <v>0</v>
          </cell>
          <cell r="Q478">
            <v>0</v>
          </cell>
        </row>
        <row r="479">
          <cell r="L479" t="str">
            <v>A.1.9.2.M.1.05-2</v>
          </cell>
          <cell r="M479">
            <v>7687.257699374999</v>
          </cell>
          <cell r="N479">
            <v>18371.080259999995</v>
          </cell>
          <cell r="O479" t="str">
            <v>A.1.9.2.M.1.05-3</v>
          </cell>
          <cell r="P479">
            <v>8968.4673159374979</v>
          </cell>
          <cell r="Q479">
            <v>21432.926969999993</v>
          </cell>
        </row>
        <row r="480">
          <cell r="L480">
            <v>0</v>
          </cell>
          <cell r="M480">
            <v>0</v>
          </cell>
          <cell r="N480">
            <v>0</v>
          </cell>
          <cell r="O480">
            <v>0</v>
          </cell>
          <cell r="P480">
            <v>0</v>
          </cell>
          <cell r="Q480">
            <v>0</v>
          </cell>
        </row>
        <row r="481">
          <cell r="L481" t="str">
            <v>A.1.9.2.N.1.05-2</v>
          </cell>
          <cell r="M481">
            <v>2805</v>
          </cell>
          <cell r="N481">
            <v>7650</v>
          </cell>
          <cell r="O481" t="str">
            <v>A.1.9.2.N.1.05-3</v>
          </cell>
          <cell r="P481">
            <v>3272.5</v>
          </cell>
          <cell r="Q481">
            <v>8925</v>
          </cell>
        </row>
        <row r="482">
          <cell r="L482">
            <v>0</v>
          </cell>
          <cell r="M482">
            <v>0</v>
          </cell>
          <cell r="N482">
            <v>0</v>
          </cell>
          <cell r="O482">
            <v>0</v>
          </cell>
          <cell r="P482">
            <v>0</v>
          </cell>
          <cell r="Q482">
            <v>0</v>
          </cell>
        </row>
        <row r="483">
          <cell r="L483" t="str">
            <v>A.1.9.2.O.1.05-2</v>
          </cell>
          <cell r="M483">
            <v>20326.8391128</v>
          </cell>
          <cell r="N483">
            <v>36733.655390249987</v>
          </cell>
          <cell r="O483" t="str">
            <v>A.1.9.2.O.1.05-3</v>
          </cell>
          <cell r="P483">
            <v>23714.645631599997</v>
          </cell>
          <cell r="Q483">
            <v>42855.931288624983</v>
          </cell>
        </row>
        <row r="484">
          <cell r="L484">
            <v>0</v>
          </cell>
          <cell r="M484">
            <v>0</v>
          </cell>
          <cell r="N484">
            <v>0</v>
          </cell>
          <cell r="O484">
            <v>0</v>
          </cell>
          <cell r="P484">
            <v>0</v>
          </cell>
          <cell r="Q484">
            <v>0</v>
          </cell>
        </row>
        <row r="485">
          <cell r="L485">
            <v>0</v>
          </cell>
          <cell r="M485">
            <v>0</v>
          </cell>
          <cell r="N485">
            <v>0</v>
          </cell>
          <cell r="O485">
            <v>0</v>
          </cell>
          <cell r="P485">
            <v>0</v>
          </cell>
          <cell r="Q485">
            <v>0</v>
          </cell>
        </row>
        <row r="486">
          <cell r="L486" t="str">
            <v>A.1.9.2.P.1.05-2</v>
          </cell>
          <cell r="M486">
            <v>21523.105523812497</v>
          </cell>
          <cell r="N486">
            <v>15513.356663999999</v>
          </cell>
          <cell r="O486" t="str">
            <v>A.1.9.2.P.1.05-3</v>
          </cell>
          <cell r="P486">
            <v>25110.289777781247</v>
          </cell>
          <cell r="Q486">
            <v>18098.916107999998</v>
          </cell>
        </row>
        <row r="487">
          <cell r="L487">
            <v>0</v>
          </cell>
          <cell r="M487">
            <v>0</v>
          </cell>
          <cell r="N487">
            <v>0</v>
          </cell>
          <cell r="O487">
            <v>0</v>
          </cell>
          <cell r="P487">
            <v>0</v>
          </cell>
          <cell r="Q487">
            <v>0</v>
          </cell>
        </row>
        <row r="488">
          <cell r="L488" t="str">
            <v>A.1.9.2.P.1.A.05-2</v>
          </cell>
          <cell r="M488">
            <v>26374.336241624998</v>
          </cell>
          <cell r="N488">
            <v>15513.356663999999</v>
          </cell>
          <cell r="O488" t="str">
            <v>A.1.9.2.P.1.A.05-3</v>
          </cell>
          <cell r="P488">
            <v>30770.058948562499</v>
          </cell>
          <cell r="Q488">
            <v>18098.916107999998</v>
          </cell>
        </row>
        <row r="489">
          <cell r="L489" t="str">
            <v>A.1.9.2.Q.1.05-2</v>
          </cell>
          <cell r="M489">
            <v>0</v>
          </cell>
          <cell r="N489">
            <v>0</v>
          </cell>
          <cell r="O489" t="str">
            <v>A.1.9.2.Q.1.05-3</v>
          </cell>
          <cell r="P489">
            <v>0</v>
          </cell>
          <cell r="Q489">
            <v>0</v>
          </cell>
        </row>
        <row r="490">
          <cell r="L490" t="str">
            <v>A.1.9.2.R.1.05-2</v>
          </cell>
          <cell r="M490">
            <v>17927.035684874994</v>
          </cell>
          <cell r="N490">
            <v>15513.356663999999</v>
          </cell>
          <cell r="O490" t="str">
            <v>A.1.9.2.R.1.05-3</v>
          </cell>
          <cell r="P490">
            <v>20914.874965687493</v>
          </cell>
          <cell r="Q490">
            <v>18098.916107999998</v>
          </cell>
        </row>
        <row r="491">
          <cell r="L491" t="str">
            <v>A.1.9.2.S.1.05-2</v>
          </cell>
          <cell r="M491">
            <v>25735.086138374998</v>
          </cell>
          <cell r="N491">
            <v>15513.356663999999</v>
          </cell>
          <cell r="O491" t="str">
            <v>A.1.9.2.S.1.05-3</v>
          </cell>
          <cell r="P491">
            <v>30024.267161437496</v>
          </cell>
          <cell r="Q491">
            <v>18098.916107999998</v>
          </cell>
        </row>
        <row r="492">
          <cell r="L492" t="str">
            <v>A.1.9.2.T.1.05-2</v>
          </cell>
          <cell r="M492">
            <v>13199.776477874999</v>
          </cell>
          <cell r="N492">
            <v>15513.356663999999</v>
          </cell>
          <cell r="O492" t="str">
            <v>A.1.9.2.T.1.05-3</v>
          </cell>
          <cell r="P492">
            <v>15399.739224187497</v>
          </cell>
          <cell r="Q492">
            <v>18098.916107999998</v>
          </cell>
        </row>
        <row r="493">
          <cell r="L493" t="str">
            <v>A.1.9.2.U.1.05-2</v>
          </cell>
          <cell r="M493">
            <v>14725.153009124999</v>
          </cell>
          <cell r="N493">
            <v>15513.356663999999</v>
          </cell>
          <cell r="O493" t="str">
            <v>A.1.9.2.U.1.05-3</v>
          </cell>
          <cell r="P493">
            <v>17179.345177312498</v>
          </cell>
          <cell r="Q493">
            <v>18098.916107999998</v>
          </cell>
        </row>
        <row r="494">
          <cell r="L494" t="str">
            <v>A.1.9.2.V.1.05-2</v>
          </cell>
          <cell r="M494">
            <v>17766.583140937495</v>
          </cell>
          <cell r="N494">
            <v>11175.740491499999</v>
          </cell>
          <cell r="O494" t="str">
            <v>A.1.9.2.V.1.05-3</v>
          </cell>
          <cell r="P494">
            <v>20727.680331093743</v>
          </cell>
          <cell r="Q494">
            <v>13038.363906749999</v>
          </cell>
        </row>
        <row r="495">
          <cell r="L495" t="str">
            <v>A.1.9.2.W.1.05-2</v>
          </cell>
          <cell r="M495">
            <v>9694.6745484374969</v>
          </cell>
          <cell r="N495">
            <v>11175.740491499999</v>
          </cell>
          <cell r="O495" t="str">
            <v>A.1.9.2.W.1.05-3</v>
          </cell>
          <cell r="P495">
            <v>11310.453639843747</v>
          </cell>
          <cell r="Q495">
            <v>13038.363906749999</v>
          </cell>
        </row>
        <row r="496">
          <cell r="L496" t="str">
            <v>A.1.9.2.X.1.05-2</v>
          </cell>
          <cell r="M496">
            <v>48436.785039374998</v>
          </cell>
          <cell r="N496">
            <v>31468.980074999999</v>
          </cell>
          <cell r="O496" t="str">
            <v>A.1.9.2.X.1.05-3</v>
          </cell>
          <cell r="P496">
            <v>56509.582545937497</v>
          </cell>
          <cell r="Q496">
            <v>36713.810087499995</v>
          </cell>
        </row>
        <row r="497">
          <cell r="L497" t="str">
            <v>A.1.9.2.Y.1.05-2</v>
          </cell>
          <cell r="M497">
            <v>42130.168676250003</v>
          </cell>
          <cell r="N497">
            <v>26536.004819999998</v>
          </cell>
          <cell r="O497" t="str">
            <v>A.1.9.2.Y.1.05-3</v>
          </cell>
          <cell r="P497">
            <v>49151.863455625004</v>
          </cell>
          <cell r="Q497">
            <v>30958.672289999999</v>
          </cell>
        </row>
        <row r="498">
          <cell r="L498" t="str">
            <v>A.1.9.2.Z.1.05-2</v>
          </cell>
          <cell r="M498">
            <v>113768.79968437499</v>
          </cell>
          <cell r="N498">
            <v>125943.96133799999</v>
          </cell>
          <cell r="O498" t="str">
            <v>A.1.9.2.Z.1.05-3</v>
          </cell>
          <cell r="P498">
            <v>132730.26629843749</v>
          </cell>
          <cell r="Q498">
            <v>146934.62156099998</v>
          </cell>
        </row>
        <row r="499">
          <cell r="L499" t="str">
            <v>A.1.9.2.A.2.05-2</v>
          </cell>
          <cell r="M499">
            <v>100752.32439749999</v>
          </cell>
          <cell r="N499">
            <v>94457.971003499988</v>
          </cell>
          <cell r="O499" t="str">
            <v>A.1.9.2.A.2.05-3</v>
          </cell>
          <cell r="P499">
            <v>117544.37846374998</v>
          </cell>
          <cell r="Q499">
            <v>110200.96617074998</v>
          </cell>
        </row>
        <row r="500">
          <cell r="L500" t="str">
            <v>A.1.9.2.B.2.05-2</v>
          </cell>
          <cell r="M500">
            <v>13977.142492499999</v>
          </cell>
          <cell r="N500">
            <v>17503.557025499998</v>
          </cell>
          <cell r="O500" t="str">
            <v>A.1.9.2.B.2.05-3</v>
          </cell>
          <cell r="P500">
            <v>16306.666241249999</v>
          </cell>
          <cell r="Q500">
            <v>20420.816529749998</v>
          </cell>
        </row>
        <row r="501">
          <cell r="L501" t="str">
            <v>A.1.9.2.C.2.05-2</v>
          </cell>
          <cell r="M501">
            <v>13683.587512499997</v>
          </cell>
          <cell r="N501">
            <v>17503.557025499998</v>
          </cell>
          <cell r="O501" t="str">
            <v>A.1.9.2.C.2.05-3</v>
          </cell>
          <cell r="P501">
            <v>15964.185431249996</v>
          </cell>
          <cell r="Q501">
            <v>20420.816529749998</v>
          </cell>
        </row>
        <row r="502">
          <cell r="L502">
            <v>0</v>
          </cell>
          <cell r="M502">
            <v>0</v>
          </cell>
          <cell r="N502">
            <v>0</v>
          </cell>
          <cell r="O502">
            <v>0</v>
          </cell>
          <cell r="P502">
            <v>0</v>
          </cell>
          <cell r="Q502">
            <v>0</v>
          </cell>
        </row>
        <row r="503">
          <cell r="L503" t="str">
            <v>A.1.10.1.05-2</v>
          </cell>
          <cell r="M503">
            <v>0</v>
          </cell>
          <cell r="N503">
            <v>0</v>
          </cell>
          <cell r="O503" t="str">
            <v>A.1.10.1.05-3</v>
          </cell>
          <cell r="P503">
            <v>0</v>
          </cell>
          <cell r="Q503">
            <v>0</v>
          </cell>
        </row>
        <row r="504">
          <cell r="L504" t="str">
            <v>A.1.10.1.A.05-2</v>
          </cell>
          <cell r="M504">
            <v>112313.12558880002</v>
          </cell>
          <cell r="N504">
            <v>31077.744106500002</v>
          </cell>
          <cell r="O504" t="str">
            <v>A.1.10.1.A.05-3</v>
          </cell>
          <cell r="P504">
            <v>131031.9798536</v>
          </cell>
          <cell r="Q504">
            <v>36257.368124250002</v>
          </cell>
        </row>
        <row r="505">
          <cell r="L505" t="str">
            <v>A.1.10.1.B.05-2</v>
          </cell>
          <cell r="M505">
            <v>110387.94496410001</v>
          </cell>
          <cell r="N505">
            <v>97451.77667549999</v>
          </cell>
          <cell r="O505" t="str">
            <v>A.1.10.1.B.05-3</v>
          </cell>
          <cell r="P505">
            <v>128785.93579145</v>
          </cell>
          <cell r="Q505">
            <v>113693.73945474999</v>
          </cell>
        </row>
        <row r="506">
          <cell r="L506" t="str">
            <v>A.1.10.1.C.05-2</v>
          </cell>
          <cell r="M506">
            <v>165136.13211479998</v>
          </cell>
          <cell r="N506">
            <v>84353.876860499964</v>
          </cell>
          <cell r="O506" t="str">
            <v>A.1.10.1.C.05-3</v>
          </cell>
          <cell r="P506">
            <v>192658.82080059999</v>
          </cell>
          <cell r="Q506">
            <v>98412.856337249963</v>
          </cell>
        </row>
        <row r="507">
          <cell r="L507" t="str">
            <v>A.1.10.1.D.05-2</v>
          </cell>
          <cell r="M507">
            <v>184668.6904548</v>
          </cell>
          <cell r="N507">
            <v>84353.876860499964</v>
          </cell>
          <cell r="O507" t="str">
            <v>A.1.10.1.D.05-3</v>
          </cell>
          <cell r="P507">
            <v>215446.80553059999</v>
          </cell>
          <cell r="Q507">
            <v>98412.856337249963</v>
          </cell>
        </row>
        <row r="508">
          <cell r="L508" t="str">
            <v>A.1.10.1.E.05-2</v>
          </cell>
          <cell r="M508">
            <v>306264.0580896</v>
          </cell>
          <cell r="N508">
            <v>126530.81529074998</v>
          </cell>
          <cell r="O508" t="str">
            <v>A.1.10.1.E.05-3</v>
          </cell>
          <cell r="P508">
            <v>357308.06777119997</v>
          </cell>
          <cell r="Q508">
            <v>147619.28450587497</v>
          </cell>
        </row>
        <row r="509">
          <cell r="L509" t="str">
            <v>A.1.10.1.F.05-2</v>
          </cell>
          <cell r="M509">
            <v>368281.7269524</v>
          </cell>
          <cell r="N509">
            <v>126530.81529074998</v>
          </cell>
          <cell r="O509" t="str">
            <v>A.1.10.1.F.05-3</v>
          </cell>
          <cell r="P509">
            <v>429662.01477780001</v>
          </cell>
          <cell r="Q509">
            <v>147619.28450587497</v>
          </cell>
        </row>
        <row r="510">
          <cell r="L510" t="str">
            <v>A.1.10.1.G.05-2</v>
          </cell>
          <cell r="M510">
            <v>714618.0683267999</v>
          </cell>
          <cell r="N510">
            <v>168707.75372099993</v>
          </cell>
          <cell r="O510" t="str">
            <v>A.1.10.1.G.05-3</v>
          </cell>
          <cell r="P510">
            <v>833721.07971459988</v>
          </cell>
          <cell r="Q510">
            <v>196825.71267449993</v>
          </cell>
        </row>
        <row r="511">
          <cell r="L511" t="str">
            <v>A.1.10.1.H.05-2</v>
          </cell>
          <cell r="M511">
            <v>758273.55204360001</v>
          </cell>
          <cell r="N511">
            <v>168707.75372099993</v>
          </cell>
          <cell r="O511" t="str">
            <v>A.1.10.1.H.05-3</v>
          </cell>
          <cell r="P511">
            <v>884652.47738419985</v>
          </cell>
          <cell r="Q511">
            <v>196825.71267449993</v>
          </cell>
        </row>
        <row r="512">
          <cell r="L512" t="str">
            <v>A.1.10.1.I.05-2</v>
          </cell>
          <cell r="M512">
            <v>269487.45397500001</v>
          </cell>
          <cell r="N512">
            <v>196995.81526949993</v>
          </cell>
          <cell r="O512" t="str">
            <v>A.1.10.1.I.05-3</v>
          </cell>
          <cell r="P512">
            <v>314402.02963749995</v>
          </cell>
          <cell r="Q512">
            <v>229828.4511477499</v>
          </cell>
        </row>
        <row r="513">
          <cell r="L513" t="str">
            <v>A.1.10.1.J.05-2</v>
          </cell>
          <cell r="M513">
            <v>634600.189522275</v>
          </cell>
          <cell r="N513">
            <v>436952.74193219986</v>
          </cell>
          <cell r="O513" t="str">
            <v>A.1.10.1.J.05-3</v>
          </cell>
          <cell r="P513">
            <v>740366.8877759875</v>
          </cell>
          <cell r="Q513">
            <v>509778.19892089983</v>
          </cell>
        </row>
        <row r="514">
          <cell r="L514" t="str">
            <v>A.1.10.1.K.05-2</v>
          </cell>
          <cell r="M514">
            <v>450562.11578744999</v>
          </cell>
          <cell r="N514">
            <v>288349.41391424992</v>
          </cell>
          <cell r="O514" t="str">
            <v>A.1.10.1.K.05-3</v>
          </cell>
          <cell r="P514">
            <v>525655.80175202491</v>
          </cell>
          <cell r="Q514">
            <v>336407.6495666249</v>
          </cell>
        </row>
        <row r="515">
          <cell r="L515" t="str">
            <v>A.1.10.1.L.05-2</v>
          </cell>
          <cell r="M515">
            <v>938928.0257154</v>
          </cell>
          <cell r="N515">
            <v>632739.12775124994</v>
          </cell>
          <cell r="O515" t="str">
            <v>A.1.10.1.L.05-3</v>
          </cell>
          <cell r="P515">
            <v>1095416.0300012999</v>
          </cell>
          <cell r="Q515">
            <v>738195.64904312487</v>
          </cell>
        </row>
        <row r="516">
          <cell r="L516" t="str">
            <v>A.1.10.1.M.05-2</v>
          </cell>
          <cell r="M516">
            <v>1191379.52275155</v>
          </cell>
          <cell r="N516">
            <v>868399.26286424987</v>
          </cell>
          <cell r="O516" t="str">
            <v>A.1.10.1.M.05-3</v>
          </cell>
          <cell r="P516">
            <v>1389942.7765434748</v>
          </cell>
          <cell r="Q516">
            <v>1013132.4733416248</v>
          </cell>
        </row>
        <row r="517">
          <cell r="L517" t="str">
            <v>A.1.10.1.N.05-2</v>
          </cell>
          <cell r="M517">
            <v>1223694</v>
          </cell>
          <cell r="N517">
            <v>253061.63058149992</v>
          </cell>
          <cell r="O517" t="str">
            <v>A.1.10.1.N.05-3</v>
          </cell>
          <cell r="P517">
            <v>1427643</v>
          </cell>
          <cell r="Q517">
            <v>295238.56901174987</v>
          </cell>
        </row>
        <row r="518">
          <cell r="L518" t="str">
            <v>A.1.10.1.O.05-2</v>
          </cell>
          <cell r="M518">
            <v>2506242</v>
          </cell>
          <cell r="N518">
            <v>253061.63058149992</v>
          </cell>
          <cell r="O518" t="str">
            <v>A.1.10.1.O.05-3</v>
          </cell>
          <cell r="P518">
            <v>2923949</v>
          </cell>
          <cell r="Q518">
            <v>295238.56901174987</v>
          </cell>
        </row>
        <row r="519">
          <cell r="L519" t="str">
            <v>A.1.10.1.P.05-2</v>
          </cell>
          <cell r="M519">
            <v>1428489.6</v>
          </cell>
          <cell r="N519">
            <v>253061.63058149992</v>
          </cell>
          <cell r="O519" t="str">
            <v>A.1.10.1.P.05-3</v>
          </cell>
          <cell r="P519">
            <v>1666571.2</v>
          </cell>
          <cell r="Q519">
            <v>295238.56901174987</v>
          </cell>
        </row>
        <row r="520">
          <cell r="L520" t="str">
            <v>A.1.10.1.Q.05-2</v>
          </cell>
          <cell r="M520">
            <v>2814435</v>
          </cell>
          <cell r="N520">
            <v>253061.63058149992</v>
          </cell>
          <cell r="O520" t="str">
            <v>A.1.10.1.Q.05-3</v>
          </cell>
          <cell r="P520">
            <v>3283507.5</v>
          </cell>
          <cell r="Q520">
            <v>295238.56901174987</v>
          </cell>
        </row>
        <row r="521">
          <cell r="L521" t="str">
            <v>A.1.10.1.R.05-2</v>
          </cell>
          <cell r="M521">
            <v>3607597.2</v>
          </cell>
          <cell r="N521">
            <v>253061.63058149992</v>
          </cell>
          <cell r="O521" t="str">
            <v>A.1.10.1.R.05-3</v>
          </cell>
          <cell r="P521">
            <v>4208863.3999999994</v>
          </cell>
          <cell r="Q521">
            <v>295238.56901174987</v>
          </cell>
        </row>
        <row r="522">
          <cell r="L522" t="str">
            <v>A.1.10.1.S.05-2</v>
          </cell>
          <cell r="M522">
            <v>5621689.2000000002</v>
          </cell>
          <cell r="N522">
            <v>253061.63058149992</v>
          </cell>
          <cell r="O522" t="str">
            <v>A.1.10.1.S.05-3</v>
          </cell>
          <cell r="P522">
            <v>6558637.3999999994</v>
          </cell>
          <cell r="Q522">
            <v>295238.56901174987</v>
          </cell>
        </row>
        <row r="523">
          <cell r="L523" t="str">
            <v>A.1.10.1.T.05-2</v>
          </cell>
          <cell r="M523">
            <v>1041867.7436370001</v>
          </cell>
          <cell r="N523">
            <v>307460.44046249992</v>
          </cell>
          <cell r="O523" t="str">
            <v>A.1.10.1.T.05-3</v>
          </cell>
          <cell r="P523">
            <v>1215512.3675764999</v>
          </cell>
          <cell r="Q523">
            <v>358703.84720624983</v>
          </cell>
        </row>
        <row r="524">
          <cell r="L524" t="str">
            <v>A.1.10.1.U.05-2</v>
          </cell>
          <cell r="M524">
            <v>856200.87775499991</v>
          </cell>
          <cell r="N524">
            <v>307460.44046249992</v>
          </cell>
          <cell r="O524" t="str">
            <v>A.1.10.1.U.05-3</v>
          </cell>
          <cell r="P524">
            <v>998901.02404749987</v>
          </cell>
          <cell r="Q524">
            <v>358703.84720624983</v>
          </cell>
        </row>
        <row r="525">
          <cell r="L525" t="str">
            <v>A.1.10.1.V.05-2</v>
          </cell>
          <cell r="M525">
            <v>537960.87775499991</v>
          </cell>
          <cell r="N525">
            <v>307460.44046249992</v>
          </cell>
          <cell r="O525" t="str">
            <v>A.1.10.1.V.05-3</v>
          </cell>
          <cell r="P525">
            <v>627621.02404749987</v>
          </cell>
          <cell r="Q525">
            <v>358703.84720624983</v>
          </cell>
        </row>
        <row r="526">
          <cell r="L526" t="str">
            <v>A.1.10.1.W.05-2</v>
          </cell>
          <cell r="M526">
            <v>1762980.877755</v>
          </cell>
          <cell r="N526">
            <v>307460.44046249992</v>
          </cell>
          <cell r="O526" t="str">
            <v>A.1.10.1.W.05-3</v>
          </cell>
          <cell r="P526">
            <v>2056811.0240475</v>
          </cell>
          <cell r="Q526">
            <v>358703.84720624983</v>
          </cell>
        </row>
        <row r="527">
          <cell r="L527" t="str">
            <v>A.1.10.1.X.05-2</v>
          </cell>
          <cell r="M527">
            <v>2606520.8777550003</v>
          </cell>
          <cell r="N527">
            <v>307460.44046249992</v>
          </cell>
          <cell r="O527" t="str">
            <v>A.1.10.1.X.05-3</v>
          </cell>
          <cell r="P527">
            <v>3040941.0240475</v>
          </cell>
          <cell r="Q527">
            <v>358703.84720624983</v>
          </cell>
        </row>
        <row r="528">
          <cell r="L528" t="str">
            <v>A.1.10.1.Y.05-2</v>
          </cell>
          <cell r="M528">
            <v>696060.87775499991</v>
          </cell>
          <cell r="N528">
            <v>307460.44046249992</v>
          </cell>
          <cell r="O528" t="str">
            <v>A.1.10.1.Y.05-3</v>
          </cell>
          <cell r="P528">
            <v>812071.02404749987</v>
          </cell>
          <cell r="Q528">
            <v>358703.84720624983</v>
          </cell>
        </row>
        <row r="529">
          <cell r="L529" t="str">
            <v>A.1.10.1.Z.05-2</v>
          </cell>
          <cell r="M529">
            <v>1372320.877755</v>
          </cell>
          <cell r="N529">
            <v>307460.44046249992</v>
          </cell>
          <cell r="O529" t="str">
            <v>A.1.10.1.Z.05-3</v>
          </cell>
          <cell r="P529">
            <v>1601041.0240475</v>
          </cell>
          <cell r="Q529">
            <v>358703.84720624983</v>
          </cell>
        </row>
        <row r="530">
          <cell r="L530" t="str">
            <v>A.1.10.A.1.05-2</v>
          </cell>
          <cell r="M530">
            <v>2453520.8777550003</v>
          </cell>
          <cell r="N530">
            <v>307460.44046249992</v>
          </cell>
          <cell r="O530" t="str">
            <v>A.1.10.A.1.05-3</v>
          </cell>
          <cell r="P530">
            <v>2862441.0240475</v>
          </cell>
          <cell r="Q530">
            <v>358703.84720624983</v>
          </cell>
        </row>
        <row r="531">
          <cell r="L531" t="str">
            <v>A.1.10.B.1.05-2</v>
          </cell>
          <cell r="M531">
            <v>3419460.8777550003</v>
          </cell>
          <cell r="N531">
            <v>307460.44046249992</v>
          </cell>
          <cell r="O531" t="str">
            <v>A.1.10.B.1.05-3</v>
          </cell>
          <cell r="P531">
            <v>3989371.0240475</v>
          </cell>
          <cell r="Q531">
            <v>358703.84720624983</v>
          </cell>
        </row>
        <row r="532">
          <cell r="L532" t="str">
            <v>A.1.10.C.1.05-2</v>
          </cell>
          <cell r="M532">
            <v>4277280.8777550003</v>
          </cell>
          <cell r="N532">
            <v>307460.44046249992</v>
          </cell>
          <cell r="O532" t="str">
            <v>A.1.10.C.1.05-3</v>
          </cell>
          <cell r="P532">
            <v>4990161.0240474995</v>
          </cell>
          <cell r="Q532">
            <v>358703.84720624983</v>
          </cell>
        </row>
        <row r="533">
          <cell r="L533">
            <v>0</v>
          </cell>
          <cell r="M533">
            <v>0</v>
          </cell>
          <cell r="N533">
            <v>0</v>
          </cell>
          <cell r="O533">
            <v>0</v>
          </cell>
          <cell r="P533">
            <v>0</v>
          </cell>
          <cell r="Q533">
            <v>0</v>
          </cell>
        </row>
        <row r="534">
          <cell r="L534" t="str">
            <v>A.1.11.1.05-2</v>
          </cell>
          <cell r="M534">
            <v>0</v>
          </cell>
          <cell r="N534">
            <v>0</v>
          </cell>
          <cell r="O534" t="str">
            <v>A.1.11.1.05-3</v>
          </cell>
          <cell r="P534">
            <v>0</v>
          </cell>
          <cell r="Q534">
            <v>0</v>
          </cell>
        </row>
        <row r="535">
          <cell r="L535" t="str">
            <v>A.1.11.1.A.05-2</v>
          </cell>
          <cell r="M535">
            <v>258123.24198900003</v>
          </cell>
          <cell r="N535">
            <v>72574.272156749983</v>
          </cell>
          <cell r="O535" t="str">
            <v>A.1.11.1.A.05-3</v>
          </cell>
          <cell r="P535">
            <v>301143.7823205</v>
          </cell>
          <cell r="Q535">
            <v>84669.984182874963</v>
          </cell>
        </row>
        <row r="536">
          <cell r="L536" t="str">
            <v>A.1.11.1.B.05-2</v>
          </cell>
          <cell r="M536">
            <v>297207.66318899998</v>
          </cell>
          <cell r="N536">
            <v>72574.272156749983</v>
          </cell>
          <cell r="O536" t="str">
            <v>A.1.11.1.B.05-3</v>
          </cell>
          <cell r="P536">
            <v>346742.2737205</v>
          </cell>
          <cell r="Q536">
            <v>84669.984182874963</v>
          </cell>
        </row>
        <row r="537">
          <cell r="L537" t="str">
            <v>A.1.11.1.C.05-2</v>
          </cell>
          <cell r="M537">
            <v>369048.21750899998</v>
          </cell>
          <cell r="N537">
            <v>72574.272156749983</v>
          </cell>
          <cell r="O537" t="str">
            <v>A.1.11.1.C.05-3</v>
          </cell>
          <cell r="P537">
            <v>430556.25376049994</v>
          </cell>
          <cell r="Q537">
            <v>84669.984182874963</v>
          </cell>
        </row>
        <row r="538">
          <cell r="L538">
            <v>0</v>
          </cell>
          <cell r="M538">
            <v>0</v>
          </cell>
          <cell r="N538">
            <v>0</v>
          </cell>
          <cell r="O538">
            <v>0</v>
          </cell>
          <cell r="P538">
            <v>0</v>
          </cell>
          <cell r="Q538">
            <v>0</v>
          </cell>
        </row>
        <row r="539">
          <cell r="L539" t="str">
            <v>A.1.12.1.05-2</v>
          </cell>
          <cell r="M539">
            <v>0</v>
          </cell>
          <cell r="N539">
            <v>0</v>
          </cell>
          <cell r="O539" t="str">
            <v>A.1.12.1.05-3</v>
          </cell>
          <cell r="P539">
            <v>0</v>
          </cell>
          <cell r="Q539">
            <v>0</v>
          </cell>
        </row>
        <row r="540">
          <cell r="L540" t="str">
            <v>A.1.12.1.A.05-2</v>
          </cell>
          <cell r="M540">
            <v>5348204.7918750001</v>
          </cell>
          <cell r="N540">
            <v>257365.22623499995</v>
          </cell>
          <cell r="O540" t="str">
            <v>A.1.12.1.A.05-3</v>
          </cell>
          <cell r="P540">
            <v>6239572.2571874997</v>
          </cell>
          <cell r="Q540">
            <v>300259.4306074999</v>
          </cell>
        </row>
        <row r="541">
          <cell r="L541" t="str">
            <v>A.1.12.1.B.05-2</v>
          </cell>
          <cell r="M541">
            <v>504291.61462499993</v>
          </cell>
          <cell r="N541">
            <v>123239.33007749998</v>
          </cell>
          <cell r="O541" t="str">
            <v>A.1.12.1.B.05-3</v>
          </cell>
          <cell r="P541">
            <v>588340.21706249984</v>
          </cell>
          <cell r="Q541">
            <v>143779.21842374996</v>
          </cell>
        </row>
        <row r="542">
          <cell r="L542" t="str">
            <v>A.1.12.1.C.05-2</v>
          </cell>
          <cell r="M542">
            <v>3358175.1018749997</v>
          </cell>
          <cell r="N542">
            <v>257365.22623499995</v>
          </cell>
          <cell r="O542" t="str">
            <v>A.1.12.1.C.05-3</v>
          </cell>
          <cell r="P542">
            <v>3917870.9521874995</v>
          </cell>
          <cell r="Q542">
            <v>300259.4306074999</v>
          </cell>
        </row>
        <row r="543">
          <cell r="L543" t="str">
            <v>A.1.12.1.D.05-2</v>
          </cell>
          <cell r="M543">
            <v>513337.20412499987</v>
          </cell>
          <cell r="N543">
            <v>123239.33007749998</v>
          </cell>
          <cell r="O543" t="str">
            <v>A.1.12.1.D.05-3</v>
          </cell>
          <cell r="P543">
            <v>598893.40481249976</v>
          </cell>
          <cell r="Q543">
            <v>143779.21842374996</v>
          </cell>
        </row>
        <row r="544">
          <cell r="L544" t="str">
            <v>A.1.12.1.D.05-2</v>
          </cell>
          <cell r="M544">
            <v>1123914.4953750002</v>
          </cell>
          <cell r="N544">
            <v>123239.33007749998</v>
          </cell>
          <cell r="O544" t="str">
            <v>A.1.12.1.D.05-3</v>
          </cell>
          <cell r="P544">
            <v>1311233.5779375001</v>
          </cell>
          <cell r="Q544">
            <v>143779.21842374996</v>
          </cell>
        </row>
        <row r="545">
          <cell r="L545" t="str">
            <v>A.1.12.1.E.05-2</v>
          </cell>
          <cell r="M545">
            <v>382176.1563749999</v>
          </cell>
          <cell r="N545">
            <v>123239.33007749998</v>
          </cell>
          <cell r="O545" t="str">
            <v>A.1.12.1.E.05-3</v>
          </cell>
          <cell r="P545">
            <v>445872.18243749987</v>
          </cell>
          <cell r="Q545">
            <v>143779.21842374996</v>
          </cell>
        </row>
        <row r="546">
          <cell r="L546" t="str">
            <v>A.1.12.1.F.05-2</v>
          </cell>
          <cell r="M546">
            <v>408182.22618749994</v>
          </cell>
          <cell r="N546">
            <v>123239.33007749998</v>
          </cell>
          <cell r="O546" t="str">
            <v>A.1.12.1.F.05-3</v>
          </cell>
          <cell r="P546">
            <v>476212.59721874993</v>
          </cell>
          <cell r="Q546">
            <v>143779.21842374996</v>
          </cell>
        </row>
        <row r="547">
          <cell r="L547" t="str">
            <v>A.1.12.1.G.05-2</v>
          </cell>
          <cell r="M547">
            <v>719124.36524999992</v>
          </cell>
          <cell r="N547">
            <v>123239.33007749998</v>
          </cell>
          <cell r="O547" t="str">
            <v>A.1.12.1.G.05-3</v>
          </cell>
          <cell r="P547">
            <v>838978.42612499988</v>
          </cell>
          <cell r="Q547">
            <v>143779.21842374996</v>
          </cell>
        </row>
        <row r="548">
          <cell r="L548" t="str">
            <v>A.1.12.1.H.05-2</v>
          </cell>
          <cell r="M548">
            <v>812972.35631249985</v>
          </cell>
          <cell r="N548">
            <v>123239.33007749998</v>
          </cell>
          <cell r="O548" t="str">
            <v>A.1.12.1.H.05-3</v>
          </cell>
          <cell r="P548">
            <v>948467.74903124978</v>
          </cell>
          <cell r="Q548">
            <v>143779.21842374996</v>
          </cell>
        </row>
        <row r="549">
          <cell r="L549" t="str">
            <v>A.1.12.1.I.05-2</v>
          </cell>
          <cell r="M549">
            <v>1198540.6087500001</v>
          </cell>
          <cell r="N549">
            <v>123239.33007749998</v>
          </cell>
          <cell r="O549" t="str">
            <v>A.1.12.1.I.05-3</v>
          </cell>
          <cell r="P549">
            <v>1398297.3768749998</v>
          </cell>
          <cell r="Q549">
            <v>143779.21842374996</v>
          </cell>
        </row>
        <row r="550">
          <cell r="L550" t="str">
            <v>A.1.12.1.J.05-2</v>
          </cell>
          <cell r="M550">
            <v>3038187.3733124994</v>
          </cell>
          <cell r="N550">
            <v>265360.04819999996</v>
          </cell>
          <cell r="O550" t="str">
            <v>A.1.12.1.J.05-3</v>
          </cell>
          <cell r="P550">
            <v>3544551.9355312493</v>
          </cell>
          <cell r="Q550">
            <v>309586.72289999994</v>
          </cell>
        </row>
        <row r="551">
          <cell r="L551" t="str">
            <v>A.1.12.1.K.05-2</v>
          </cell>
          <cell r="M551">
            <v>288328.16531250003</v>
          </cell>
          <cell r="N551">
            <v>136932.58897499999</v>
          </cell>
          <cell r="O551" t="str">
            <v>A.1.12.1.K.05-3</v>
          </cell>
          <cell r="P551">
            <v>336382.85953124997</v>
          </cell>
          <cell r="Q551">
            <v>159754.68713749998</v>
          </cell>
        </row>
        <row r="552">
          <cell r="L552" t="str">
            <v>A.1.12.1.L.05-2</v>
          </cell>
          <cell r="M552">
            <v>5626.826015624998</v>
          </cell>
          <cell r="N552">
            <v>15360.264328499998</v>
          </cell>
          <cell r="O552" t="str">
            <v>A.1.12.1.L.05-3</v>
          </cell>
          <cell r="P552">
            <v>6564.6303515624977</v>
          </cell>
          <cell r="Q552">
            <v>17920.308383249998</v>
          </cell>
        </row>
        <row r="553">
          <cell r="L553" t="str">
            <v>A.1.12.1.M.05-2</v>
          </cell>
          <cell r="M553">
            <v>10480.296796875</v>
          </cell>
          <cell r="N553">
            <v>15360.264328499998</v>
          </cell>
          <cell r="O553" t="str">
            <v>A.1.12.1.M.05-3</v>
          </cell>
          <cell r="P553">
            <v>12227.0129296875</v>
          </cell>
          <cell r="Q553">
            <v>17920.308383249998</v>
          </cell>
        </row>
        <row r="554">
          <cell r="L554" t="str">
            <v>A.1.12.1.N.05-2</v>
          </cell>
          <cell r="M554">
            <v>15707.111484375</v>
          </cell>
          <cell r="N554">
            <v>15360.264328499998</v>
          </cell>
          <cell r="O554" t="str">
            <v>A.1.12.1.N.05-3</v>
          </cell>
          <cell r="P554">
            <v>18324.9633984375</v>
          </cell>
          <cell r="Q554">
            <v>17920.308383249998</v>
          </cell>
        </row>
        <row r="555">
          <cell r="L555" t="str">
            <v>A.1.12.1.O.05-2</v>
          </cell>
          <cell r="M555">
            <v>7706.8849218750001</v>
          </cell>
          <cell r="N555">
            <v>15360.264328499998</v>
          </cell>
          <cell r="O555" t="str">
            <v>A.1.12.1.O.05-3</v>
          </cell>
          <cell r="P555">
            <v>8991.3657421874996</v>
          </cell>
          <cell r="Q555">
            <v>17920.308383249998</v>
          </cell>
        </row>
        <row r="556">
          <cell r="L556" t="str">
            <v>A.1.12.1.P.05-2</v>
          </cell>
          <cell r="M556">
            <v>47414.676093749986</v>
          </cell>
          <cell r="N556">
            <v>15360.264328499998</v>
          </cell>
          <cell r="O556" t="str">
            <v>A.1.12.1.P.05-3</v>
          </cell>
          <cell r="P556">
            <v>55317.122109374977</v>
          </cell>
          <cell r="Q556">
            <v>17920.308383249998</v>
          </cell>
        </row>
        <row r="557">
          <cell r="L557" t="str">
            <v>A.1.12.1.R.05-2</v>
          </cell>
          <cell r="M557">
            <v>153092.33549999999</v>
          </cell>
          <cell r="N557">
            <v>15360.264328499998</v>
          </cell>
          <cell r="O557" t="str">
            <v>A.1.12.1.R.05-3</v>
          </cell>
          <cell r="P557">
            <v>178607.72474999999</v>
          </cell>
          <cell r="Q557">
            <v>17920.308383249998</v>
          </cell>
        </row>
        <row r="558">
          <cell r="L558">
            <v>0</v>
          </cell>
          <cell r="M558">
            <v>0</v>
          </cell>
          <cell r="N558">
            <v>0</v>
          </cell>
          <cell r="O558">
            <v>0</v>
          </cell>
          <cell r="P558">
            <v>0</v>
          </cell>
          <cell r="Q558">
            <v>0</v>
          </cell>
        </row>
        <row r="559">
          <cell r="L559" t="str">
            <v>A.1.13.1.05-2</v>
          </cell>
          <cell r="M559">
            <v>0</v>
          </cell>
          <cell r="N559">
            <v>0</v>
          </cell>
          <cell r="O559" t="str">
            <v>A.1.13.1.05-3</v>
          </cell>
          <cell r="P559">
            <v>0</v>
          </cell>
          <cell r="Q559">
            <v>0</v>
          </cell>
        </row>
        <row r="560">
          <cell r="L560" t="str">
            <v>A.1.13.1.A.05-2</v>
          </cell>
          <cell r="M560">
            <v>841762.96875000012</v>
          </cell>
          <cell r="N560">
            <v>46761.20336549999</v>
          </cell>
          <cell r="O560" t="str">
            <v>A.1.13.1.A.05-3</v>
          </cell>
          <cell r="P560">
            <v>982056.79687500012</v>
          </cell>
          <cell r="Q560">
            <v>54554.737259749985</v>
          </cell>
        </row>
        <row r="561">
          <cell r="L561" t="str">
            <v>A.1.13.1.B.05-2</v>
          </cell>
          <cell r="M561">
            <v>98970.918750000012</v>
          </cell>
          <cell r="N561">
            <v>49397.793587999993</v>
          </cell>
          <cell r="O561" t="str">
            <v>A.1.13.1.B.05-3</v>
          </cell>
          <cell r="P561">
            <v>115466.07187500001</v>
          </cell>
          <cell r="Q561">
            <v>57630.759185999988</v>
          </cell>
        </row>
        <row r="562">
          <cell r="L562" t="str">
            <v>A.1.13.1.C.05-2</v>
          </cell>
          <cell r="M562">
            <v>76523.90625</v>
          </cell>
          <cell r="N562">
            <v>49397.793587999993</v>
          </cell>
          <cell r="O562" t="str">
            <v>A.1.13.1.C.05-3</v>
          </cell>
          <cell r="P562">
            <v>89277.890625</v>
          </cell>
          <cell r="Q562">
            <v>57630.759185999988</v>
          </cell>
        </row>
        <row r="563">
          <cell r="L563" t="str">
            <v>A.1.13.1.D.05-2</v>
          </cell>
          <cell r="M563">
            <v>1269369.28125</v>
          </cell>
          <cell r="N563">
            <v>179917.51473149998</v>
          </cell>
          <cell r="O563" t="str">
            <v>A.1.13.1.D.05-3</v>
          </cell>
          <cell r="P563">
            <v>1480930.828125</v>
          </cell>
          <cell r="Q563">
            <v>209903.76718674996</v>
          </cell>
        </row>
        <row r="564">
          <cell r="L564" t="str">
            <v>A.1.13.1.E.05-2</v>
          </cell>
          <cell r="M564">
            <v>2666742.1875</v>
          </cell>
          <cell r="N564">
            <v>179917.51473149998</v>
          </cell>
          <cell r="O564" t="str">
            <v>A.1.13.1.E.05-3</v>
          </cell>
          <cell r="P564">
            <v>3111199.21875</v>
          </cell>
          <cell r="Q564">
            <v>209903.76718674996</v>
          </cell>
        </row>
        <row r="565">
          <cell r="L565" t="str">
            <v>A.1.13.1.F.05-2</v>
          </cell>
          <cell r="M565">
            <v>3412363.3031249992</v>
          </cell>
          <cell r="N565">
            <v>179917.51473149998</v>
          </cell>
          <cell r="O565" t="str">
            <v>A.1.13.1.F.05-3</v>
          </cell>
          <cell r="P565">
            <v>3981090.5203124988</v>
          </cell>
          <cell r="Q565">
            <v>209903.76718674996</v>
          </cell>
        </row>
        <row r="566">
          <cell r="L566" t="str">
            <v>A.1.13.1.G.05-2</v>
          </cell>
          <cell r="M566">
            <v>2985684.5531249996</v>
          </cell>
          <cell r="N566">
            <v>179917.51473149998</v>
          </cell>
          <cell r="O566" t="str">
            <v>A.1.13.1.G.05-3</v>
          </cell>
          <cell r="P566">
            <v>3483298.6453124993</v>
          </cell>
          <cell r="Q566">
            <v>209903.76718674996</v>
          </cell>
        </row>
        <row r="567">
          <cell r="L567" t="str">
            <v>A.1.13.1.H.05-2</v>
          </cell>
          <cell r="M567">
            <v>6399114.5531249987</v>
          </cell>
          <cell r="N567">
            <v>179917.51473149998</v>
          </cell>
          <cell r="O567" t="str">
            <v>A.1.13.1.H.05-3</v>
          </cell>
          <cell r="P567">
            <v>7465633.6453124983</v>
          </cell>
          <cell r="Q567">
            <v>209903.76718674996</v>
          </cell>
        </row>
        <row r="568">
          <cell r="L568" t="str">
            <v>A.1.13.1.I.05-2</v>
          </cell>
          <cell r="M568">
            <v>4991074.6781249996</v>
          </cell>
          <cell r="N568">
            <v>179917.51473149998</v>
          </cell>
          <cell r="O568" t="str">
            <v>A.1.13.1.I.05-3</v>
          </cell>
          <cell r="P568">
            <v>5822920.4578125002</v>
          </cell>
          <cell r="Q568">
            <v>209903.76718674996</v>
          </cell>
        </row>
        <row r="569">
          <cell r="L569" t="str">
            <v>A.1.13.1.J.05-2</v>
          </cell>
          <cell r="M569">
            <v>5097744.3656249996</v>
          </cell>
          <cell r="N569">
            <v>179917.51473149998</v>
          </cell>
          <cell r="O569" t="str">
            <v>A.1.13.1.J.05-3</v>
          </cell>
          <cell r="P569">
            <v>5947368.4265625002</v>
          </cell>
          <cell r="Q569">
            <v>209903.76718674996</v>
          </cell>
        </row>
        <row r="570">
          <cell r="L570" t="str">
            <v>A.1.13.1.K.05-2</v>
          </cell>
          <cell r="M570">
            <v>5737762.4906249987</v>
          </cell>
          <cell r="N570">
            <v>179917.51473149998</v>
          </cell>
          <cell r="O570" t="str">
            <v>A.1.13.1.K.05-3</v>
          </cell>
          <cell r="P570">
            <v>6694056.2390624983</v>
          </cell>
          <cell r="Q570">
            <v>209903.76718674996</v>
          </cell>
        </row>
        <row r="571">
          <cell r="L571" t="str">
            <v>A.1.13.1.L.05-2</v>
          </cell>
          <cell r="M571">
            <v>17044749.365625001</v>
          </cell>
          <cell r="N571">
            <v>273865.17794999998</v>
          </cell>
          <cell r="O571" t="str">
            <v>A.1.13.1.L.05-3</v>
          </cell>
          <cell r="P571">
            <v>19885540.926562499</v>
          </cell>
          <cell r="Q571">
            <v>319509.37427499995</v>
          </cell>
        </row>
        <row r="572">
          <cell r="L572" t="str">
            <v>A.1.13.1.M.05-2</v>
          </cell>
          <cell r="M572">
            <v>22378233.740625001</v>
          </cell>
          <cell r="N572">
            <v>273865.17794999998</v>
          </cell>
          <cell r="O572" t="str">
            <v>A.1.13.1.M.05-3</v>
          </cell>
          <cell r="P572">
            <v>26107939.364062499</v>
          </cell>
          <cell r="Q572">
            <v>319509.37427499995</v>
          </cell>
        </row>
        <row r="573">
          <cell r="L573" t="str">
            <v>A.1.13.1.N.05-2</v>
          </cell>
          <cell r="M573">
            <v>6377780.6156249987</v>
          </cell>
          <cell r="N573">
            <v>179917.51473149998</v>
          </cell>
          <cell r="O573" t="str">
            <v>A.1.13.1.N.05-3</v>
          </cell>
          <cell r="P573">
            <v>7440744.0515624983</v>
          </cell>
          <cell r="Q573">
            <v>209903.76718674996</v>
          </cell>
        </row>
        <row r="574">
          <cell r="L574" t="str">
            <v>A.1.13.1.O.05-2</v>
          </cell>
          <cell r="M574">
            <v>9791210.6156249996</v>
          </cell>
          <cell r="N574">
            <v>179917.51473149998</v>
          </cell>
          <cell r="O574" t="str">
            <v>A.1.13.1.O.05-3</v>
          </cell>
          <cell r="P574">
            <v>11423079.051562499</v>
          </cell>
          <cell r="Q574">
            <v>209903.76718674996</v>
          </cell>
        </row>
      </sheetData>
      <sheetData sheetId="7"/>
      <sheetData sheetId="8"/>
      <sheetData sheetId="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K"/>
      <sheetName val="EE"/>
      <sheetName val="Data basic price jgan diprint"/>
      <sheetName val="10.1(3)"/>
      <sheetName val="AHS 6.1(2)"/>
      <sheetName val="Metode 8.1(5)"/>
      <sheetName val="Plumbing"/>
      <sheetName val="REKAP"/>
      <sheetName val="BAG-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RAB TRIBUN"/>
      <sheetName val="analisa SNI"/>
      <sheetName val="TIME SCHEDULE"/>
      <sheetName val="DATA PERALATAN"/>
      <sheetName val="hs bahan"/>
      <sheetName val="analisa"/>
      <sheetName val="RAB PAGAR"/>
      <sheetName val="hs alat"/>
      <sheetName val="T. Scedull"/>
      <sheetName val="RAB_TRIBUN"/>
      <sheetName val="analisa_SNI"/>
      <sheetName val="TIME_SCHEDULE"/>
      <sheetName val="DATA_PERALATAN"/>
      <sheetName val="hs_bahan"/>
      <sheetName val="RAB_PAGAR"/>
      <sheetName val="hs_alat"/>
      <sheetName val="T__Scedull"/>
      <sheetName val="Data basic price jgan diprint"/>
      <sheetName val="10.1(3)"/>
      <sheetName val="AHS 6.1(2)"/>
      <sheetName val="Metode 8.1(5)"/>
      <sheetName val="Plumbing"/>
      <sheetName val="Cakupan"/>
      <sheetName val="Master Schedule"/>
      <sheetName val="Div2"/>
      <sheetName val="hrg. sat pek"/>
      <sheetName val="vol pek"/>
      <sheetName val="ABK"/>
    </sheetNames>
    <sheetDataSet>
      <sheetData sheetId="0" refreshError="1">
        <row r="13">
          <cell r="F13">
            <v>53000</v>
          </cell>
        </row>
        <row r="15">
          <cell r="F15">
            <v>53000</v>
          </cell>
        </row>
        <row r="17">
          <cell r="F17">
            <v>53000</v>
          </cell>
        </row>
        <row r="19">
          <cell r="F19">
            <v>57500</v>
          </cell>
        </row>
        <row r="21">
          <cell r="F21">
            <v>60000</v>
          </cell>
        </row>
        <row r="23">
          <cell r="F23">
            <v>375</v>
          </cell>
        </row>
        <row r="26">
          <cell r="F26">
            <v>2200</v>
          </cell>
        </row>
        <row r="28">
          <cell r="F28">
            <v>680</v>
          </cell>
        </row>
        <row r="31">
          <cell r="F31">
            <v>24500</v>
          </cell>
        </row>
        <row r="32">
          <cell r="F32">
            <v>10000</v>
          </cell>
        </row>
        <row r="34">
          <cell r="F34">
            <v>1100000</v>
          </cell>
        </row>
        <row r="35">
          <cell r="F35">
            <v>800000</v>
          </cell>
        </row>
        <row r="37">
          <cell r="F37">
            <v>6000</v>
          </cell>
        </row>
        <row r="38">
          <cell r="F38">
            <v>9000</v>
          </cell>
        </row>
        <row r="43">
          <cell r="F43">
            <v>28000</v>
          </cell>
        </row>
        <row r="44">
          <cell r="F44">
            <v>28000</v>
          </cell>
        </row>
        <row r="48">
          <cell r="F48">
            <v>4000</v>
          </cell>
        </row>
        <row r="50">
          <cell r="F50">
            <v>4100</v>
          </cell>
        </row>
        <row r="54">
          <cell r="F54">
            <v>8667</v>
          </cell>
        </row>
        <row r="55">
          <cell r="F55">
            <v>6500</v>
          </cell>
        </row>
        <row r="59">
          <cell r="F59">
            <v>225</v>
          </cell>
        </row>
        <row r="60">
          <cell r="F60">
            <v>425</v>
          </cell>
        </row>
        <row r="61">
          <cell r="F61">
            <v>25800</v>
          </cell>
        </row>
        <row r="62">
          <cell r="F62">
            <v>12000</v>
          </cell>
        </row>
        <row r="63">
          <cell r="F63">
            <v>8000</v>
          </cell>
        </row>
        <row r="64">
          <cell r="F64">
            <v>8000</v>
          </cell>
        </row>
        <row r="65">
          <cell r="F65">
            <v>8000</v>
          </cell>
        </row>
        <row r="66">
          <cell r="F66">
            <v>15000</v>
          </cell>
        </row>
        <row r="67">
          <cell r="F67">
            <v>16000</v>
          </cell>
        </row>
        <row r="77">
          <cell r="F77">
            <v>60000</v>
          </cell>
        </row>
        <row r="85">
          <cell r="F85">
            <v>32500</v>
          </cell>
        </row>
        <row r="86">
          <cell r="F86">
            <v>27500</v>
          </cell>
        </row>
        <row r="87">
          <cell r="F87">
            <v>32500</v>
          </cell>
        </row>
        <row r="88">
          <cell r="F88">
            <v>27500</v>
          </cell>
        </row>
        <row r="89">
          <cell r="F89">
            <v>32500</v>
          </cell>
        </row>
        <row r="90">
          <cell r="F90">
            <v>27500</v>
          </cell>
        </row>
        <row r="91">
          <cell r="F91">
            <v>32500</v>
          </cell>
        </row>
        <row r="92">
          <cell r="F92">
            <v>27500</v>
          </cell>
        </row>
      </sheetData>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un-mdl"/>
      <sheetName val="daf-alat"/>
      <sheetName val="rekap"/>
      <sheetName val="rab"/>
      <sheetName val="analisa"/>
      <sheetName val="upah bahan alat"/>
      <sheetName val="time"/>
      <sheetName val="susun-urus"/>
      <sheetName val="Bk.Peg.Negri"/>
      <sheetName val="Pálamkerja"/>
      <sheetName val="Ahli-prusaan"/>
      <sheetName val="Organ-lap"/>
      <sheetName val="sub-kontrak"/>
      <sheetName val="Tagihan"/>
      <sheetName val="Test"/>
      <sheetName val="data-tehnik"/>
      <sheetName val="sampul"/>
      <sheetName val="CUACA"/>
    </sheetNames>
    <sheetDataSet>
      <sheetData sheetId="0"/>
      <sheetData sheetId="1">
        <row r="2">
          <cell r="A2" t="str">
            <v>DAFTAR PERALATAN</v>
          </cell>
        </row>
        <row r="5">
          <cell r="A5" t="str">
            <v>No.</v>
          </cell>
          <cell r="B5" t="str">
            <v>JENIS / MACAM ALAT</v>
          </cell>
          <cell r="E5" t="str">
            <v>JUMLAH</v>
          </cell>
          <cell r="F5" t="str">
            <v>KAPASITAS ATAU OUTPUT SAAT INI</v>
          </cell>
          <cell r="H5" t="str">
            <v>TAHUN PEMBUATAN</v>
          </cell>
          <cell r="I5" t="str">
            <v>KEADAAN</v>
          </cell>
          <cell r="K5" t="str">
            <v>HARGA SAAT INI ( Rp. )</v>
          </cell>
        </row>
        <row r="6">
          <cell r="G6" t="str">
            <v>MERK DAN</v>
          </cell>
          <cell r="I6" t="str">
            <v>( BAIK /</v>
          </cell>
          <cell r="J6" t="str">
            <v>LOKASI</v>
          </cell>
          <cell r="L6" t="str">
            <v>KEPEMILIKAN</v>
          </cell>
        </row>
        <row r="7">
          <cell r="G7" t="str">
            <v>TYPE</v>
          </cell>
          <cell r="I7" t="str">
            <v>RUSAK )</v>
          </cell>
          <cell r="J7" t="str">
            <v>SAAT INI</v>
          </cell>
        </row>
        <row r="9">
          <cell r="A9" t="str">
            <v>1</v>
          </cell>
          <cell r="B9" t="str">
            <v>2</v>
          </cell>
          <cell r="E9">
            <v>3</v>
          </cell>
          <cell r="F9">
            <v>4</v>
          </cell>
          <cell r="G9">
            <v>5</v>
          </cell>
          <cell r="H9">
            <v>6</v>
          </cell>
          <cell r="I9">
            <v>7</v>
          </cell>
          <cell r="J9">
            <v>8</v>
          </cell>
          <cell r="K9">
            <v>9</v>
          </cell>
          <cell r="L9">
            <v>10</v>
          </cell>
        </row>
        <row r="11">
          <cell r="A11">
            <v>1</v>
          </cell>
          <cell r="B11" t="str">
            <v>EXCAVATOR</v>
          </cell>
          <cell r="E11" t="str">
            <v>2</v>
          </cell>
          <cell r="F11" t="str">
            <v>1.1 M3</v>
          </cell>
          <cell r="G11" t="str">
            <v>HALLA</v>
          </cell>
          <cell r="H11">
            <v>1998</v>
          </cell>
          <cell r="I11" t="str">
            <v>BAIK</v>
          </cell>
          <cell r="J11" t="str">
            <v>BALIKPAPAN</v>
          </cell>
          <cell r="K11">
            <v>350000000</v>
          </cell>
          <cell r="L11" t="str">
            <v>MILIK</v>
          </cell>
        </row>
        <row r="12">
          <cell r="A12">
            <v>2</v>
          </cell>
          <cell r="B12" t="str">
            <v>DUMP TRUCK</v>
          </cell>
          <cell r="E12" t="str">
            <v>4</v>
          </cell>
          <cell r="F12" t="str">
            <v>8 TON</v>
          </cell>
          <cell r="G12" t="str">
            <v>HINO</v>
          </cell>
          <cell r="H12">
            <v>1998</v>
          </cell>
          <cell r="I12" t="str">
            <v>BAIK</v>
          </cell>
          <cell r="J12" t="str">
            <v>BALIKPAPAN</v>
          </cell>
          <cell r="K12">
            <v>150000000</v>
          </cell>
          <cell r="L12" t="str">
            <v>MILIK</v>
          </cell>
        </row>
        <row r="13">
          <cell r="A13">
            <v>3</v>
          </cell>
          <cell r="B13" t="str">
            <v>MOBIL JEEP</v>
          </cell>
          <cell r="E13" t="str">
            <v>1</v>
          </cell>
          <cell r="F13" t="str">
            <v>-</v>
          </cell>
          <cell r="G13" t="str">
            <v>DAIHATSU</v>
          </cell>
          <cell r="H13">
            <v>1995</v>
          </cell>
          <cell r="I13" t="str">
            <v>BAIK</v>
          </cell>
          <cell r="J13" t="str">
            <v>BALIKPAPAN</v>
          </cell>
          <cell r="K13">
            <v>75000000</v>
          </cell>
          <cell r="L13" t="str">
            <v>MILIK</v>
          </cell>
        </row>
        <row r="14">
          <cell r="A14">
            <v>4</v>
          </cell>
          <cell r="B14" t="str">
            <v>PICK UP</v>
          </cell>
          <cell r="E14" t="str">
            <v>1</v>
          </cell>
          <cell r="F14" t="str">
            <v>1 TON</v>
          </cell>
          <cell r="G14" t="str">
            <v>ISUZU</v>
          </cell>
          <cell r="H14">
            <v>1999</v>
          </cell>
          <cell r="I14" t="str">
            <v>BAIK</v>
          </cell>
          <cell r="J14" t="str">
            <v>BALIKPAPAN</v>
          </cell>
          <cell r="K14">
            <v>60000000</v>
          </cell>
          <cell r="L14" t="str">
            <v>MILIK</v>
          </cell>
        </row>
        <row r="15">
          <cell r="A15">
            <v>5</v>
          </cell>
          <cell r="B15" t="str">
            <v>BETON MOLEN</v>
          </cell>
          <cell r="E15" t="str">
            <v>1</v>
          </cell>
          <cell r="F15" t="str">
            <v>0.35 M3</v>
          </cell>
          <cell r="G15" t="str">
            <v>GOLDSTAR</v>
          </cell>
          <cell r="H15">
            <v>1999</v>
          </cell>
          <cell r="I15" t="str">
            <v>BAIK</v>
          </cell>
          <cell r="J15" t="str">
            <v>BALIKPAPAN</v>
          </cell>
          <cell r="K15">
            <v>7500000</v>
          </cell>
          <cell r="L15" t="str">
            <v>MILIK</v>
          </cell>
        </row>
        <row r="16">
          <cell r="A16">
            <v>6</v>
          </cell>
          <cell r="B16" t="str">
            <v>CONCRETE VIBRATOR</v>
          </cell>
          <cell r="E16" t="str">
            <v>1</v>
          </cell>
          <cell r="F16" t="str">
            <v>5 HP</v>
          </cell>
          <cell r="G16" t="str">
            <v>MIKASA</v>
          </cell>
          <cell r="H16">
            <v>1998</v>
          </cell>
          <cell r="I16" t="str">
            <v>BAIK</v>
          </cell>
          <cell r="J16" t="str">
            <v>BALIKPAPAN</v>
          </cell>
          <cell r="K16">
            <v>5000000</v>
          </cell>
          <cell r="L16" t="str">
            <v>MILIK</v>
          </cell>
        </row>
        <row r="17">
          <cell r="A17">
            <v>7</v>
          </cell>
          <cell r="B17" t="str">
            <v>STAMPER</v>
          </cell>
          <cell r="E17">
            <v>2</v>
          </cell>
          <cell r="F17" t="str">
            <v>-</v>
          </cell>
          <cell r="G17" t="str">
            <v>MIKASA</v>
          </cell>
          <cell r="H17">
            <v>1996</v>
          </cell>
          <cell r="I17" t="str">
            <v>BAIK</v>
          </cell>
          <cell r="J17" t="str">
            <v>BALIKPAPAN</v>
          </cell>
          <cell r="K17">
            <v>6000000</v>
          </cell>
          <cell r="L17" t="str">
            <v>MILIK</v>
          </cell>
        </row>
        <row r="18">
          <cell r="A18">
            <v>8</v>
          </cell>
          <cell r="B18" t="str">
            <v>POMPA AIR</v>
          </cell>
          <cell r="E18" t="str">
            <v>3</v>
          </cell>
          <cell r="F18" t="str">
            <v>2"</v>
          </cell>
          <cell r="G18" t="str">
            <v>ROBIN</v>
          </cell>
          <cell r="H18">
            <v>1998</v>
          </cell>
          <cell r="I18" t="str">
            <v>BAIK</v>
          </cell>
          <cell r="J18" t="str">
            <v>BALIKPAPAN</v>
          </cell>
          <cell r="K18">
            <v>2500000</v>
          </cell>
          <cell r="L18" t="str">
            <v>MILIK</v>
          </cell>
        </row>
        <row r="19">
          <cell r="A19">
            <v>9</v>
          </cell>
          <cell r="B19" t="str">
            <v>GENERATOR</v>
          </cell>
          <cell r="E19">
            <v>1</v>
          </cell>
          <cell r="F19" t="str">
            <v>125 kva</v>
          </cell>
          <cell r="G19" t="str">
            <v>DONGFENG</v>
          </cell>
          <cell r="H19">
            <v>1995</v>
          </cell>
          <cell r="I19" t="str">
            <v>BAIK</v>
          </cell>
          <cell r="J19" t="str">
            <v>BALIKPAPAN</v>
          </cell>
          <cell r="K19">
            <v>7500000</v>
          </cell>
          <cell r="L19" t="str">
            <v>MILIK</v>
          </cell>
        </row>
        <row r="20">
          <cell r="A20">
            <v>10</v>
          </cell>
          <cell r="B20" t="str">
            <v>THEODOLITE</v>
          </cell>
          <cell r="E20" t="str">
            <v>1</v>
          </cell>
          <cell r="F20" t="str">
            <v>-</v>
          </cell>
          <cell r="G20" t="str">
            <v>TOPCON</v>
          </cell>
          <cell r="H20">
            <v>1997</v>
          </cell>
          <cell r="I20" t="str">
            <v>BAIK</v>
          </cell>
          <cell r="J20" t="str">
            <v>BALIKPAPAN</v>
          </cell>
          <cell r="K20">
            <v>35000000</v>
          </cell>
          <cell r="L20" t="str">
            <v>MILIK</v>
          </cell>
        </row>
        <row r="21">
          <cell r="A21">
            <v>11</v>
          </cell>
          <cell r="B21" t="str">
            <v>ELECTRICAL TOOLSET</v>
          </cell>
          <cell r="E21" t="str">
            <v>1</v>
          </cell>
          <cell r="F21" t="str">
            <v>-</v>
          </cell>
          <cell r="G21" t="str">
            <v>-</v>
          </cell>
          <cell r="H21">
            <v>1995</v>
          </cell>
          <cell r="I21" t="str">
            <v>BAIK</v>
          </cell>
          <cell r="J21" t="str">
            <v>BALIKPAPAN</v>
          </cell>
          <cell r="K21">
            <v>2500000</v>
          </cell>
          <cell r="L21" t="str">
            <v>MILIK</v>
          </cell>
        </row>
        <row r="22">
          <cell r="A22">
            <v>12</v>
          </cell>
          <cell r="B22" t="str">
            <v>BOR LISTRIK</v>
          </cell>
          <cell r="E22" t="str">
            <v>2</v>
          </cell>
          <cell r="F22" t="str">
            <v>-</v>
          </cell>
          <cell r="G22" t="str">
            <v>MAKITA</v>
          </cell>
          <cell r="H22">
            <v>1995</v>
          </cell>
          <cell r="I22" t="str">
            <v>BAIK</v>
          </cell>
          <cell r="J22" t="str">
            <v>BALIKPAPAN</v>
          </cell>
          <cell r="K22">
            <v>3500000</v>
          </cell>
          <cell r="L22" t="str">
            <v>MILIK</v>
          </cell>
        </row>
        <row r="23">
          <cell r="A23">
            <v>13</v>
          </cell>
          <cell r="B23" t="str">
            <v>ALAT PANCANG RINGAN</v>
          </cell>
          <cell r="E23">
            <v>1</v>
          </cell>
          <cell r="F23" t="str">
            <v>600 Kg</v>
          </cell>
          <cell r="G23" t="str">
            <v>-</v>
          </cell>
          <cell r="H23">
            <v>1996</v>
          </cell>
          <cell r="I23" t="str">
            <v>BAIK</v>
          </cell>
          <cell r="J23" t="str">
            <v>BALIKPAPAN</v>
          </cell>
          <cell r="K23">
            <v>8000000</v>
          </cell>
          <cell r="L23" t="str">
            <v>MILIK</v>
          </cell>
        </row>
        <row r="24">
          <cell r="A24">
            <v>14</v>
          </cell>
          <cell r="B24" t="str">
            <v>MESIN LAS DYNAMO</v>
          </cell>
          <cell r="E24">
            <v>1</v>
          </cell>
          <cell r="F24" t="str">
            <v>-</v>
          </cell>
          <cell r="G24" t="str">
            <v>-</v>
          </cell>
          <cell r="H24">
            <v>1996</v>
          </cell>
          <cell r="I24" t="str">
            <v>BAIK</v>
          </cell>
          <cell r="J24" t="str">
            <v>BALIKPAPAN</v>
          </cell>
          <cell r="K24">
            <v>15000000</v>
          </cell>
          <cell r="L24" t="str">
            <v>MILIK</v>
          </cell>
        </row>
        <row r="25">
          <cell r="E25">
            <v>0</v>
          </cell>
          <cell r="H25">
            <v>0</v>
          </cell>
          <cell r="I25">
            <v>0</v>
          </cell>
          <cell r="J25">
            <v>0</v>
          </cell>
          <cell r="L25">
            <v>0</v>
          </cell>
        </row>
        <row r="26">
          <cell r="A26">
            <v>0</v>
          </cell>
        </row>
        <row r="27">
          <cell r="H27">
            <v>0</v>
          </cell>
          <cell r="I27" t="str">
            <v>Balikpapan, 30 Juni 2000</v>
          </cell>
        </row>
        <row r="28">
          <cell r="I28" t="str">
            <v>PT.KARUNIA WAHANANUSA</v>
          </cell>
        </row>
        <row r="32">
          <cell r="I32" t="str">
            <v>H. ACHMAD ASFIA</v>
          </cell>
        </row>
        <row r="33">
          <cell r="I33" t="str">
            <v>Direktur Utama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han"/>
      <sheetName val="Upah"/>
      <sheetName val="Rekap analisa"/>
      <sheetName val="Analisa_2"/>
      <sheetName val="Alat"/>
      <sheetName val="Rekap_analisa"/>
      <sheetName val="HRG BHN"/>
      <sheetName val="GAJI"/>
      <sheetName val="H MAT"/>
      <sheetName val="Harga Satuan"/>
      <sheetName val="Anal"/>
      <sheetName val="daf-alat"/>
      <sheetName val="daft sewa alt"/>
    </sheetNames>
    <sheetDataSet>
      <sheetData sheetId="0" refreshError="1">
        <row r="10">
          <cell r="G10">
            <v>57500</v>
          </cell>
        </row>
        <row r="16">
          <cell r="G16">
            <v>100000</v>
          </cell>
        </row>
        <row r="25">
          <cell r="G25">
            <v>1560</v>
          </cell>
        </row>
        <row r="31">
          <cell r="G31">
            <v>3510000</v>
          </cell>
        </row>
        <row r="32">
          <cell r="G32">
            <v>1690000</v>
          </cell>
        </row>
        <row r="35">
          <cell r="G35">
            <v>60000</v>
          </cell>
        </row>
        <row r="38">
          <cell r="G38">
            <v>8500</v>
          </cell>
        </row>
        <row r="42">
          <cell r="G42">
            <v>50000</v>
          </cell>
        </row>
        <row r="45">
          <cell r="G45">
            <v>20000</v>
          </cell>
        </row>
        <row r="46">
          <cell r="G46">
            <v>95000</v>
          </cell>
        </row>
        <row r="47">
          <cell r="G47">
            <v>9000</v>
          </cell>
        </row>
        <row r="48">
          <cell r="G48">
            <v>10000</v>
          </cell>
        </row>
        <row r="49">
          <cell r="G49">
            <v>16000</v>
          </cell>
        </row>
        <row r="50">
          <cell r="G50">
            <v>24000</v>
          </cell>
        </row>
        <row r="51">
          <cell r="G51">
            <v>22500</v>
          </cell>
        </row>
        <row r="52">
          <cell r="G52">
            <v>250</v>
          </cell>
        </row>
        <row r="54">
          <cell r="G54">
            <v>48870</v>
          </cell>
        </row>
        <row r="55">
          <cell r="G55">
            <v>32130</v>
          </cell>
        </row>
        <row r="56">
          <cell r="G56">
            <v>14250</v>
          </cell>
        </row>
        <row r="57">
          <cell r="G57">
            <v>12390</v>
          </cell>
        </row>
        <row r="58">
          <cell r="G58">
            <v>1560</v>
          </cell>
        </row>
        <row r="59">
          <cell r="G59">
            <v>52920</v>
          </cell>
        </row>
        <row r="60">
          <cell r="G60">
            <v>96</v>
          </cell>
        </row>
        <row r="61">
          <cell r="G61">
            <v>300</v>
          </cell>
        </row>
        <row r="62">
          <cell r="G62">
            <v>1200</v>
          </cell>
        </row>
        <row r="63">
          <cell r="G63">
            <v>6500</v>
          </cell>
        </row>
        <row r="64">
          <cell r="G64">
            <v>740</v>
          </cell>
        </row>
        <row r="65">
          <cell r="G65">
            <v>740</v>
          </cell>
        </row>
        <row r="66">
          <cell r="G66">
            <v>720</v>
          </cell>
        </row>
        <row r="67">
          <cell r="G67">
            <v>3800</v>
          </cell>
        </row>
        <row r="68">
          <cell r="G68">
            <v>4080</v>
          </cell>
        </row>
        <row r="69">
          <cell r="G69">
            <v>15000</v>
          </cell>
        </row>
        <row r="70">
          <cell r="G70">
            <v>85000</v>
          </cell>
        </row>
        <row r="71">
          <cell r="G71">
            <v>80</v>
          </cell>
        </row>
        <row r="76">
          <cell r="G76">
            <v>165000</v>
          </cell>
        </row>
        <row r="82">
          <cell r="G82">
            <v>950000</v>
          </cell>
        </row>
        <row r="84">
          <cell r="G84">
            <v>6000</v>
          </cell>
        </row>
        <row r="85">
          <cell r="G85">
            <v>8300</v>
          </cell>
        </row>
        <row r="89">
          <cell r="G89">
            <v>18000</v>
          </cell>
        </row>
        <row r="91">
          <cell r="G91">
            <v>14000</v>
          </cell>
        </row>
        <row r="94">
          <cell r="G94">
            <v>6500</v>
          </cell>
        </row>
        <row r="112">
          <cell r="G112">
            <v>57000</v>
          </cell>
        </row>
        <row r="114">
          <cell r="G114">
            <v>53000</v>
          </cell>
        </row>
        <row r="117">
          <cell r="G117">
            <v>10000</v>
          </cell>
        </row>
        <row r="120">
          <cell r="G120">
            <v>10000</v>
          </cell>
        </row>
        <row r="122">
          <cell r="G122">
            <v>20000</v>
          </cell>
        </row>
        <row r="126">
          <cell r="G126">
            <v>26000</v>
          </cell>
        </row>
        <row r="132">
          <cell r="G132">
            <v>300000</v>
          </cell>
        </row>
        <row r="134">
          <cell r="G134">
            <v>223500</v>
          </cell>
        </row>
        <row r="137">
          <cell r="G137">
            <v>18000</v>
          </cell>
        </row>
        <row r="138">
          <cell r="G138">
            <v>20000</v>
          </cell>
        </row>
      </sheetData>
      <sheetData sheetId="1" refreshError="1">
        <row r="10">
          <cell r="G10">
            <v>57500</v>
          </cell>
        </row>
        <row r="13">
          <cell r="G13">
            <v>55000</v>
          </cell>
        </row>
        <row r="21">
          <cell r="G21">
            <v>35000</v>
          </cell>
        </row>
        <row r="23">
          <cell r="G23">
            <v>45000</v>
          </cell>
        </row>
        <row r="24">
          <cell r="G24">
            <v>65000</v>
          </cell>
        </row>
      </sheetData>
      <sheetData sheetId="2">
        <row r="10">
          <cell r="G10">
            <v>57500</v>
          </cell>
        </row>
      </sheetData>
      <sheetData sheetId="3" refreshError="1"/>
      <sheetData sheetId="4" refreshError="1"/>
      <sheetData sheetId="5">
        <row r="10">
          <cell r="G10">
            <v>57500</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sheetName val="Analisa Harga Satuan"/>
      <sheetName val="HPT DEPOT"/>
      <sheetName val="Harga_Satuan"/>
      <sheetName val="Analisa_Harga_Satuan"/>
      <sheetName val="HPT_DEPOT"/>
      <sheetName val="Bahan"/>
      <sheetName val="ANALISA"/>
      <sheetName val="RAB"/>
      <sheetName val="daft sewa alt"/>
      <sheetName val="an (1)"/>
      <sheetName val="Upah"/>
    </sheetNames>
    <sheetDataSet>
      <sheetData sheetId="0" refreshError="1">
        <row r="14">
          <cell r="G14">
            <v>32500</v>
          </cell>
        </row>
        <row r="22">
          <cell r="G22">
            <v>75000</v>
          </cell>
        </row>
        <row r="27">
          <cell r="G27">
            <v>10000</v>
          </cell>
        </row>
        <row r="36">
          <cell r="G36">
            <v>9375</v>
          </cell>
        </row>
        <row r="37">
          <cell r="G37">
            <v>2750</v>
          </cell>
        </row>
        <row r="38">
          <cell r="G38">
            <v>32500</v>
          </cell>
        </row>
        <row r="40">
          <cell r="G40">
            <v>32500</v>
          </cell>
        </row>
        <row r="41">
          <cell r="G41">
            <v>32500</v>
          </cell>
        </row>
        <row r="42">
          <cell r="G42">
            <v>29000</v>
          </cell>
        </row>
      </sheetData>
      <sheetData sheetId="1"/>
      <sheetData sheetId="2"/>
      <sheetData sheetId="3">
        <row r="14">
          <cell r="G14">
            <v>32500</v>
          </cell>
        </row>
      </sheetData>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sat"/>
      <sheetName val="XXXXXXXX"/>
      <sheetName val="rab."/>
      <sheetName val="anal"/>
      <sheetName val="har_sat"/>
      <sheetName val="HBU"/>
      <sheetName val="rab_"/>
      <sheetName val="REKAP"/>
      <sheetName val="SCHEDULE"/>
      <sheetName val="Harga Upah"/>
      <sheetName val="Peralatan"/>
    </sheetNames>
    <sheetDataSet>
      <sheetData sheetId="0" refreshError="1">
        <row r="10">
          <cell r="E10">
            <v>46000</v>
          </cell>
        </row>
        <row r="52">
          <cell r="E52">
            <v>23500</v>
          </cell>
        </row>
        <row r="101">
          <cell r="E101">
            <v>3800</v>
          </cell>
        </row>
        <row r="119">
          <cell r="E119">
            <v>1440000</v>
          </cell>
        </row>
        <row r="192">
          <cell r="E192">
            <v>3000</v>
          </cell>
        </row>
        <row r="199">
          <cell r="E199">
            <v>15000</v>
          </cell>
        </row>
        <row r="202">
          <cell r="E202">
            <v>8500</v>
          </cell>
        </row>
        <row r="205">
          <cell r="E205">
            <v>19000</v>
          </cell>
        </row>
        <row r="207">
          <cell r="E207">
            <v>2300</v>
          </cell>
        </row>
        <row r="247">
          <cell r="E247">
            <v>19750</v>
          </cell>
        </row>
        <row r="248">
          <cell r="E248">
            <v>22250</v>
          </cell>
        </row>
        <row r="251">
          <cell r="E251">
            <v>21750</v>
          </cell>
        </row>
        <row r="253">
          <cell r="E253">
            <v>23500</v>
          </cell>
        </row>
        <row r="259">
          <cell r="E259">
            <v>21750</v>
          </cell>
        </row>
        <row r="260">
          <cell r="E260">
            <v>22500</v>
          </cell>
        </row>
        <row r="262">
          <cell r="E262">
            <v>16500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2)"/>
      <sheetName val="Rekap Akhir"/>
      <sheetName val="Rekap"/>
      <sheetName val="RAB"/>
      <sheetName val="Porsi"/>
      <sheetName val="Analisa_(2)"/>
      <sheetName val="Rekap_Akhir"/>
      <sheetName val="anlisa"/>
      <sheetName val="bhn"/>
      <sheetName val="RAB "/>
      <sheetName val="A"/>
      <sheetName val="Data basic price jgan diprint"/>
      <sheetName val="10.1(3)"/>
      <sheetName val="AHS 6.1(2)"/>
      <sheetName val="Metode 8.1(5)"/>
      <sheetName val="DAFTAR HARGA"/>
      <sheetName val="ANALISA"/>
      <sheetName val="NR_Rinci"/>
      <sheetName val="RKAP-08"/>
    </sheetNames>
    <sheetDataSet>
      <sheetData sheetId="0" refreshError="1">
        <row r="30">
          <cell r="J30">
            <v>50000</v>
          </cell>
        </row>
        <row r="32">
          <cell r="J32">
            <v>50000</v>
          </cell>
        </row>
        <row r="44">
          <cell r="J44">
            <v>6500</v>
          </cell>
        </row>
        <row r="45">
          <cell r="J45">
            <v>10000</v>
          </cell>
        </row>
        <row r="46">
          <cell r="J46">
            <v>20000</v>
          </cell>
        </row>
        <row r="47">
          <cell r="J47">
            <v>15000</v>
          </cell>
        </row>
        <row r="48">
          <cell r="J48">
            <v>5500</v>
          </cell>
        </row>
        <row r="49">
          <cell r="J49">
            <v>37500</v>
          </cell>
        </row>
        <row r="50">
          <cell r="J50">
            <v>31250</v>
          </cell>
        </row>
        <row r="53">
          <cell r="J53">
            <v>62500</v>
          </cell>
        </row>
        <row r="62">
          <cell r="J62">
            <v>19500</v>
          </cell>
        </row>
        <row r="65">
          <cell r="J65">
            <v>7250</v>
          </cell>
        </row>
        <row r="66">
          <cell r="J66">
            <v>2000</v>
          </cell>
        </row>
        <row r="68">
          <cell r="J68">
            <v>7500</v>
          </cell>
        </row>
        <row r="69">
          <cell r="J69">
            <v>45000</v>
          </cell>
        </row>
        <row r="70">
          <cell r="J70">
            <v>5000</v>
          </cell>
        </row>
        <row r="79">
          <cell r="J79">
            <v>65000</v>
          </cell>
        </row>
      </sheetData>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BAHAN"/>
      <sheetName val="RM"/>
      <sheetName val="RAB"/>
      <sheetName val="REKAP TOTAL"/>
      <sheetName val="AN_BETONFIX"/>
      <sheetName val="BESI FIX"/>
      <sheetName val="BJ"/>
      <sheetName val="Scedule"/>
      <sheetName val="Sheet1"/>
      <sheetName val="REKAP_TOTAL"/>
      <sheetName val="BESI_FIX"/>
      <sheetName val="REKAP"/>
      <sheetName val="HBU"/>
      <sheetName val="HRG BHN"/>
      <sheetName val="Harga Satuan"/>
      <sheetName val="Upah"/>
      <sheetName val="har-sat"/>
    </sheetNames>
    <sheetDataSet>
      <sheetData sheetId="0" refreshError="1">
        <row r="109">
          <cell r="I109">
            <v>74166.33</v>
          </cell>
        </row>
        <row r="190">
          <cell r="I190">
            <v>99297.15</v>
          </cell>
        </row>
        <row r="314">
          <cell r="I314">
            <v>213938.85</v>
          </cell>
        </row>
        <row r="508">
          <cell r="I508">
            <v>138701</v>
          </cell>
        </row>
        <row r="519">
          <cell r="I519">
            <v>158101.25</v>
          </cell>
        </row>
        <row r="544">
          <cell r="I544">
            <v>187611</v>
          </cell>
        </row>
        <row r="558">
          <cell r="I558">
            <v>64114.149999999994</v>
          </cell>
        </row>
        <row r="571">
          <cell r="I571">
            <v>52543.9</v>
          </cell>
        </row>
        <row r="584">
          <cell r="I584">
            <v>86579.5</v>
          </cell>
        </row>
        <row r="771">
          <cell r="I771">
            <v>270595</v>
          </cell>
        </row>
        <row r="931">
          <cell r="I931">
            <v>316345</v>
          </cell>
        </row>
      </sheetData>
      <sheetData sheetId="1" refreshError="1">
        <row r="59">
          <cell r="F59">
            <v>790000</v>
          </cell>
        </row>
      </sheetData>
      <sheetData sheetId="2">
        <row r="109">
          <cell r="I109">
            <v>74166.33</v>
          </cell>
        </row>
      </sheetData>
      <sheetData sheetId="3">
        <row r="59">
          <cell r="F59">
            <v>790000</v>
          </cell>
        </row>
      </sheetData>
      <sheetData sheetId="4">
        <row r="109">
          <cell r="I109">
            <v>74166.33</v>
          </cell>
        </row>
      </sheetData>
      <sheetData sheetId="5"/>
      <sheetData sheetId="6"/>
      <sheetData sheetId="7"/>
      <sheetData sheetId="8"/>
      <sheetData sheetId="9"/>
      <sheetData sheetId="10">
        <row r="109">
          <cell r="I109">
            <v>74166.33</v>
          </cell>
        </row>
      </sheetData>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troke"/>
      <sheetName val="perhitungan lt. 1"/>
      <sheetName val="perhitungan lt. 2"/>
      <sheetName val="perhitungan lt. 3"/>
      <sheetName val="perhitungan plat atap"/>
      <sheetName val="parkir"/>
      <sheetName val="material"/>
      <sheetName val="angg. 3"/>
      <sheetName val="bq"/>
      <sheetName val="perhitungan_lt__1"/>
      <sheetName val="perhitungan_lt__2"/>
      <sheetName val="perhitungan_lt__3"/>
      <sheetName val="perhitungan_plat_atap"/>
      <sheetName val="analisa_stroke"/>
      <sheetName val="angg__3"/>
      <sheetName val="Anls"/>
      <sheetName val="Bahan"/>
      <sheetName val="Harga Satuan"/>
    </sheetNames>
    <sheetDataSet>
      <sheetData sheetId="0" refreshError="1">
        <row r="147">
          <cell r="J147">
            <v>3656956.5</v>
          </cell>
        </row>
      </sheetData>
      <sheetData sheetId="1">
        <row r="147">
          <cell r="J147">
            <v>3656956.5</v>
          </cell>
        </row>
      </sheetData>
      <sheetData sheetId="2">
        <row r="147">
          <cell r="J147">
            <v>3656956.5</v>
          </cell>
        </row>
      </sheetData>
      <sheetData sheetId="3">
        <row r="147">
          <cell r="J147">
            <v>3656956.5</v>
          </cell>
        </row>
      </sheetData>
      <sheetData sheetId="4">
        <row r="147">
          <cell r="J147">
            <v>3656956.5</v>
          </cell>
        </row>
      </sheetData>
      <sheetData sheetId="5">
        <row r="147">
          <cell r="J147">
            <v>3656956.5</v>
          </cell>
        </row>
      </sheetData>
      <sheetData sheetId="6"/>
      <sheetData sheetId="7"/>
      <sheetData sheetId="8"/>
      <sheetData sheetId="9">
        <row r="147">
          <cell r="J147">
            <v>3656956.5</v>
          </cell>
        </row>
      </sheetData>
      <sheetData sheetId="10">
        <row r="147">
          <cell r="J147">
            <v>3656956.5</v>
          </cell>
        </row>
      </sheetData>
      <sheetData sheetId="11">
        <row r="147">
          <cell r="J147">
            <v>3656956.5</v>
          </cell>
        </row>
      </sheetData>
      <sheetData sheetId="12">
        <row r="147">
          <cell r="J147">
            <v>3656956.5</v>
          </cell>
        </row>
      </sheetData>
      <sheetData sheetId="13">
        <row r="147">
          <cell r="J147">
            <v>3656956.5</v>
          </cell>
        </row>
      </sheetData>
      <sheetData sheetId="14"/>
      <sheetData sheetId="15" refreshError="1"/>
      <sheetData sheetId="16" refreshError="1"/>
      <sheetData sheetId="1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troke"/>
      <sheetName val="perhitungan"/>
      <sheetName val="material"/>
      <sheetName val="angg. 2"/>
      <sheetName val="angg. 2 alternatif"/>
      <sheetName val="Sheet1"/>
      <sheetName val="Sheet2"/>
      <sheetName val="3-DIV8"/>
      <sheetName val="analisa_stroke"/>
      <sheetName val="angg__2"/>
      <sheetName val="angg__2_alternatif"/>
      <sheetName val="ABK"/>
      <sheetName val="har-sat"/>
    </sheetNames>
    <sheetDataSet>
      <sheetData sheetId="0" refreshError="1">
        <row r="63">
          <cell r="J63">
            <v>17629</v>
          </cell>
        </row>
      </sheetData>
      <sheetData sheetId="1" refreshError="1"/>
      <sheetData sheetId="2" refreshError="1"/>
      <sheetData sheetId="3" refreshError="1"/>
      <sheetData sheetId="4" refreshError="1"/>
      <sheetData sheetId="5" refreshError="1"/>
      <sheetData sheetId="6" refreshError="1"/>
      <sheetData sheetId="7" refreshError="1"/>
      <sheetData sheetId="8">
        <row r="63">
          <cell r="J63">
            <v>17629</v>
          </cell>
        </row>
      </sheetData>
      <sheetData sheetId="9">
        <row r="63">
          <cell r="J63">
            <v>17629</v>
          </cell>
        </row>
      </sheetData>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sat."/>
      <sheetName val="RAB.Ruas-68 (jembt)goi"/>
      <sheetName val="RAB.Ruas-68 (2)"/>
      <sheetName val="Harga Upah"/>
      <sheetName val="Hrg_sat_"/>
      <sheetName val="RAB_Ruas-68_(jembt)goi"/>
      <sheetName val="RAB_Ruas-68_(2)"/>
      <sheetName val="HARGA ALAT"/>
      <sheetName val="FAK"/>
      <sheetName val="ANALISA E"/>
      <sheetName val="BT KOSONG"/>
      <sheetName val="Alat"/>
      <sheetName val="KUANTITY"/>
      <sheetName val="ANALISA"/>
      <sheetName val="BAHAN"/>
    </sheetNames>
    <sheetDataSet>
      <sheetData sheetId="0" refreshError="1">
        <row r="552">
          <cell r="J552">
            <v>9437.5</v>
          </cell>
        </row>
        <row r="832">
          <cell r="J832">
            <v>6411.6565211686493</v>
          </cell>
        </row>
        <row r="902">
          <cell r="J902">
            <v>39347</v>
          </cell>
        </row>
        <row r="1042">
          <cell r="J1042">
            <v>182288.79740365112</v>
          </cell>
        </row>
        <row r="1112">
          <cell r="J1112">
            <v>53438.850155888853</v>
          </cell>
        </row>
        <row r="1182">
          <cell r="J1182">
            <v>99998.916217128033</v>
          </cell>
        </row>
        <row r="1198">
          <cell r="I1198">
            <v>10752.5</v>
          </cell>
        </row>
        <row r="1213">
          <cell r="I1213">
            <v>8114.1676840215441</v>
          </cell>
        </row>
        <row r="1320">
          <cell r="J1320">
            <v>55980.658570277425</v>
          </cell>
        </row>
        <row r="2090">
          <cell r="J2090">
            <v>273073.42786310945</v>
          </cell>
        </row>
        <row r="2160">
          <cell r="J2160">
            <v>21468.626832587564</v>
          </cell>
        </row>
        <row r="2300">
          <cell r="J2300">
            <v>15843.707723208241</v>
          </cell>
        </row>
        <row r="3700">
          <cell r="J3700">
            <v>724171.78187766683</v>
          </cell>
        </row>
      </sheetData>
      <sheetData sheetId="1" refreshError="1"/>
      <sheetData sheetId="2" refreshError="1"/>
      <sheetData sheetId="3" refreshError="1"/>
      <sheetData sheetId="4">
        <row r="552">
          <cell r="J552">
            <v>9437.5</v>
          </cell>
        </row>
      </sheetData>
      <sheetData sheetId="5">
        <row r="552">
          <cell r="J552">
            <v>9437.5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urva S"/>
      <sheetName val="plambing"/>
      <sheetName val="fire alrm"/>
      <sheetName val="ac"/>
      <sheetName val="listrik"/>
      <sheetName val="persiapan"/>
      <sheetName val="REKAP TOTAL"/>
      <sheetName val="ANALISA"/>
      <sheetName val="HRG BHN"/>
      <sheetName val="UPAH"/>
      <sheetName val="ARS-ST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8">
          <cell r="F18">
            <v>16500</v>
          </cell>
        </row>
        <row r="22">
          <cell r="F22">
            <v>6000</v>
          </cell>
        </row>
        <row r="26">
          <cell r="F26">
            <v>22600</v>
          </cell>
        </row>
        <row r="30">
          <cell r="F30">
            <v>70800</v>
          </cell>
        </row>
        <row r="36">
          <cell r="F36">
            <v>178660</v>
          </cell>
        </row>
        <row r="239">
          <cell r="F239">
            <v>194791.99999999997</v>
          </cell>
        </row>
        <row r="290">
          <cell r="F290">
            <v>1455102.8</v>
          </cell>
        </row>
      </sheetData>
      <sheetData sheetId="8" refreshError="1">
        <row r="49">
          <cell r="D49">
            <v>123250</v>
          </cell>
        </row>
      </sheetData>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Basic Price"/>
      <sheetName val="5-ALAT(1)"/>
      <sheetName val="MAJOR"/>
      <sheetName val="%"/>
      <sheetName val="Rekap"/>
      <sheetName val="Peta Quarry"/>
      <sheetName val="BOQ"/>
      <sheetName val="Mobilisasi (ok)"/>
      <sheetName val="Mobilisasi"/>
      <sheetName val="Perhitungan Mobilisasi Alat"/>
      <sheetName val="Lalu Lintas"/>
      <sheetName val="Jembatan Sementara"/>
      <sheetName val="sket"/>
      <sheetName val="cross"/>
      <sheetName val="Informasi"/>
      <sheetName val="Analisa K3"/>
      <sheetName val="4-Analisa Quarry"/>
      <sheetName val="4-formulir harga bahan"/>
      <sheetName val="5-ALAT (2)"/>
      <sheetName val="Agg Halus &amp; Kasar"/>
      <sheetName val="Agg A"/>
      <sheetName val="Agg B"/>
      <sheetName val="Agg C"/>
      <sheetName val="D2"/>
      <sheetName val="D3"/>
      <sheetName val="D4"/>
      <sheetName val="D5"/>
      <sheetName val="D6"/>
      <sheetName val="D6 ASBT"/>
      <sheetName val="D7(1)"/>
      <sheetName val="D7(4)"/>
      <sheetName val="D7(2)"/>
      <sheetName val="D7(3)"/>
      <sheetName val="D8(1)"/>
      <sheetName val="D8(2)"/>
      <sheetName val="D9"/>
      <sheetName val="D10 LS-Rutin"/>
      <sheetName val="D10 Kuantitas"/>
      <sheetName val="D10 Analisa HSP"/>
      <sheetName val="Sheet1"/>
      <sheetName val="Peta_Quarry"/>
      <sheetName val="Mobilisasi_(ok)"/>
      <sheetName val="Perhitungan_Mobilisasi_Alat"/>
      <sheetName val="Lalu_Lintas"/>
      <sheetName val="Jembatan_Sementara"/>
      <sheetName val="Analisa_K3"/>
      <sheetName val="4-Basic_Price"/>
      <sheetName val="4-Analisa_Quarry"/>
      <sheetName val="4-formulir_harga_bahan"/>
      <sheetName val="5-ALAT_(2)"/>
      <sheetName val="Agg_Halus_&amp;_Kasar"/>
      <sheetName val="Agg_A"/>
      <sheetName val="Agg_B"/>
      <sheetName val="Agg_C"/>
      <sheetName val="D6_ASBT"/>
      <sheetName val="D10_LS-Rutin"/>
      <sheetName val="D10_Kuantitas"/>
      <sheetName val="D10_Analisa_HSP"/>
      <sheetName val="daft sewa alt"/>
      <sheetName val="HARGA ALAT"/>
      <sheetName val="CH"/>
      <sheetName val="Hrg.sat."/>
    </sheetNames>
    <sheetDataSet>
      <sheetData sheetId="0" refreshError="1">
        <row r="7">
          <cell r="G7" t="str">
            <v>: ………………………………………………</v>
          </cell>
        </row>
        <row r="8">
          <cell r="F8">
            <v>9085.7142857142862</v>
          </cell>
        </row>
        <row r="10">
          <cell r="F10">
            <v>14585.714285714286</v>
          </cell>
        </row>
      </sheetData>
      <sheetData sheetId="1" refreshError="1">
        <row r="15">
          <cell r="AW15">
            <v>292092.45614120411</v>
          </cell>
        </row>
      </sheetData>
      <sheetData sheetId="2" refreshError="1"/>
      <sheetData sheetId="3" refreshError="1"/>
      <sheetData sheetId="4">
        <row r="28">
          <cell r="H28">
            <v>57849921780.305595</v>
          </cell>
        </row>
      </sheetData>
      <sheetData sheetId="5" refreshError="1"/>
      <sheetData sheetId="6">
        <row r="28">
          <cell r="H28">
            <v>57849921780.305595</v>
          </cell>
        </row>
      </sheetData>
      <sheetData sheetId="7" refreshError="1"/>
      <sheetData sheetId="8" refreshError="1"/>
      <sheetData sheetId="9" refreshError="1"/>
      <sheetData sheetId="10" refreshError="1"/>
      <sheetData sheetId="11" refreshError="1"/>
      <sheetData sheetId="12" refreshError="1"/>
      <sheetData sheetId="13" refreshError="1"/>
      <sheetData sheetId="14">
        <row r="7">
          <cell r="G7" t="str">
            <v>: ………………………………………………</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56">
          <cell r="L56" t="str">
            <v>Note: 1</v>
          </cell>
        </row>
      </sheetData>
      <sheetData sheetId="24"/>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ow r="7">
          <cell r="G7" t="str">
            <v>: ………………………………………………</v>
          </cell>
        </row>
      </sheetData>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rbaikan Jalan"/>
      <sheetName val="Schedule"/>
      <sheetName val="RAB "/>
      <sheetName val="BQ pengendali "/>
      <sheetName val="RAB pengendali (Revisi)"/>
      <sheetName val="RAB pengendali"/>
      <sheetName val="Rekapitulasi Harga Satuan     "/>
      <sheetName val="Analisa Harga Satuan      "/>
      <sheetName val="BQ Treatment"/>
      <sheetName val="RAB Treatment"/>
      <sheetName val="BQ Inlet Utara"/>
      <sheetName val="RAB Inlet Utara  (Revisi)"/>
      <sheetName val="RAB Inlet Utara "/>
      <sheetName val="RAB Treatment (Revisi)"/>
      <sheetName val="Rekapitulasi Harga Satuan "/>
      <sheetName val="Analisa Harga Satuan "/>
      <sheetName val="Daftar Harga Material"/>
      <sheetName val="Daftar Harga Upah"/>
      <sheetName val="Analisa Harga Satuan"/>
      <sheetName val="Volume Drainage"/>
      <sheetName val="RAB    "/>
      <sheetName val="Rekapitulasi Harga Satuan      "/>
      <sheetName val="Analisa Harga Satuan    "/>
      <sheetName val="Analisa Harga Satuan Tambah"/>
      <sheetName val="Rekapitulasi Pek. Tambah"/>
      <sheetName val="RAB Pek. Tambah"/>
      <sheetName val="Rekapitulasi Harga Satuan Tamba"/>
      <sheetName val="Rekapitulasi"/>
      <sheetName val="Rekapitulasi Kontrak"/>
      <sheetName val="RAB  kontrak"/>
      <sheetName val="Volume Kirmir"/>
      <sheetName val="Rekapitulasi Harga Satuan"/>
      <sheetName val="Analisa 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3">
          <cell r="G13">
            <v>5000</v>
          </cell>
        </row>
        <row r="14">
          <cell r="G14">
            <v>475000</v>
          </cell>
        </row>
        <row r="21">
          <cell r="G21">
            <v>70000</v>
          </cell>
        </row>
        <row r="23">
          <cell r="G23">
            <v>90000</v>
          </cell>
        </row>
        <row r="24">
          <cell r="G24">
            <v>85000</v>
          </cell>
        </row>
        <row r="25">
          <cell r="G25">
            <v>75000</v>
          </cell>
        </row>
        <row r="32">
          <cell r="G32">
            <v>50000</v>
          </cell>
        </row>
        <row r="33">
          <cell r="G33">
            <v>79200</v>
          </cell>
        </row>
        <row r="58">
          <cell r="G58">
            <v>20000</v>
          </cell>
        </row>
        <row r="59">
          <cell r="G59">
            <v>15000</v>
          </cell>
        </row>
        <row r="60">
          <cell r="G60">
            <v>12000</v>
          </cell>
        </row>
        <row r="64">
          <cell r="G64">
            <v>100000</v>
          </cell>
        </row>
        <row r="78">
          <cell r="G78">
            <v>95000</v>
          </cell>
        </row>
        <row r="79">
          <cell r="G79">
            <v>75000</v>
          </cell>
        </row>
        <row r="80">
          <cell r="G80">
            <v>50000</v>
          </cell>
        </row>
        <row r="84">
          <cell r="G84">
            <v>54000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BU ANA"/>
      <sheetName val="Rkap"/>
      <sheetName val="RAB P Jaga"/>
      <sheetName val="RAB Kantor"/>
      <sheetName val="RaB Gd Bbku"/>
      <sheetName val="RaB Gd BJadi"/>
      <sheetName val="RaB Pabrik"/>
      <sheetName val="RaB Bak Pnmpung"/>
      <sheetName val="RaB Inst Air"/>
      <sheetName val="RaB Genset"/>
      <sheetName val="RAB Bang Pnjang"/>
      <sheetName val="RAB Kantin"/>
      <sheetName val="RAB Musholla"/>
      <sheetName val="RAB PERSIAPAN+iNFRA"/>
      <sheetName val="Upah"/>
      <sheetName val="ANA"/>
      <sheetName val="HARGA SATUAN"/>
      <sheetName val="Spek Bhn"/>
      <sheetName val="bahan"/>
      <sheetName val="HB"/>
      <sheetName val="Traf&amp;Genst"/>
      <sheetName val="AC-2"/>
      <sheetName val="RAB_P_Jaga"/>
      <sheetName val="RAB_Kantor"/>
      <sheetName val="RaB_Gd_Bbku"/>
      <sheetName val="RaB_Gd_BJadi"/>
      <sheetName val="RaB_Pabrik"/>
      <sheetName val="RaB_Bak_Pnmpung"/>
      <sheetName val="RaB_Inst_Air"/>
      <sheetName val="RaB_Genset"/>
      <sheetName val="RAB_Bang_Pnjang"/>
      <sheetName val="RAB_Kantin"/>
      <sheetName val="RAB_Musholla"/>
      <sheetName val="RAB_PERSIAPAN+iNFRA"/>
      <sheetName val="HSBU_ANA"/>
      <sheetName val="HARGA_SATUAN"/>
      <sheetName val="Spek_Bhn"/>
      <sheetName val="analisa stroke"/>
      <sheetName val="Resume"/>
      <sheetName val="daft sewa alt"/>
      <sheetName val="ANA-HRG"/>
    </sheetNames>
    <sheetDataSet>
      <sheetData sheetId="0" refreshError="1">
        <row r="61">
          <cell r="D61">
            <v>12500</v>
          </cell>
        </row>
        <row r="136">
          <cell r="D136">
            <v>15000</v>
          </cell>
        </row>
        <row r="306">
          <cell r="D306">
            <v>28000</v>
          </cell>
        </row>
        <row r="309">
          <cell r="D309">
            <v>35000</v>
          </cell>
        </row>
        <row r="310">
          <cell r="D310">
            <v>40000</v>
          </cell>
        </row>
        <row r="321">
          <cell r="D321">
            <v>45000</v>
          </cell>
        </row>
      </sheetData>
      <sheetData sheetId="1"/>
      <sheetData sheetId="2"/>
      <sheetData sheetId="3"/>
      <sheetData sheetId="4"/>
      <sheetData sheetId="5"/>
      <sheetData sheetId="6"/>
      <sheetData sheetId="7"/>
      <sheetData sheetId="8"/>
      <sheetData sheetId="9"/>
      <sheetData sheetId="10"/>
      <sheetData sheetId="11"/>
      <sheetData sheetId="12">
        <row r="61">
          <cell r="D61">
            <v>12500</v>
          </cell>
        </row>
      </sheetData>
      <sheetData sheetId="13">
        <row r="61">
          <cell r="D61">
            <v>12500</v>
          </cell>
        </row>
      </sheetData>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ow r="61">
          <cell r="D61">
            <v>12500</v>
          </cell>
        </row>
      </sheetData>
      <sheetData sheetId="35"/>
      <sheetData sheetId="36"/>
      <sheetData sheetId="37" refreshError="1"/>
      <sheetData sheetId="38" refreshError="1"/>
      <sheetData sheetId="39" refreshError="1"/>
      <sheetData sheetId="4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U"/>
      <sheetName val="Rekap Bajoe (2)"/>
      <sheetName val="Rekap ULOE B"/>
      <sheetName val="Rekap 2009"/>
      <sheetName val="Gudang Uloe1"/>
      <sheetName val="Gudang Bajoe"/>
      <sheetName val="Gudang Bajoe 2009"/>
      <sheetName val="Gudang Uloe B"/>
      <sheetName val="Kantor Pengelola"/>
      <sheetName val="Kantor Pengelola (2)"/>
      <sheetName val="RMH PENJG"/>
      <sheetName val="WC"/>
      <sheetName val="Pos "/>
      <sheetName val="lANTAI jEMUR"/>
      <sheetName val="Pagar"/>
      <sheetName val="Paving"/>
      <sheetName val="penerngan"/>
      <sheetName val="Peralatan Gdg"/>
      <sheetName val="FASIL GDG"/>
      <sheetName val="PERSIAPAN"/>
      <sheetName val="TANAH"/>
      <sheetName val="PONDASI"/>
      <sheetName val="DINDING"/>
      <sheetName val="PLESTERAN"/>
      <sheetName val="KAYU"/>
      <sheetName val="BETON"/>
      <sheetName val="ATAP"/>
      <sheetName val="LANGIT2"/>
      <sheetName val="PIPA &amp; SANITASI"/>
      <sheetName val="BESI"/>
      <sheetName val="KUNCI&amp;KACA"/>
      <sheetName val="LANTAI"/>
      <sheetName val="CAT"/>
      <sheetName val="Listrik"/>
      <sheetName val="Rekap_Bajoe_(2)"/>
      <sheetName val="Rekap_ULOE_B"/>
      <sheetName val="Rekap_2009"/>
      <sheetName val="Gudang_Uloe1"/>
      <sheetName val="Gudang_Bajoe"/>
      <sheetName val="Gudang_Bajoe_2009"/>
      <sheetName val="Gudang_Uloe_B"/>
      <sheetName val="Kantor_Pengelola"/>
      <sheetName val="Kantor_Pengelola_(2)"/>
      <sheetName val="RMH_PENJG"/>
      <sheetName val="Pos_"/>
      <sheetName val="lANTAI_jEMUR"/>
      <sheetName val="Peralatan_Gdg"/>
      <sheetName val="FASIL_GDG"/>
      <sheetName val="PIPA_&amp;_SANITASI"/>
      <sheetName val="ANALISA"/>
      <sheetName val="BAHAN"/>
      <sheetName val="HSBU ANA"/>
      <sheetName val="Daftar Harga Material"/>
    </sheetNames>
    <sheetDataSet>
      <sheetData sheetId="0" refreshError="1">
        <row r="8">
          <cell r="E8" t="str">
            <v>BAHAN BATU, PASIR, CIPPING DAN BATU MERAH</v>
          </cell>
        </row>
        <row r="9">
          <cell r="E9" t="str">
            <v>Batu gunung</v>
          </cell>
        </row>
        <row r="10">
          <cell r="E10" t="str">
            <v>Pasir pasang</v>
          </cell>
        </row>
        <row r="11">
          <cell r="E11" t="str">
            <v>Pasir beton</v>
          </cell>
        </row>
        <row r="12">
          <cell r="E12" t="str">
            <v>Pasir beton (Kg)</v>
          </cell>
        </row>
        <row r="13">
          <cell r="E13" t="str">
            <v>Pasir urug</v>
          </cell>
        </row>
        <row r="14">
          <cell r="E14" t="str">
            <v>split/chipping 2-3 cm</v>
          </cell>
        </row>
        <row r="15">
          <cell r="E15" t="str">
            <v>split/chipping 2-3 cm(Kg)</v>
          </cell>
        </row>
        <row r="16">
          <cell r="E16" t="str">
            <v>Koral beton</v>
          </cell>
        </row>
        <row r="17">
          <cell r="E17" t="str">
            <v>Tanah Timbunan</v>
          </cell>
        </row>
        <row r="18">
          <cell r="E18" t="str">
            <v>Krikil</v>
          </cell>
        </row>
        <row r="19">
          <cell r="E19" t="str">
            <v>Krikil (Kg)</v>
          </cell>
        </row>
        <row r="20">
          <cell r="E20" t="str">
            <v>Tanah urug didatangkan</v>
          </cell>
        </row>
        <row r="21">
          <cell r="E21" t="str">
            <v>Sirtu</v>
          </cell>
        </row>
        <row r="22">
          <cell r="E22" t="str">
            <v>Batu merah</v>
          </cell>
        </row>
        <row r="23">
          <cell r="E23" t="str">
            <v>Batu kali</v>
          </cell>
        </row>
        <row r="24">
          <cell r="E24" t="str">
            <v>Batu belah 15/20</v>
          </cell>
        </row>
        <row r="25">
          <cell r="E25" t="str">
            <v>Batu pecah 5/7</v>
          </cell>
        </row>
        <row r="26">
          <cell r="E26" t="str">
            <v>Kapur Padam</v>
          </cell>
        </row>
        <row r="27">
          <cell r="E27" t="str">
            <v>Tanah Liat</v>
          </cell>
        </row>
        <row r="28">
          <cell r="E28" t="str">
            <v>Ijuk</v>
          </cell>
        </row>
        <row r="29">
          <cell r="E29" t="str">
            <v>Batu granit</v>
          </cell>
        </row>
        <row r="30">
          <cell r="E30" t="str">
            <v>Batu teraso</v>
          </cell>
        </row>
        <row r="31">
          <cell r="E31" t="str">
            <v>Batacote</v>
          </cell>
        </row>
        <row r="32">
          <cell r="E32" t="str">
            <v>Air</v>
          </cell>
        </row>
        <row r="33">
          <cell r="E33" t="str">
            <v>Pasir silika</v>
          </cell>
        </row>
        <row r="34">
          <cell r="E34" t="str">
            <v>Batu apung</v>
          </cell>
        </row>
        <row r="36">
          <cell r="E36" t="str">
            <v>BAHAN SEMEN</v>
          </cell>
        </row>
        <row r="37">
          <cell r="E37" t="str">
            <v>Semen PC 50kg</v>
          </cell>
        </row>
        <row r="38">
          <cell r="E38" t="str">
            <v>Semen PC 50kg (zak)</v>
          </cell>
        </row>
        <row r="39">
          <cell r="E39" t="str">
            <v>PC Warna</v>
          </cell>
        </row>
        <row r="40">
          <cell r="E40" t="str">
            <v>Semen Portland</v>
          </cell>
        </row>
        <row r="41">
          <cell r="E41" t="str">
            <v>Semen PC 40 kg (zak)</v>
          </cell>
        </row>
        <row r="42">
          <cell r="E42" t="str">
            <v>Semen Abu-abu</v>
          </cell>
        </row>
        <row r="43">
          <cell r="E43" t="str">
            <v>Strorox-100</v>
          </cell>
        </row>
        <row r="44">
          <cell r="E44" t="str">
            <v>Rapidrant</v>
          </cell>
        </row>
        <row r="45">
          <cell r="E45" t="str">
            <v>Puzzdith-100 XR</v>
          </cell>
        </row>
        <row r="46">
          <cell r="E46" t="str">
            <v>Semen Nat</v>
          </cell>
        </row>
        <row r="47">
          <cell r="E47" t="str">
            <v>Semen Putih</v>
          </cell>
        </row>
        <row r="48">
          <cell r="E48" t="str">
            <v>Semen Merah</v>
          </cell>
        </row>
        <row r="50">
          <cell r="E50" t="str">
            <v>BAHAN BESI</v>
          </cell>
        </row>
        <row r="51">
          <cell r="E51" t="str">
            <v>Besi beton polos</v>
          </cell>
        </row>
        <row r="52">
          <cell r="E52" t="str">
            <v>Kawat beton</v>
          </cell>
        </row>
        <row r="53">
          <cell r="E53" t="str">
            <v>Paku Biasa 1/2" - 1"</v>
          </cell>
        </row>
        <row r="54">
          <cell r="E54" t="str">
            <v>Paku biasa 2" - 5"</v>
          </cell>
        </row>
        <row r="55">
          <cell r="E55" t="str">
            <v>Paku asbes</v>
          </cell>
        </row>
        <row r="56">
          <cell r="E56" t="str">
            <v>Paku 3 cm</v>
          </cell>
        </row>
        <row r="57">
          <cell r="E57" t="str">
            <v>Paku 6 cm</v>
          </cell>
        </row>
        <row r="58">
          <cell r="E58" t="str">
            <v>Paku 7 cm</v>
          </cell>
        </row>
        <row r="59">
          <cell r="E59" t="str">
            <v>Paku 10 cm</v>
          </cell>
        </row>
        <row r="60">
          <cell r="E60" t="str">
            <v>Paku 12 cm</v>
          </cell>
        </row>
        <row r="61">
          <cell r="E61" t="str">
            <v>Paku 5-7 cm</v>
          </cell>
        </row>
        <row r="62">
          <cell r="E62" t="str">
            <v>Paku 5-10 cm</v>
          </cell>
        </row>
        <row r="63">
          <cell r="E63" t="str">
            <v>Paku 7-10 cm</v>
          </cell>
        </row>
        <row r="64">
          <cell r="E64" t="str">
            <v>Paku beton</v>
          </cell>
        </row>
        <row r="65">
          <cell r="E65" t="str">
            <v>Paku pancing</v>
          </cell>
        </row>
        <row r="66">
          <cell r="E66" t="str">
            <v>Paku tripleks</v>
          </cell>
        </row>
        <row r="67">
          <cell r="E67" t="str">
            <v>Besi plat 2 mm 120 x 240 mm</v>
          </cell>
        </row>
        <row r="68">
          <cell r="E68" t="str">
            <v>Besi plat 3 mm 120 x 240 mm</v>
          </cell>
        </row>
        <row r="69">
          <cell r="E69" t="str">
            <v>Besi plat 10 mm</v>
          </cell>
        </row>
        <row r="70">
          <cell r="E70" t="str">
            <v>Besi strip 30,3 mm</v>
          </cell>
        </row>
        <row r="71">
          <cell r="E71" t="str">
            <v>Besi strip 35,4 mm</v>
          </cell>
        </row>
        <row r="72">
          <cell r="E72" t="str">
            <v>Besi strip 40,6 mm</v>
          </cell>
        </row>
        <row r="73">
          <cell r="E73" t="str">
            <v>Besi strip 50,6 mm</v>
          </cell>
        </row>
        <row r="74">
          <cell r="E74" t="str">
            <v>Besi siku 30.30.3</v>
          </cell>
        </row>
        <row r="75">
          <cell r="E75" t="str">
            <v>Besi siku 40.40.4</v>
          </cell>
        </row>
        <row r="76">
          <cell r="E76" t="str">
            <v>Besi siku 50.50.5</v>
          </cell>
        </row>
        <row r="77">
          <cell r="E77" t="str">
            <v>Besi siku 60.60.6</v>
          </cell>
        </row>
        <row r="78">
          <cell r="E78" t="str">
            <v>Besi siku 70.70.7</v>
          </cell>
        </row>
        <row r="79">
          <cell r="E79" t="str">
            <v>Besi Canal CNP  125 x 50 x 20 x 2,3</v>
          </cell>
        </row>
        <row r="80">
          <cell r="E80" t="str">
            <v>Besi strip</v>
          </cell>
        </row>
        <row r="81">
          <cell r="E81" t="str">
            <v>Besi strip tebal 5 mm</v>
          </cell>
        </row>
        <row r="82">
          <cell r="E82" t="str">
            <v>Besi Hollow 4 x 4</v>
          </cell>
        </row>
        <row r="83">
          <cell r="E83" t="str">
            <v>Kawat Duri</v>
          </cell>
        </row>
        <row r="84">
          <cell r="E84" t="str">
            <v>Pagar kawat jaring</v>
          </cell>
        </row>
        <row r="85">
          <cell r="E85" t="str">
            <v>Besi Angkur Ø8mm</v>
          </cell>
        </row>
        <row r="86">
          <cell r="E86" t="str">
            <v>Paku sekrup 3,5"</v>
          </cell>
        </row>
        <row r="87">
          <cell r="E87" t="str">
            <v xml:space="preserve">Paku sekrup 5 cm </v>
          </cell>
        </row>
        <row r="88">
          <cell r="E88" t="str">
            <v xml:space="preserve">Paku sekrup10 cm </v>
          </cell>
        </row>
        <row r="89">
          <cell r="E89" t="str">
            <v>Jaring kawat baja</v>
          </cell>
        </row>
        <row r="90">
          <cell r="E90" t="str">
            <v>Besi presstressed polos</v>
          </cell>
        </row>
        <row r="91">
          <cell r="E91" t="str">
            <v>Paku hak panjang 15cm</v>
          </cell>
        </row>
        <row r="92">
          <cell r="E92" t="str">
            <v>Kawat besi</v>
          </cell>
        </row>
        <row r="93">
          <cell r="E93" t="str">
            <v>Kawat las</v>
          </cell>
        </row>
        <row r="94">
          <cell r="E94" t="str">
            <v>Besi profil</v>
          </cell>
        </row>
        <row r="95">
          <cell r="E95" t="str">
            <v>Besi baja IWF 300x200</v>
          </cell>
        </row>
        <row r="96">
          <cell r="E96" t="str">
            <v>Besi baja IWF 200x150</v>
          </cell>
        </row>
        <row r="97">
          <cell r="E97" t="str">
            <v>Besi Beton Dia 12 mm</v>
          </cell>
        </row>
        <row r="98">
          <cell r="E98" t="str">
            <v>Besi Beton Dia 16 mm</v>
          </cell>
        </row>
        <row r="99">
          <cell r="E99" t="str">
            <v>Angker baut 19 mm</v>
          </cell>
        </row>
        <row r="100">
          <cell r="E100" t="str">
            <v>Mur Baut 19 mm</v>
          </cell>
        </row>
        <row r="101">
          <cell r="E101" t="str">
            <v>Mur Baut 16 mm</v>
          </cell>
        </row>
        <row r="102">
          <cell r="E102" t="str">
            <v>Mur Baut 12 mm</v>
          </cell>
        </row>
        <row r="103">
          <cell r="E103" t="str">
            <v>Pintu besi baja</v>
          </cell>
        </row>
        <row r="104">
          <cell r="E104" t="str">
            <v>Jendela besi</v>
          </cell>
        </row>
        <row r="105">
          <cell r="E105" t="str">
            <v>Jendela besi tahan api</v>
          </cell>
        </row>
        <row r="106">
          <cell r="E106" t="str">
            <v>Pintu gulung besi</v>
          </cell>
        </row>
        <row r="107">
          <cell r="E107" t="str">
            <v>Pintu lipat</v>
          </cell>
        </row>
        <row r="108">
          <cell r="E108" t="str">
            <v>Pintu sunscreen aluminium</v>
          </cell>
        </row>
        <row r="109">
          <cell r="E109" t="str">
            <v>Rolling door</v>
          </cell>
        </row>
        <row r="110">
          <cell r="E110" t="str">
            <v>Pintu Aluminium</v>
          </cell>
        </row>
        <row r="111">
          <cell r="E111" t="str">
            <v>Venetions blinds</v>
          </cell>
        </row>
        <row r="112">
          <cell r="E112" t="str">
            <v>Vertikals blinds</v>
          </cell>
        </row>
        <row r="113">
          <cell r="E113" t="str">
            <v>Besi strips 2x3</v>
          </cell>
        </row>
        <row r="114">
          <cell r="E114" t="str">
            <v>Kawat nyamuk</v>
          </cell>
        </row>
        <row r="115">
          <cell r="E115" t="str">
            <v>Kawat kassa</v>
          </cell>
        </row>
        <row r="116">
          <cell r="E116" t="str">
            <v>Kawat burung</v>
          </cell>
        </row>
        <row r="117">
          <cell r="E117" t="str">
            <v>Kawat Harmonika</v>
          </cell>
        </row>
        <row r="118">
          <cell r="E118" t="str">
            <v>Baja strip (0.2x2) cm</v>
          </cell>
        </row>
        <row r="119">
          <cell r="E119" t="str">
            <v>Profil Alluminium</v>
          </cell>
        </row>
        <row r="120">
          <cell r="E120" t="str">
            <v>Profil kaca</v>
          </cell>
        </row>
        <row r="121">
          <cell r="E121" t="str">
            <v>Besi scuare tube</v>
          </cell>
        </row>
        <row r="122">
          <cell r="E122" t="str">
            <v>Besi Lis kaca (1x1) cm</v>
          </cell>
        </row>
        <row r="123">
          <cell r="E123" t="str">
            <v>Skrup fixer</v>
          </cell>
        </row>
        <row r="124">
          <cell r="E124" t="str">
            <v>Sealant</v>
          </cell>
        </row>
        <row r="125">
          <cell r="E125" t="str">
            <v>Alluminium strip</v>
          </cell>
        </row>
        <row r="126">
          <cell r="E126" t="str">
            <v>Alluminium C</v>
          </cell>
        </row>
        <row r="127">
          <cell r="E127" t="str">
            <v>Alluminium B</v>
          </cell>
        </row>
        <row r="130">
          <cell r="E130" t="str">
            <v>BAHAN PLAPON</v>
          </cell>
        </row>
        <row r="131">
          <cell r="E131" t="str">
            <v>Mulripleks 1.22 x 2.44 x 4 mm</v>
          </cell>
        </row>
        <row r="132">
          <cell r="E132" t="str">
            <v>Multipleks 1.22 x 2.44 x 6 mm</v>
          </cell>
        </row>
        <row r="133">
          <cell r="E133" t="str">
            <v>Multipleks 1.22 x 2.44 x 9 mm</v>
          </cell>
        </row>
        <row r="134">
          <cell r="E134" t="str">
            <v>Fiber semen (Harpleks)  super 240 x 108 x 0,4 cm</v>
          </cell>
        </row>
        <row r="135">
          <cell r="E135" t="str">
            <v>Fiber semen (Harpleks)  super 180 x 108 x 0,4 cm</v>
          </cell>
        </row>
        <row r="136">
          <cell r="E136" t="str">
            <v>Tripleks melamin</v>
          </cell>
        </row>
        <row r="137">
          <cell r="E137" t="str">
            <v>Asbes  plat harpleks 200 x 100 x 0,3 cm</v>
          </cell>
        </row>
        <row r="138">
          <cell r="E138" t="str">
            <v>List profil 2 x 3 cm</v>
          </cell>
        </row>
        <row r="139">
          <cell r="E139" t="str">
            <v>List profil 3 x 3 cm</v>
          </cell>
        </row>
        <row r="140">
          <cell r="E140" t="str">
            <v>List profil 3 x 4cm</v>
          </cell>
        </row>
        <row r="141">
          <cell r="E141" t="str">
            <v>List profil 4 x 4 cm</v>
          </cell>
        </row>
        <row r="142">
          <cell r="E142" t="str">
            <v>List profil 4 x 5 cm</v>
          </cell>
        </row>
        <row r="143">
          <cell r="E143" t="str">
            <v>Woodplank 2/20 x 4 M</v>
          </cell>
        </row>
        <row r="144">
          <cell r="E144" t="str">
            <v>Asbes 3,5 mm</v>
          </cell>
        </row>
        <row r="145">
          <cell r="E145" t="str">
            <v>Asbes semen 4 mm (1,00x1,00)m</v>
          </cell>
        </row>
        <row r="146">
          <cell r="E146" t="str">
            <v>Asbes semen 5 mm (1,00x1,00)m</v>
          </cell>
        </row>
        <row r="147">
          <cell r="E147" t="str">
            <v>Asbes semen 6 mm (1,00x1,00)m</v>
          </cell>
        </row>
        <row r="148">
          <cell r="E148" t="str">
            <v>GRC,4 mm</v>
          </cell>
        </row>
        <row r="149">
          <cell r="E149" t="str">
            <v>Gypsumboard 9 mm</v>
          </cell>
        </row>
        <row r="150">
          <cell r="E150" t="str">
            <v>Gypsumboard 8 mm</v>
          </cell>
        </row>
        <row r="151">
          <cell r="E151" t="str">
            <v>Profil gypsumboard type CE (besar)</v>
          </cell>
        </row>
        <row r="152">
          <cell r="E152" t="str">
            <v>Tripleks.4"</v>
          </cell>
        </row>
        <row r="153">
          <cell r="E153" t="str">
            <v>List profil 3 x 3 cm</v>
          </cell>
        </row>
        <row r="154">
          <cell r="E154" t="str">
            <v>Akustik ukuran 30x30 cm</v>
          </cell>
        </row>
        <row r="155">
          <cell r="E155" t="str">
            <v>Akustik ukuran 30x60 cm</v>
          </cell>
        </row>
        <row r="156">
          <cell r="E156" t="str">
            <v>Akustik ukuran 60x120 cm</v>
          </cell>
        </row>
        <row r="157">
          <cell r="E157" t="str">
            <v>Plywood (30x60) tebal 4mm</v>
          </cell>
        </row>
        <row r="158">
          <cell r="E158" t="str">
            <v>Plywood (30x60) tebal 6mm</v>
          </cell>
        </row>
        <row r="159">
          <cell r="E159" t="str">
            <v>Plywood (60x120) tebal 4mm</v>
          </cell>
        </row>
        <row r="160">
          <cell r="E160" t="str">
            <v>Plywood (60x120) tebal 6mm</v>
          </cell>
        </row>
        <row r="161">
          <cell r="E161" t="str">
            <v>Ramset</v>
          </cell>
        </row>
        <row r="166">
          <cell r="E166" t="str">
            <v>BAHAN KERAMIK</v>
          </cell>
        </row>
        <row r="167">
          <cell r="E167" t="str">
            <v>Tegel keramik  30 x 30 cm</v>
          </cell>
        </row>
        <row r="168">
          <cell r="E168" t="str">
            <v>Tegel keramik 30 x 30 cm (putih polos)</v>
          </cell>
        </row>
        <row r="169">
          <cell r="E169" t="str">
            <v>Tegel keramik  20 x 20 cm (kasar)</v>
          </cell>
        </row>
        <row r="170">
          <cell r="E170" t="str">
            <v>Tegel keramik  20 x 20 cm (putih)</v>
          </cell>
        </row>
        <row r="171">
          <cell r="E171" t="str">
            <v>Tegel keramik  20 x 25 cm ( warna )</v>
          </cell>
        </row>
        <row r="172">
          <cell r="E172" t="str">
            <v>Tegel keramik 10 x 10 cm ( putih )</v>
          </cell>
        </row>
        <row r="173">
          <cell r="E173" t="str">
            <v>Tegel granite 40 x 40 cm</v>
          </cell>
        </row>
        <row r="174">
          <cell r="E174" t="str">
            <v>Tegel granite 40 x 40 cm</v>
          </cell>
        </row>
        <row r="175">
          <cell r="E175" t="str">
            <v>Tegel granite 30 x 30 cm</v>
          </cell>
        </row>
        <row r="176">
          <cell r="E176" t="str">
            <v xml:space="preserve">Tegel keramik  40 x 40 cm </v>
          </cell>
        </row>
        <row r="177">
          <cell r="E177" t="str">
            <v>Tegel keramik 30 x 30 cm impresso</v>
          </cell>
        </row>
        <row r="178">
          <cell r="E178" t="str">
            <v>Tegel keramik 20 x 20 cm kia</v>
          </cell>
        </row>
        <row r="179">
          <cell r="E179" t="str">
            <v>Tegel keramik 20 x 25 cm kia</v>
          </cell>
        </row>
        <row r="180">
          <cell r="E180" t="str">
            <v>Porselen Bak Mandi (11x11)cm</v>
          </cell>
        </row>
        <row r="181">
          <cell r="E181" t="str">
            <v>Porselen (10x20) cm</v>
          </cell>
        </row>
        <row r="182">
          <cell r="E182" t="str">
            <v>Porselen (20x20) cm</v>
          </cell>
        </row>
        <row r="183">
          <cell r="E183" t="str">
            <v>Ubin PC abu-abu (40x40) cm</v>
          </cell>
        </row>
        <row r="184">
          <cell r="E184" t="str">
            <v>Ubin PC abu-abu (30x30) cm</v>
          </cell>
        </row>
        <row r="185">
          <cell r="E185" t="str">
            <v>Ubin PC abu-abu (20x20) cm</v>
          </cell>
        </row>
        <row r="186">
          <cell r="E186" t="str">
            <v>Ubin warna (40x40) cm</v>
          </cell>
        </row>
        <row r="187">
          <cell r="E187" t="str">
            <v>Ubin warna (30x30) cm</v>
          </cell>
        </row>
        <row r="188">
          <cell r="E188" t="str">
            <v>Ubin warna (20x20) cm</v>
          </cell>
        </row>
        <row r="189">
          <cell r="E189" t="str">
            <v>Ubin teraso (40x40) cm</v>
          </cell>
        </row>
        <row r="190">
          <cell r="E190" t="str">
            <v>Ubin teraso (30x30) cm</v>
          </cell>
        </row>
        <row r="191">
          <cell r="E191" t="str">
            <v>Ubin keramik (33x33) cm</v>
          </cell>
        </row>
        <row r="192">
          <cell r="E192" t="str">
            <v>Ubin keramik (30x30) cm</v>
          </cell>
        </row>
        <row r="193">
          <cell r="E193" t="str">
            <v>Ubin keramik (20x20) cm</v>
          </cell>
        </row>
        <row r="194">
          <cell r="E194" t="str">
            <v>Ubin keramik (10x33) cm</v>
          </cell>
        </row>
        <row r="195">
          <cell r="E195" t="str">
            <v>Ubin keramik (15x15) cm</v>
          </cell>
        </row>
        <row r="196">
          <cell r="E196" t="str">
            <v>Ubin keramik (20x20) cm</v>
          </cell>
        </row>
        <row r="197">
          <cell r="E197" t="str">
            <v>Ubin keramik (25x25) cm</v>
          </cell>
        </row>
        <row r="198">
          <cell r="E198" t="str">
            <v>Ubin keramik (15x20) cm</v>
          </cell>
        </row>
        <row r="199">
          <cell r="E199" t="str">
            <v>Marmer (100x100) cm</v>
          </cell>
        </row>
        <row r="200">
          <cell r="E200" t="str">
            <v>karpet</v>
          </cell>
        </row>
        <row r="201">
          <cell r="E201" t="str">
            <v>lem karpet</v>
          </cell>
        </row>
        <row r="202">
          <cell r="E202" t="str">
            <v>Underlayer/rubber corrugate</v>
          </cell>
        </row>
        <row r="203">
          <cell r="E203" t="str">
            <v>Bata pelapis dinding</v>
          </cell>
        </row>
        <row r="204">
          <cell r="E204" t="str">
            <v>Batu paras</v>
          </cell>
        </row>
        <row r="205">
          <cell r="E205" t="str">
            <v>Batu tempel hitam</v>
          </cell>
        </row>
        <row r="206">
          <cell r="E206" t="str">
            <v>Vynil</v>
          </cell>
        </row>
        <row r="207">
          <cell r="E207" t="str">
            <v>Lem vynil</v>
          </cell>
        </row>
        <row r="208">
          <cell r="E208" t="str">
            <v>Vynil karet</v>
          </cell>
        </row>
        <row r="209">
          <cell r="E209" t="str">
            <v>Ubin teralux (30x30)cm</v>
          </cell>
        </row>
        <row r="210">
          <cell r="E210" t="str">
            <v>Ubin teralux (40x40)cm</v>
          </cell>
        </row>
        <row r="211">
          <cell r="E211" t="str">
            <v>Ubin teralux marmer (60x60)cm</v>
          </cell>
        </row>
        <row r="212">
          <cell r="E212" t="str">
            <v>Ubin teralux marmer (40x40)cm</v>
          </cell>
        </row>
        <row r="213">
          <cell r="E213" t="str">
            <v>Ubin teralux marmer (30x30)cm</v>
          </cell>
        </row>
        <row r="214">
          <cell r="E214" t="str">
            <v>Ubin porselen</v>
          </cell>
        </row>
        <row r="215">
          <cell r="E215" t="str">
            <v>Plint ubin (15x20)cm</v>
          </cell>
        </row>
        <row r="216">
          <cell r="E216" t="str">
            <v>Plint ubin (10x30)cm</v>
          </cell>
        </row>
        <row r="217">
          <cell r="E217" t="str">
            <v>Plint ubin (10x40)cm</v>
          </cell>
        </row>
        <row r="218">
          <cell r="E218" t="str">
            <v>Plint ubin marmer (10x60)cm</v>
          </cell>
        </row>
        <row r="219">
          <cell r="E219" t="str">
            <v>Plint ubin PC warna (10x20)cm</v>
          </cell>
        </row>
        <row r="220">
          <cell r="E220" t="str">
            <v>Plint ubin PC warna (10x30)cm</v>
          </cell>
        </row>
        <row r="221">
          <cell r="E221" t="str">
            <v>Plint ubin PC warna (10x40)cm</v>
          </cell>
        </row>
        <row r="222">
          <cell r="E222" t="str">
            <v>Plint ubin teraso (10x30)cm</v>
          </cell>
        </row>
        <row r="223">
          <cell r="E223" t="str">
            <v>Plint ubin teraso (10x40)cm</v>
          </cell>
        </row>
        <row r="224">
          <cell r="E224" t="str">
            <v>Plint ubin granit (10x30)cm</v>
          </cell>
        </row>
        <row r="225">
          <cell r="E225" t="str">
            <v>Plint ubin granit (10x40)cm</v>
          </cell>
        </row>
        <row r="226">
          <cell r="E226" t="str">
            <v>Plint ubin teralux kerang (10x30)cm</v>
          </cell>
        </row>
        <row r="227">
          <cell r="E227" t="str">
            <v>Plint ubin teralux kerang (10x40)cm</v>
          </cell>
        </row>
        <row r="228">
          <cell r="E228" t="str">
            <v>Plint ubin teralux marmer (10x30)cm</v>
          </cell>
        </row>
        <row r="229">
          <cell r="E229" t="str">
            <v>Plint ubin teralux marmer (10x40)cm</v>
          </cell>
        </row>
        <row r="230">
          <cell r="E230" t="str">
            <v>Plint ubin teralux marmer (10x60)cm</v>
          </cell>
        </row>
        <row r="231">
          <cell r="E231" t="str">
            <v>Plint keramik artistik (10x20) cm</v>
          </cell>
        </row>
        <row r="232">
          <cell r="E232" t="str">
            <v>Plint keramik artistik (10x10) cm</v>
          </cell>
        </row>
        <row r="233">
          <cell r="E233" t="str">
            <v>Plint keramik artistik (5x20) cm</v>
          </cell>
        </row>
        <row r="234">
          <cell r="E234" t="str">
            <v>Internal cove</v>
          </cell>
        </row>
        <row r="235">
          <cell r="E235" t="str">
            <v>Ubin keramik artistik (10x20) cm</v>
          </cell>
        </row>
        <row r="236">
          <cell r="E236" t="str">
            <v>Ubin keramik artistik (10x10) cm</v>
          </cell>
        </row>
        <row r="237">
          <cell r="E237" t="str">
            <v>Ubin keramik artistik (5x20) cm</v>
          </cell>
        </row>
        <row r="238">
          <cell r="E238" t="str">
            <v>Lantai Mosaik (30x30)</v>
          </cell>
        </row>
        <row r="239">
          <cell r="E239" t="str">
            <v>Parquet jati</v>
          </cell>
        </row>
        <row r="240">
          <cell r="E240" t="str">
            <v>Gymfloor</v>
          </cell>
        </row>
        <row r="241">
          <cell r="E241" t="str">
            <v>Porselin (11x11)</v>
          </cell>
        </row>
        <row r="242">
          <cell r="E242" t="str">
            <v>Porselin (10x20)</v>
          </cell>
        </row>
        <row r="243">
          <cell r="E243" t="str">
            <v>Porselin (20x20)</v>
          </cell>
        </row>
        <row r="244">
          <cell r="E244" t="str">
            <v>Floor hardener</v>
          </cell>
        </row>
        <row r="246">
          <cell r="E246" t="str">
            <v>BAHAN ATAP</v>
          </cell>
        </row>
        <row r="247">
          <cell r="E247" t="str">
            <v>Genteng  keramik</v>
          </cell>
        </row>
        <row r="248">
          <cell r="E248" t="str">
            <v>Genteng beton</v>
          </cell>
        </row>
        <row r="249">
          <cell r="E249" t="str">
            <v>Karet Pelapis Genteng</v>
          </cell>
        </row>
        <row r="250">
          <cell r="E250" t="str">
            <v>Nok genteng keramik</v>
          </cell>
        </row>
        <row r="251">
          <cell r="E251" t="str">
            <v>Nok genteng palentong</v>
          </cell>
        </row>
        <row r="252">
          <cell r="E252" t="str">
            <v>Genteng palentong kecil</v>
          </cell>
        </row>
        <row r="253">
          <cell r="E253" t="str">
            <v>Genteng palentong besar</v>
          </cell>
        </row>
        <row r="254">
          <cell r="E254" t="str">
            <v>Genteng bubung palentong</v>
          </cell>
        </row>
        <row r="255">
          <cell r="E255" t="str">
            <v>Nok genteng keramik</v>
          </cell>
        </row>
        <row r="256">
          <cell r="E256" t="str">
            <v>Karet pelapis atap genteng lebar 110 cm x 25 m</v>
          </cell>
        </row>
        <row r="257">
          <cell r="E257" t="str">
            <v>Seng plat</v>
          </cell>
        </row>
        <row r="258">
          <cell r="E258" t="str">
            <v>Gunting seng</v>
          </cell>
        </row>
        <row r="259">
          <cell r="E259" t="str">
            <v>Karet talang 50 cm</v>
          </cell>
        </row>
        <row r="260">
          <cell r="E260" t="str">
            <v>Seng talang 50 cm</v>
          </cell>
        </row>
        <row r="261">
          <cell r="E261" t="str">
            <v>Genteng metal Ex. Multi Roof</v>
          </cell>
        </row>
        <row r="262">
          <cell r="E262" t="str">
            <v>Genteng metal Ex. Sakura Roof</v>
          </cell>
        </row>
        <row r="263">
          <cell r="E263" t="str">
            <v>Nok genteng Metal Ex. Multi Roof</v>
          </cell>
        </row>
        <row r="264">
          <cell r="E264" t="str">
            <v>Nok genteng Metal Ex. Sakura Roof</v>
          </cell>
        </row>
        <row r="265">
          <cell r="E265" t="str">
            <v>Nok genteng Aspal</v>
          </cell>
        </row>
        <row r="266">
          <cell r="E266" t="str">
            <v>Genteng sirap</v>
          </cell>
        </row>
        <row r="267">
          <cell r="E267" t="str">
            <v>Nok genteng beton</v>
          </cell>
        </row>
        <row r="268">
          <cell r="E268" t="str">
            <v>Atap Spandek G550 AZ-100 T=0,4 mm</v>
          </cell>
        </row>
        <row r="269">
          <cell r="E269" t="str">
            <v>Nok Spandek G550 AZ-100 T=0,4 mm</v>
          </cell>
        </row>
        <row r="270">
          <cell r="E270" t="str">
            <v>Plastic Aerator</v>
          </cell>
        </row>
        <row r="271">
          <cell r="E271" t="str">
            <v>Aluminium Foil</v>
          </cell>
        </row>
        <row r="272">
          <cell r="E272" t="str">
            <v>Atap aluminium gelombang</v>
          </cell>
        </row>
        <row r="273">
          <cell r="E273" t="str">
            <v>Nok aluminium standar 40 cm</v>
          </cell>
        </row>
        <row r="274">
          <cell r="E274" t="str">
            <v>Genteng Decra bond</v>
          </cell>
        </row>
        <row r="275">
          <cell r="E275" t="str">
            <v>Aluminium foil/sisalation</v>
          </cell>
        </row>
        <row r="276">
          <cell r="E276" t="str">
            <v>Paku Sekrup + Mor + Pelapis</v>
          </cell>
        </row>
        <row r="277">
          <cell r="E277" t="str">
            <v>Smar Truss C75.100</v>
          </cell>
        </row>
        <row r="278">
          <cell r="E278" t="str">
            <v>Web C75.75</v>
          </cell>
        </row>
        <row r="279">
          <cell r="E279" t="str">
            <v>Top Span 40</v>
          </cell>
        </row>
        <row r="280">
          <cell r="E280" t="str">
            <v>ZA, G550</v>
          </cell>
        </row>
        <row r="281">
          <cell r="E281" t="str">
            <v>Main Truss 1.05 TCT</v>
          </cell>
        </row>
        <row r="282">
          <cell r="E282" t="str">
            <v>Web 0,8 TCT</v>
          </cell>
        </row>
        <row r="283">
          <cell r="E283" t="str">
            <v>Ancor / Seng Pelapis Genteng</v>
          </cell>
        </row>
        <row r="286">
          <cell r="E286" t="str">
            <v>BAHAN SENG/ALUMINIUM</v>
          </cell>
        </row>
        <row r="287">
          <cell r="E287" t="str">
            <v>Seng plat   BJLS 0.30</v>
          </cell>
        </row>
        <row r="288">
          <cell r="E288" t="str">
            <v>Seng plat   BJLS 0.28</v>
          </cell>
        </row>
        <row r="289">
          <cell r="E289" t="str">
            <v>Seng gelombang  BWG 34 "  BJLS 0.18 mm</v>
          </cell>
        </row>
        <row r="290">
          <cell r="E290" t="str">
            <v>Seng gelombang  BWG 33 "  BJLS 0.22 mm</v>
          </cell>
        </row>
        <row r="291">
          <cell r="E291" t="str">
            <v>Seng gelombang  BWG 32 "  BJLS 0.30 mm</v>
          </cell>
        </row>
        <row r="292">
          <cell r="E292" t="str">
            <v>Seng gelombang  BWG 28 "  BJLS 0.35 mm</v>
          </cell>
        </row>
        <row r="293">
          <cell r="E293" t="str">
            <v>Plat aluminium 0,31 mm</v>
          </cell>
        </row>
        <row r="294">
          <cell r="E294" t="str">
            <v>Seng Gelombang 3" - 5"</v>
          </cell>
        </row>
        <row r="295">
          <cell r="E295" t="str">
            <v>Seng Gelombang BJLS 32</v>
          </cell>
        </row>
        <row r="296">
          <cell r="E296" t="str">
            <v>Profil Aluminium 'T"</v>
          </cell>
        </row>
        <row r="298">
          <cell r="E298" t="str">
            <v>BAHAN KAYU</v>
          </cell>
        </row>
        <row r="299">
          <cell r="E299" t="str">
            <v>Kayu klas I  (balok) untuk kuda-kuda</v>
          </cell>
        </row>
        <row r="300">
          <cell r="E300" t="str">
            <v>Kayu klas II (balok)</v>
          </cell>
        </row>
        <row r="301">
          <cell r="E301" t="str">
            <v>Kayu klas II (papan)</v>
          </cell>
        </row>
        <row r="302">
          <cell r="E302" t="str">
            <v>Kayu klas III (balok)</v>
          </cell>
        </row>
        <row r="303">
          <cell r="E303" t="str">
            <v>Kayu klas III (papan)</v>
          </cell>
        </row>
        <row r="304">
          <cell r="E304" t="str">
            <v>Kayu klas I (papan) listplank dan pintu/jendela</v>
          </cell>
        </row>
        <row r="305">
          <cell r="E305" t="str">
            <v>Dolken kayu Ø8-10/400 cm</v>
          </cell>
        </row>
        <row r="306">
          <cell r="E306" t="str">
            <v>Kayu klas I (balok) untuk kosen  pintu/jendela</v>
          </cell>
        </row>
        <row r="307">
          <cell r="E307" t="str">
            <v>Kayu borneo. balok</v>
          </cell>
        </row>
        <row r="308">
          <cell r="E308" t="str">
            <v>Kayu borneo. papan</v>
          </cell>
        </row>
        <row r="309">
          <cell r="E309" t="str">
            <v>Kayu kamper. Balok</v>
          </cell>
        </row>
        <row r="310">
          <cell r="E310" t="str">
            <v>Kayu kamper. Papan</v>
          </cell>
        </row>
        <row r="311">
          <cell r="E311" t="str">
            <v>Kayu jati. Balok</v>
          </cell>
        </row>
        <row r="312">
          <cell r="E312" t="str">
            <v>Kayu jati. Papan</v>
          </cell>
        </row>
        <row r="313">
          <cell r="E313" t="str">
            <v>Kayu damar laut. Balok</v>
          </cell>
        </row>
        <row r="314">
          <cell r="E314" t="str">
            <v>Ply wood 4' x 3' x 4 mm</v>
          </cell>
        </row>
        <row r="315">
          <cell r="E315" t="str">
            <v>Ply wood 4' x 8' x 4 mm</v>
          </cell>
        </row>
        <row r="316">
          <cell r="E316" t="str">
            <v>Ply wood 4' x 8' x 6 mm</v>
          </cell>
        </row>
        <row r="317">
          <cell r="E317" t="str">
            <v>Plywood Ukuran 90x220 cm Tebal 4 mm</v>
          </cell>
        </row>
        <row r="318">
          <cell r="E318" t="str">
            <v>Plywood Ukuran 120x240 cm Tebal 4 mm</v>
          </cell>
        </row>
        <row r="319">
          <cell r="E319" t="str">
            <v>Formika 4' x 3'</v>
          </cell>
        </row>
        <row r="320">
          <cell r="E320" t="str">
            <v>Teakwood 4' x 8' x 4 mm</v>
          </cell>
        </row>
        <row r="321">
          <cell r="E321" t="str">
            <v>Teakwood 90x220 Tebal 4 mm</v>
          </cell>
        </row>
        <row r="322">
          <cell r="E322" t="str">
            <v>Teakwood 120x240 Tebal 4 mm</v>
          </cell>
        </row>
        <row r="323">
          <cell r="E323" t="str">
            <v>Formika 4' x 8'</v>
          </cell>
        </row>
        <row r="324">
          <cell r="E324" t="str">
            <v>Kayu 2/3</v>
          </cell>
        </row>
        <row r="325">
          <cell r="E325" t="str">
            <v>Kayu 5/7</v>
          </cell>
        </row>
        <row r="326">
          <cell r="E326" t="str">
            <v>Kayu 3/5</v>
          </cell>
        </row>
        <row r="327">
          <cell r="E327" t="str">
            <v>Kayu 6/12</v>
          </cell>
        </row>
        <row r="328">
          <cell r="E328" t="str">
            <v>Kayu 4/6</v>
          </cell>
        </row>
        <row r="329">
          <cell r="E329" t="str">
            <v>Papan Mal</v>
          </cell>
        </row>
        <row r="330">
          <cell r="E330" t="str">
            <v>Kayu papan 3/20</v>
          </cell>
        </row>
        <row r="331">
          <cell r="E331" t="str">
            <v>Kayu biasa</v>
          </cell>
        </row>
        <row r="332">
          <cell r="E332" t="str">
            <v>Jendela Nako</v>
          </cell>
        </row>
        <row r="333">
          <cell r="E333" t="str">
            <v>Kayu Terentang</v>
          </cell>
        </row>
        <row r="334">
          <cell r="E334" t="str">
            <v>Bambu ø 6-8/600 cm</v>
          </cell>
        </row>
        <row r="335">
          <cell r="E335" t="str">
            <v>Bilik bambu</v>
          </cell>
        </row>
        <row r="336">
          <cell r="E336" t="str">
            <v>List kayu 2/4</v>
          </cell>
        </row>
        <row r="337">
          <cell r="E337" t="str">
            <v>Kayu perancah</v>
          </cell>
        </row>
        <row r="338">
          <cell r="E338" t="str">
            <v>Kayu</v>
          </cell>
        </row>
        <row r="339">
          <cell r="E339" t="str">
            <v>Bilik bambu</v>
          </cell>
        </row>
        <row r="341">
          <cell r="E341" t="str">
            <v>BAHAN KUNCI, ENGSEL, GRENDEL DAN HAK ANGIN</v>
          </cell>
        </row>
        <row r="342">
          <cell r="E342" t="str">
            <v>Kunci tanam antik</v>
          </cell>
        </row>
        <row r="343">
          <cell r="E343" t="str">
            <v>Kunci tanam biasa</v>
          </cell>
        </row>
        <row r="344">
          <cell r="E344" t="str">
            <v>Kunci tanam kamar mandi</v>
          </cell>
        </row>
        <row r="345">
          <cell r="E345" t="str">
            <v>Kunci tanam kamar silinder</v>
          </cell>
        </row>
        <row r="346">
          <cell r="E346" t="str">
            <v>Kunci selot</v>
          </cell>
        </row>
        <row r="347">
          <cell r="E347" t="str">
            <v>Kunci lemari</v>
          </cell>
        </row>
        <row r="348">
          <cell r="E348" t="str">
            <v>Kunci tanam</v>
          </cell>
        </row>
        <row r="349">
          <cell r="E349" t="str">
            <v>Kunci Pintu 2x Putar</v>
          </cell>
        </row>
        <row r="350">
          <cell r="E350" t="str">
            <v>Engsel pintu</v>
          </cell>
        </row>
        <row r="351">
          <cell r="E351" t="str">
            <v>Engsel jendela</v>
          </cell>
        </row>
        <row r="352">
          <cell r="E352" t="str">
            <v>Grendel jendela</v>
          </cell>
        </row>
        <row r="353">
          <cell r="E353" t="str">
            <v>Expanyolet tanam</v>
          </cell>
        </row>
        <row r="354">
          <cell r="E354" t="str">
            <v>Kait angin</v>
          </cell>
        </row>
        <row r="355">
          <cell r="E355" t="str">
            <v>Kunci pywood</v>
          </cell>
        </row>
        <row r="356">
          <cell r="E356" t="str">
            <v>Grendel tanam</v>
          </cell>
        </row>
        <row r="357">
          <cell r="E357" t="str">
            <v>Pintu fiber crem</v>
          </cell>
        </row>
        <row r="358">
          <cell r="E358" t="str">
            <v>Pintu PVC ivori</v>
          </cell>
        </row>
        <row r="359">
          <cell r="E359" t="str">
            <v>Engsel onda 4'</v>
          </cell>
        </row>
        <row r="360">
          <cell r="E360" t="str">
            <v>Engsel 3'</v>
          </cell>
        </row>
        <row r="361">
          <cell r="E361" t="str">
            <v>Engsel 4 x 3</v>
          </cell>
        </row>
        <row r="362">
          <cell r="E362" t="str">
            <v>Engsel 3 x 2,5</v>
          </cell>
        </row>
        <row r="363">
          <cell r="E363" t="str">
            <v>Grendel kodok</v>
          </cell>
        </row>
        <row r="364">
          <cell r="E364" t="str">
            <v>Spring knip</v>
          </cell>
        </row>
        <row r="365">
          <cell r="E365" t="str">
            <v>Door closer</v>
          </cell>
        </row>
        <row r="366">
          <cell r="E366" t="str">
            <v>Door Holder</v>
          </cell>
        </row>
        <row r="367">
          <cell r="E367" t="str">
            <v>Door stop</v>
          </cell>
        </row>
        <row r="368">
          <cell r="E368" t="str">
            <v>Rel pintu dorong</v>
          </cell>
        </row>
        <row r="369">
          <cell r="E369" t="str">
            <v>Gembok</v>
          </cell>
        </row>
        <row r="371">
          <cell r="E371" t="str">
            <v>BAHAN KACA</v>
          </cell>
        </row>
        <row r="372">
          <cell r="E372" t="str">
            <v>Kaca bening 3 mm</v>
          </cell>
        </row>
        <row r="373">
          <cell r="E373" t="str">
            <v>Kaca bening 5mm</v>
          </cell>
        </row>
        <row r="374">
          <cell r="E374" t="str">
            <v>Kaca bening 8 mm</v>
          </cell>
        </row>
        <row r="375">
          <cell r="E375" t="str">
            <v>Kaca buram 5 mm</v>
          </cell>
        </row>
        <row r="376">
          <cell r="E376" t="str">
            <v>Kaca buram 12 mm</v>
          </cell>
        </row>
        <row r="377">
          <cell r="E377" t="str">
            <v>Kaca Rayband 5mm</v>
          </cell>
        </row>
        <row r="378">
          <cell r="E378" t="str">
            <v>Kaca nako lengkap teralis</v>
          </cell>
        </row>
        <row r="379">
          <cell r="E379" t="str">
            <v>Kaca Cermin tebal 5mm</v>
          </cell>
        </row>
        <row r="380">
          <cell r="E380" t="str">
            <v>Kaca Cermin tebal 6mm</v>
          </cell>
        </row>
        <row r="381">
          <cell r="E381" t="str">
            <v>Kaca Cermin tebal 8mm</v>
          </cell>
        </row>
        <row r="382">
          <cell r="E382" t="str">
            <v>Kaca wireglass tebal 5mm</v>
          </cell>
        </row>
        <row r="383">
          <cell r="E383" t="str">
            <v>Kaca patri tebal 5mm</v>
          </cell>
        </row>
        <row r="386">
          <cell r="E386" t="str">
            <v>BAHAN CAT</v>
          </cell>
        </row>
        <row r="387">
          <cell r="E387" t="str">
            <v>Cat tembok metrolite (putih)</v>
          </cell>
        </row>
        <row r="388">
          <cell r="E388" t="str">
            <v>Cat tembok metrolite (putih)</v>
          </cell>
        </row>
        <row r="389">
          <cell r="E389" t="str">
            <v>Cat Seng</v>
          </cell>
        </row>
        <row r="390">
          <cell r="E390" t="str">
            <v>Cat kayu avian</v>
          </cell>
        </row>
        <row r="391">
          <cell r="E391" t="str">
            <v>Minyak cat avian</v>
          </cell>
        </row>
        <row r="392">
          <cell r="E392" t="str">
            <v>Minyak bekisting</v>
          </cell>
        </row>
        <row r="393">
          <cell r="E393" t="str">
            <v>Cat meni</v>
          </cell>
        </row>
        <row r="394">
          <cell r="E394" t="str">
            <v>Flincote/meni besi</v>
          </cell>
        </row>
        <row r="395">
          <cell r="E395" t="str">
            <v>Soda api</v>
          </cell>
        </row>
        <row r="396">
          <cell r="E396" t="str">
            <v xml:space="preserve">Cat meni besi Galbani </v>
          </cell>
        </row>
        <row r="397">
          <cell r="E397" t="str">
            <v>Plamur tembok</v>
          </cell>
        </row>
        <row r="398">
          <cell r="E398" t="str">
            <v>Lem kayu</v>
          </cell>
        </row>
        <row r="399">
          <cell r="E399" t="str">
            <v>Residu</v>
          </cell>
        </row>
        <row r="400">
          <cell r="E400" t="str">
            <v>Kertas amplas</v>
          </cell>
        </row>
        <row r="401">
          <cell r="E401" t="str">
            <v>Dempul</v>
          </cell>
        </row>
        <row r="402">
          <cell r="E402" t="str">
            <v>Minyak cat</v>
          </cell>
        </row>
        <row r="403">
          <cell r="E403" t="str">
            <v>Vernis</v>
          </cell>
        </row>
        <row r="404">
          <cell r="E404" t="str">
            <v>Sabun</v>
          </cell>
        </row>
        <row r="405">
          <cell r="E405" t="str">
            <v>Plamir kayu</v>
          </cell>
        </row>
        <row r="406">
          <cell r="E406" t="str">
            <v>Cat dasar</v>
          </cell>
        </row>
        <row r="407">
          <cell r="E407" t="str">
            <v>Cat finishing kayu</v>
          </cell>
        </row>
        <row r="408">
          <cell r="E408" t="str">
            <v>Teak oil</v>
          </cell>
        </row>
        <row r="409">
          <cell r="E409" t="str">
            <v>Politur</v>
          </cell>
        </row>
        <row r="410">
          <cell r="E410" t="str">
            <v>Politur jadi</v>
          </cell>
        </row>
        <row r="411">
          <cell r="E411" t="str">
            <v>Cat finishing tembok</v>
          </cell>
        </row>
        <row r="412">
          <cell r="E412" t="str">
            <v>Kalkarium</v>
          </cell>
        </row>
        <row r="413">
          <cell r="E413" t="str">
            <v>Kapur sirih</v>
          </cell>
        </row>
        <row r="414">
          <cell r="E414" t="str">
            <v>Wallpaper</v>
          </cell>
        </row>
        <row r="415">
          <cell r="E415" t="str">
            <v>Perekat</v>
          </cell>
        </row>
        <row r="416">
          <cell r="E416" t="str">
            <v>Alang-alang</v>
          </cell>
        </row>
        <row r="417">
          <cell r="E417" t="str">
            <v>Meni (read lead) A</v>
          </cell>
        </row>
        <row r="418">
          <cell r="E418" t="str">
            <v>Meni (read lead) B</v>
          </cell>
        </row>
        <row r="419">
          <cell r="E419" t="str">
            <v>Pengencer</v>
          </cell>
        </row>
        <row r="422">
          <cell r="E422" t="str">
            <v>BAHAN SANITASI</v>
          </cell>
        </row>
        <row r="423">
          <cell r="E423" t="str">
            <v xml:space="preserve">Closet duduk monoblok (Ito) </v>
          </cell>
        </row>
        <row r="424">
          <cell r="E424" t="str">
            <v xml:space="preserve">Closet jongkok (Ito) </v>
          </cell>
        </row>
        <row r="425">
          <cell r="E425" t="str">
            <v>Closet duduk ivoit B5</v>
          </cell>
        </row>
        <row r="426">
          <cell r="E426" t="str">
            <v>Closet duduk Beige</v>
          </cell>
        </row>
        <row r="427">
          <cell r="E427" t="str">
            <v>Closet duduk INA krem</v>
          </cell>
        </row>
        <row r="428">
          <cell r="E428" t="str">
            <v>Closet jongkok porselen</v>
          </cell>
        </row>
        <row r="429">
          <cell r="E429" t="str">
            <v xml:space="preserve">Closet jongkok Krem </v>
          </cell>
        </row>
        <row r="430">
          <cell r="E430" t="str">
            <v>Urinoir</v>
          </cell>
        </row>
        <row r="431">
          <cell r="E431" t="str">
            <v>Partisi urinoir</v>
          </cell>
        </row>
        <row r="432">
          <cell r="E432" t="str">
            <v>Wastafel porselin</v>
          </cell>
        </row>
        <row r="433">
          <cell r="E433" t="str">
            <v>Wastapel aluminium  1 mata</v>
          </cell>
        </row>
        <row r="434">
          <cell r="E434" t="str">
            <v>Wastapel aluminium  2 mata</v>
          </cell>
        </row>
        <row r="435">
          <cell r="E435" t="str">
            <v xml:space="preserve">Floor drain </v>
          </cell>
        </row>
        <row r="436">
          <cell r="E436" t="str">
            <v>Seal tape</v>
          </cell>
        </row>
        <row r="437">
          <cell r="E437" t="str">
            <v xml:space="preserve">Kran air </v>
          </cell>
        </row>
        <row r="438">
          <cell r="E438" t="str">
            <v>Kran wastafel   1/2 "</v>
          </cell>
        </row>
        <row r="439">
          <cell r="E439" t="str">
            <v>Kran urinoir   1/2 "</v>
          </cell>
        </row>
        <row r="440">
          <cell r="E440" t="str">
            <v>Shawer  + acc  Mandi</v>
          </cell>
        </row>
        <row r="441">
          <cell r="E441" t="str">
            <v>Bak air fiber glass</v>
          </cell>
        </row>
        <row r="442">
          <cell r="E442" t="str">
            <v>Bak air Teraso</v>
          </cell>
        </row>
        <row r="443">
          <cell r="E443" t="str">
            <v>Kran bebek</v>
          </cell>
        </row>
        <row r="444">
          <cell r="E444" t="str">
            <v>Stop kran</v>
          </cell>
        </row>
        <row r="445">
          <cell r="E445" t="str">
            <v>Bak cuci stainless stel</v>
          </cell>
        </row>
        <row r="446">
          <cell r="E446" t="str">
            <v>Bak cuci Teraso</v>
          </cell>
        </row>
        <row r="447">
          <cell r="E447" t="str">
            <v>Waterdrain + accesoriss</v>
          </cell>
        </row>
        <row r="448">
          <cell r="E448" t="str">
            <v>Saringan got</v>
          </cell>
        </row>
        <row r="449">
          <cell r="E449" t="str">
            <v>Badkip</v>
          </cell>
        </row>
        <row r="451">
          <cell r="E451" t="str">
            <v>BAHAN PIPA</v>
          </cell>
        </row>
        <row r="452">
          <cell r="E452" t="str">
            <v>Pipa PVC   1/2''</v>
          </cell>
        </row>
        <row r="453">
          <cell r="E453" t="str">
            <v>Pipa PVC   1''</v>
          </cell>
        </row>
        <row r="454">
          <cell r="E454" t="str">
            <v>Pipa PVC   1 1/2''</v>
          </cell>
        </row>
        <row r="455">
          <cell r="E455" t="str">
            <v>Pipa PVC   3/4''</v>
          </cell>
        </row>
        <row r="456">
          <cell r="E456" t="str">
            <v>Pipa PVC   4''</v>
          </cell>
        </row>
        <row r="457">
          <cell r="E457" t="str">
            <v>Pipa PVC   3''</v>
          </cell>
        </row>
        <row r="458">
          <cell r="E458" t="str">
            <v>Pipa PVC   2,5''</v>
          </cell>
        </row>
        <row r="459">
          <cell r="E459" t="str">
            <v>Pipa PVC   2''</v>
          </cell>
        </row>
        <row r="460">
          <cell r="E460" t="str">
            <v>Pipa GIP  2"</v>
          </cell>
        </row>
        <row r="461">
          <cell r="E461" t="str">
            <v>Pipa GIP  1/2"</v>
          </cell>
        </row>
        <row r="462">
          <cell r="E462" t="str">
            <v>Pipa GIP 1 1/2"</v>
          </cell>
        </row>
        <row r="463">
          <cell r="E463" t="str">
            <v>Pipa GIP  3/4"</v>
          </cell>
        </row>
        <row r="464">
          <cell r="E464" t="str">
            <v>Pipa GIP  1"</v>
          </cell>
        </row>
        <row r="465">
          <cell r="E465" t="str">
            <v>Pipa GIP  4"</v>
          </cell>
        </row>
        <row r="466">
          <cell r="E466" t="str">
            <v>Pipa GIP 3"</v>
          </cell>
        </row>
        <row r="467">
          <cell r="E467" t="str">
            <v>Pipa beton</v>
          </cell>
        </row>
        <row r="468">
          <cell r="E468" t="str">
            <v>Pipa tanah</v>
          </cell>
        </row>
        <row r="469">
          <cell r="E469" t="str">
            <v>Pipa vinilon 4"</v>
          </cell>
        </row>
        <row r="470">
          <cell r="E470" t="str">
            <v>Lem pipa</v>
          </cell>
        </row>
        <row r="471">
          <cell r="E471" t="str">
            <v>Sok (sambungan pipa) DI 3/4"</v>
          </cell>
        </row>
        <row r="473">
          <cell r="E473" t="str">
            <v>BAHAN LISTRIK</v>
          </cell>
        </row>
        <row r="474">
          <cell r="E474" t="str">
            <v>Lampu Pijar 40 Watt</v>
          </cell>
        </row>
        <row r="475">
          <cell r="E475" t="str">
            <v>Lampu Pijar 15 Watt</v>
          </cell>
        </row>
        <row r="476">
          <cell r="E476" t="str">
            <v>Lampu TL 1 x 20 Watt</v>
          </cell>
        </row>
        <row r="477">
          <cell r="E477" t="str">
            <v>Lampu TL 2 x 20 Watt</v>
          </cell>
        </row>
        <row r="478">
          <cell r="E478" t="str">
            <v>Lampu TL 1 x 36 Watt</v>
          </cell>
        </row>
        <row r="479">
          <cell r="E479" t="str">
            <v>Lampu SL-E 15 Watt</v>
          </cell>
        </row>
        <row r="480">
          <cell r="E480" t="str">
            <v>Lampu SL-E 18 Watt</v>
          </cell>
        </row>
        <row r="481">
          <cell r="E481" t="str">
            <v>Lampu SL-E 20 Watt</v>
          </cell>
        </row>
        <row r="482">
          <cell r="E482" t="str">
            <v>Lampu TL 18 Watt</v>
          </cell>
        </row>
        <row r="483">
          <cell r="E483" t="str">
            <v>Stop Kontak</v>
          </cell>
        </row>
        <row r="484">
          <cell r="E484" t="str">
            <v>Saklar Tunggal</v>
          </cell>
        </row>
        <row r="485">
          <cell r="E485" t="str">
            <v>Saklar Ganda</v>
          </cell>
        </row>
        <row r="486">
          <cell r="E486" t="str">
            <v>Klem Kabel No. 10</v>
          </cell>
        </row>
        <row r="487">
          <cell r="E487" t="str">
            <v>Pipa Instalasi Listrik</v>
          </cell>
        </row>
        <row r="488">
          <cell r="E488" t="str">
            <v>Inbow Dos</v>
          </cell>
        </row>
        <row r="489">
          <cell r="E489" t="str">
            <v>Las Dop</v>
          </cell>
        </row>
        <row r="490">
          <cell r="E490" t="str">
            <v>Isolasi</v>
          </cell>
        </row>
        <row r="491">
          <cell r="E491" t="str">
            <v>T - Dos 5/8"</v>
          </cell>
        </row>
        <row r="492">
          <cell r="E492" t="str">
            <v>Fitting</v>
          </cell>
        </row>
        <row r="493">
          <cell r="E493" t="str">
            <v>Kabel NYM (2x2,5) mm</v>
          </cell>
        </row>
        <row r="494">
          <cell r="E494" t="str">
            <v>Kabel NYM (3x2,5) mm</v>
          </cell>
        </row>
        <row r="495">
          <cell r="E495" t="str">
            <v>MCB 6A Ex. Supran</v>
          </cell>
        </row>
        <row r="496">
          <cell r="E496" t="str">
            <v>MCB 32A Ex. Supran</v>
          </cell>
        </row>
        <row r="497">
          <cell r="E497" t="str">
            <v>Fuse Box</v>
          </cell>
        </row>
        <row r="498">
          <cell r="E498" t="str">
            <v>Kotak Panil + MCB + Pentanahan</v>
          </cell>
        </row>
        <row r="499">
          <cell r="E499" t="str">
            <v xml:space="preserve">Pengadan dan pemasangan lampu TL 2x36 W </v>
          </cell>
        </row>
        <row r="500">
          <cell r="E500" t="str">
            <v xml:space="preserve">Pengadan dan pemasangan lampu TL 2x18 W </v>
          </cell>
        </row>
        <row r="501">
          <cell r="E501" t="str">
            <v>Pengadan dan pemasangan lampu  SL 25 W</v>
          </cell>
        </row>
        <row r="502">
          <cell r="E502" t="str">
            <v>Pengadan dan pemasangan lampu  SL 18 W</v>
          </cell>
        </row>
        <row r="503">
          <cell r="E503" t="str">
            <v>Pengadan dan pemasangan lampu  Douwn Light SL 25 W</v>
          </cell>
        </row>
        <row r="504">
          <cell r="E504" t="str">
            <v>Pengadan dan pemasangan lampu  gantung SL 25 W</v>
          </cell>
        </row>
        <row r="505">
          <cell r="E505" t="str">
            <v>Pengadan dan pemasangan lampu  SL 18 W</v>
          </cell>
        </row>
        <row r="506">
          <cell r="E506" t="str">
            <v>Pengadan dan pemasangan lampu  kolom SL 25 W</v>
          </cell>
        </row>
        <row r="507">
          <cell r="E507" t="str">
            <v>Pengadan dan pemasangan lampu  gantung SL 25 W</v>
          </cell>
        </row>
        <row r="508">
          <cell r="E508" t="str">
            <v>Kotak kontak biasa 200 VA</v>
          </cell>
        </row>
        <row r="509">
          <cell r="E509" t="str">
            <v>Kotak kontak khusus 1000 VA</v>
          </cell>
        </row>
        <row r="510">
          <cell r="E510" t="str">
            <v>Pengadan dan pemasangan saklar ganda</v>
          </cell>
        </row>
        <row r="511">
          <cell r="E511" t="str">
            <v>Pengadan dan pemasangan saklar tunggal</v>
          </cell>
        </row>
        <row r="512">
          <cell r="E512" t="str">
            <v>Instalasi cahaya</v>
          </cell>
        </row>
        <row r="513">
          <cell r="E513" t="str">
            <v>Instalasi KKB 200 VA</v>
          </cell>
        </row>
        <row r="514">
          <cell r="E514" t="str">
            <v>Instalasi KKK 1000 VA</v>
          </cell>
        </row>
        <row r="515">
          <cell r="E515" t="str">
            <v>Pengadan dan pemasangan panel penerangan</v>
          </cell>
        </row>
        <row r="516">
          <cell r="E516" t="str">
            <v>Tranking kabel</v>
          </cell>
        </row>
        <row r="517">
          <cell r="E517" t="str">
            <v>Distribustion panel + acc</v>
          </cell>
        </row>
        <row r="518">
          <cell r="E518" t="str">
            <v>Kabel NYFGby 4 x 16 mm2 dari Panel Distribution ke Panel Pene</v>
          </cell>
        </row>
        <row r="519">
          <cell r="E519" t="str">
            <v>Alat bantu</v>
          </cell>
        </row>
        <row r="521">
          <cell r="E521" t="str">
            <v>BAHAN BETON CETAK</v>
          </cell>
        </row>
        <row r="522">
          <cell r="E522" t="str">
            <v>Buis beton  1/2 x 30 cm</v>
          </cell>
        </row>
        <row r="523">
          <cell r="E523" t="str">
            <v>Paving blok</v>
          </cell>
        </row>
        <row r="524">
          <cell r="E524" t="str">
            <v>Hollow block (HB 20)</v>
          </cell>
        </row>
        <row r="525">
          <cell r="E525" t="str">
            <v>Hollow block (HB 15)</v>
          </cell>
        </row>
        <row r="526">
          <cell r="E526" t="str">
            <v>Hollow block (HB 10)</v>
          </cell>
        </row>
        <row r="527">
          <cell r="E527" t="str">
            <v>Concrete block (CB 20)</v>
          </cell>
        </row>
        <row r="528">
          <cell r="E528" t="str">
            <v>Concrete block (CB 15)</v>
          </cell>
        </row>
        <row r="529">
          <cell r="E529" t="str">
            <v>Concrete block (CB 10)</v>
          </cell>
        </row>
        <row r="530">
          <cell r="E530" t="str">
            <v>Bondbeam 40x40x20</v>
          </cell>
        </row>
        <row r="531">
          <cell r="E531" t="str">
            <v>Terawang/Roster</v>
          </cell>
        </row>
        <row r="532">
          <cell r="E532" t="str">
            <v>Bata Berongga</v>
          </cell>
        </row>
        <row r="533">
          <cell r="E533" t="str">
            <v>Panel beton pracetak</v>
          </cell>
        </row>
        <row r="534">
          <cell r="E534" t="str">
            <v>Kolom beton pracetak</v>
          </cell>
        </row>
        <row r="535">
          <cell r="E535" t="str">
            <v>Waterstop lebar 150mm</v>
          </cell>
        </row>
        <row r="536">
          <cell r="E536" t="str">
            <v>Waterstop lebar 200mm</v>
          </cell>
        </row>
        <row r="537">
          <cell r="E537" t="str">
            <v>Waterstop lebar 230-320mm</v>
          </cell>
        </row>
        <row r="538">
          <cell r="E538" t="str">
            <v>Spacer/formite/penjaga jarak bekisting</v>
          </cell>
        </row>
        <row r="539">
          <cell r="E539" t="str">
            <v>Tiang Precast Ukuran = 171x17 (Lima  Susun)</v>
          </cell>
        </row>
        <row r="540">
          <cell r="E540" t="str">
            <v>Panel Beton Precast (240x45x5 cm)</v>
          </cell>
        </row>
        <row r="541">
          <cell r="E541" t="str">
            <v>Beton 1 : 1 1/2 : 2 1/2</v>
          </cell>
        </row>
        <row r="544">
          <cell r="E544" t="str">
            <v>PERALATAN KERJA</v>
          </cell>
        </row>
        <row r="545">
          <cell r="E545" t="str">
            <v>Kikir KCL</v>
          </cell>
        </row>
        <row r="546">
          <cell r="E546" t="str">
            <v>Mesin SHIMIZU 130bit</v>
          </cell>
        </row>
        <row r="547">
          <cell r="E547" t="str">
            <v>Gergaji besi</v>
          </cell>
        </row>
        <row r="548">
          <cell r="E548" t="str">
            <v xml:space="preserve">Kuas </v>
          </cell>
        </row>
        <row r="549">
          <cell r="E549" t="str">
            <v>Kuas 4"</v>
          </cell>
        </row>
        <row r="550">
          <cell r="E550" t="str">
            <v>Ember</v>
          </cell>
        </row>
        <row r="551">
          <cell r="E551" t="str">
            <v>Kertas amplas</v>
          </cell>
        </row>
        <row r="552">
          <cell r="E552" t="str">
            <v>Kertas amplas (m)</v>
          </cell>
        </row>
        <row r="553">
          <cell r="E553" t="str">
            <v>Pemotong keramik</v>
          </cell>
        </row>
        <row r="554">
          <cell r="E554" t="str">
            <v>Palu</v>
          </cell>
        </row>
        <row r="555">
          <cell r="E555" t="str">
            <v>Tali ijuk</v>
          </cell>
        </row>
        <row r="556">
          <cell r="E556" t="str">
            <v>Mata gergaji</v>
          </cell>
        </row>
        <row r="557">
          <cell r="E557" t="str">
            <v>Minyak pelumas</v>
          </cell>
        </row>
        <row r="558">
          <cell r="E558" t="str">
            <v>Solar</v>
          </cell>
        </row>
        <row r="559">
          <cell r="E559" t="str">
            <v>Kompressor, blasting</v>
          </cell>
        </row>
        <row r="560">
          <cell r="E560" t="str">
            <v>BBM</v>
          </cell>
        </row>
        <row r="574">
          <cell r="E574" t="str">
            <v>HARGA UPAH KERJA</v>
          </cell>
        </row>
        <row r="576">
          <cell r="E576" t="str">
            <v>Pembantu Tukang</v>
          </cell>
        </row>
        <row r="577">
          <cell r="E577" t="str">
            <v>Tukang kayu</v>
          </cell>
        </row>
        <row r="578">
          <cell r="E578" t="str">
            <v>Tukang las</v>
          </cell>
        </row>
        <row r="579">
          <cell r="E579" t="str">
            <v>Tukang Pipa</v>
          </cell>
        </row>
        <row r="580">
          <cell r="E580" t="str">
            <v>Tukang gali</v>
          </cell>
        </row>
        <row r="581">
          <cell r="E581" t="str">
            <v>Tukang batu</v>
          </cell>
        </row>
        <row r="582">
          <cell r="E582" t="str">
            <v>Tukang besi</v>
          </cell>
        </row>
        <row r="583">
          <cell r="E583" t="str">
            <v>Tukang cat</v>
          </cell>
        </row>
        <row r="584">
          <cell r="E584" t="str">
            <v>Tukang listrik</v>
          </cell>
        </row>
        <row r="585">
          <cell r="E585" t="str">
            <v>Kepala Tukang Kayu</v>
          </cell>
        </row>
        <row r="586">
          <cell r="E586" t="str">
            <v xml:space="preserve">Kepala Tukang Batu </v>
          </cell>
        </row>
        <row r="587">
          <cell r="E587" t="str">
            <v>Kepala Tukang Cat</v>
          </cell>
        </row>
        <row r="588">
          <cell r="E588" t="str">
            <v>Kepala Tukang Listrik</v>
          </cell>
        </row>
        <row r="589">
          <cell r="E589" t="str">
            <v>Kepala Tukang Pipa</v>
          </cell>
        </row>
        <row r="590">
          <cell r="E590" t="str">
            <v>Kepala Tukang Besi</v>
          </cell>
        </row>
        <row r="591">
          <cell r="E591" t="str">
            <v>Mandor</v>
          </cell>
        </row>
        <row r="592">
          <cell r="E592" t="str">
            <v>Pekerja</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row r="8">
          <cell r="E8" t="str">
            <v>BAHAN BATU, PASIR, CIPPING DAN BATU MERAH</v>
          </cell>
        </row>
      </sheetData>
      <sheetData sheetId="15">
        <row r="8">
          <cell r="E8" t="str">
            <v>BAHAN BATU, PASIR, CIPPING DAN BATU MERAH</v>
          </cell>
        </row>
      </sheetData>
      <sheetData sheetId="16">
        <row r="8">
          <cell r="E8" t="str">
            <v>BAHAN BATU, PASIR, CIPPING DAN BATU MERAH</v>
          </cell>
        </row>
      </sheetData>
      <sheetData sheetId="17">
        <row r="8">
          <cell r="E8" t="str">
            <v>BAHAN BATU, PASIR, CIPPING DAN BATU MERAH</v>
          </cell>
        </row>
      </sheetData>
      <sheetData sheetId="18">
        <row r="8">
          <cell r="E8" t="str">
            <v>BAHAN BATU, PASIR, CIPPING DAN BATU MERAH</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sat Bahan"/>
      <sheetName val="Harsat Upah"/>
      <sheetName val="l*****"/>
      <sheetName val="000000"/>
      <sheetName val="Harsat Pekerjaan"/>
      <sheetName val="Analisa"/>
      <sheetName val="Perhit Beton"/>
      <sheetName val="Perhitungan Besi"/>
      <sheetName val="DAFTAR BESI KANAL C SIKU"/>
      <sheetName val="DAFTAR  BESI IWF"/>
      <sheetName val="Pekerjaan  (2)"/>
      <sheetName val="bahan-semua daerah"/>
      <sheetName val="Upah-semua daerah"/>
      <sheetName val="Harsat_Upah"/>
      <sheetName val="Harsat_Bahan"/>
      <sheetName val="Harsat_Pekerjaan"/>
      <sheetName val="Perhit_Beton"/>
      <sheetName val="Perhitungan_Besi"/>
      <sheetName val="DAFTAR_BESI_KANAL_C_SIKU"/>
      <sheetName val="DAFTAR__BESI_IWF"/>
      <sheetName val="Pekerjaan__(2)"/>
      <sheetName val="bahan-semua_daerah"/>
      <sheetName val="Upah-semua_daerah"/>
      <sheetName val="BAHAN"/>
      <sheetName val="l_____"/>
      <sheetName val="Harga Satuan"/>
      <sheetName val="ANALISA HARGA SATUAN"/>
      <sheetName val="4-Basic Price"/>
      <sheetName val="5-ALAT(1)"/>
      <sheetName val="HSBU ANA"/>
    </sheetNames>
    <sheetDataSet>
      <sheetData sheetId="0" refreshError="1">
        <row r="6">
          <cell r="A6" t="str">
            <v>KODE</v>
          </cell>
          <cell r="D6" t="str">
            <v>SAT</v>
          </cell>
          <cell r="E6" t="str">
            <v>HARGA SAT.</v>
          </cell>
        </row>
        <row r="7">
          <cell r="E7" t="str">
            <v>Rp.</v>
          </cell>
        </row>
        <row r="8">
          <cell r="B8" t="str">
            <v>1</v>
          </cell>
          <cell r="C8" t="str">
            <v>2</v>
          </cell>
          <cell r="D8" t="str">
            <v>3</v>
          </cell>
          <cell r="E8" t="str">
            <v>4</v>
          </cell>
        </row>
        <row r="10">
          <cell r="B10" t="str">
            <v>A</v>
          </cell>
          <cell r="C10" t="str">
            <v>AGREGAT KASAR, BAHAN PEREKAT &amp; BAHAN JADINYA</v>
          </cell>
        </row>
        <row r="11">
          <cell r="A11" t="str">
            <v>BA01</v>
          </cell>
          <cell r="B11" t="str">
            <v>1</v>
          </cell>
          <cell r="C11" t="str">
            <v>Pasir Urug</v>
          </cell>
          <cell r="D11" t="str">
            <v>m³</v>
          </cell>
          <cell r="E11">
            <v>33000</v>
          </cell>
        </row>
        <row r="12">
          <cell r="A12" t="str">
            <v>BA02</v>
          </cell>
          <cell r="B12" t="str">
            <v>2</v>
          </cell>
          <cell r="C12" t="str">
            <v>Sirtu</v>
          </cell>
          <cell r="D12" t="str">
            <v>m³</v>
          </cell>
          <cell r="E12">
            <v>37000</v>
          </cell>
        </row>
        <row r="13">
          <cell r="A13" t="str">
            <v>BA03</v>
          </cell>
          <cell r="B13" t="str">
            <v>3</v>
          </cell>
          <cell r="C13" t="str">
            <v>Pasir Teras</v>
          </cell>
          <cell r="D13" t="str">
            <v>m³</v>
          </cell>
          <cell r="E13">
            <v>41000</v>
          </cell>
        </row>
        <row r="14">
          <cell r="A14" t="str">
            <v>BA04</v>
          </cell>
          <cell r="B14" t="str">
            <v>4</v>
          </cell>
          <cell r="C14" t="str">
            <v>Pasir Pasang Kali</v>
          </cell>
          <cell r="D14" t="str">
            <v>m³</v>
          </cell>
          <cell r="E14">
            <v>45000</v>
          </cell>
        </row>
        <row r="15">
          <cell r="A15" t="str">
            <v>BA05</v>
          </cell>
          <cell r="B15" t="str">
            <v>5</v>
          </cell>
          <cell r="C15" t="str">
            <v>Pasir Beton I</v>
          </cell>
          <cell r="D15" t="str">
            <v>m³</v>
          </cell>
          <cell r="E15">
            <v>58000</v>
          </cell>
        </row>
        <row r="16">
          <cell r="A16" t="str">
            <v>BA06</v>
          </cell>
          <cell r="B16" t="str">
            <v>6</v>
          </cell>
          <cell r="C16" t="str">
            <v>Abu Batu</v>
          </cell>
          <cell r="D16" t="str">
            <v>m³</v>
          </cell>
          <cell r="E16">
            <v>42000</v>
          </cell>
        </row>
        <row r="17">
          <cell r="A17" t="str">
            <v>BA07</v>
          </cell>
          <cell r="B17" t="str">
            <v>7</v>
          </cell>
          <cell r="C17" t="str">
            <v>Batu Gosok ( Apung )</v>
          </cell>
          <cell r="D17" t="str">
            <v>kg</v>
          </cell>
          <cell r="E17">
            <v>7500</v>
          </cell>
        </row>
        <row r="18">
          <cell r="A18" t="str">
            <v>BA08</v>
          </cell>
          <cell r="B18" t="str">
            <v>8</v>
          </cell>
          <cell r="C18" t="str">
            <v>Batu Pecah Mesin  1/2</v>
          </cell>
          <cell r="D18" t="str">
            <v>m³</v>
          </cell>
          <cell r="E18">
            <v>65000</v>
          </cell>
        </row>
        <row r="19">
          <cell r="A19" t="str">
            <v>BA09</v>
          </cell>
          <cell r="B19" t="str">
            <v>9</v>
          </cell>
          <cell r="C19" t="str">
            <v>Batu Pecah Mesin  2/3</v>
          </cell>
          <cell r="D19" t="str">
            <v>m³</v>
          </cell>
          <cell r="E19">
            <v>60000</v>
          </cell>
        </row>
        <row r="20">
          <cell r="A20" t="str">
            <v>BA10</v>
          </cell>
          <cell r="B20" t="str">
            <v>10</v>
          </cell>
          <cell r="C20" t="str">
            <v>Batu Pecah Mesin  3/5</v>
          </cell>
          <cell r="D20" t="str">
            <v>m³</v>
          </cell>
          <cell r="E20">
            <v>55000</v>
          </cell>
        </row>
        <row r="21">
          <cell r="A21" t="str">
            <v>BA11</v>
          </cell>
          <cell r="B21" t="str">
            <v>11</v>
          </cell>
          <cell r="C21" t="str">
            <v>Batu Pecah Mesin  5/7</v>
          </cell>
          <cell r="D21" t="str">
            <v>m³</v>
          </cell>
          <cell r="E21">
            <v>50000</v>
          </cell>
        </row>
        <row r="22">
          <cell r="A22" t="str">
            <v>BA12</v>
          </cell>
          <cell r="B22" t="str">
            <v>12</v>
          </cell>
          <cell r="C22" t="str">
            <v>Batu Belah Pondasi</v>
          </cell>
          <cell r="D22" t="str">
            <v>m³</v>
          </cell>
          <cell r="E22">
            <v>45000</v>
          </cell>
        </row>
        <row r="23">
          <cell r="A23" t="str">
            <v>BA13</v>
          </cell>
          <cell r="B23" t="str">
            <v>13</v>
          </cell>
          <cell r="C23" t="str">
            <v>Batu Bronjol ( Untuk Bronjong )</v>
          </cell>
          <cell r="D23" t="str">
            <v>m³</v>
          </cell>
          <cell r="E23">
            <v>41000</v>
          </cell>
        </row>
        <row r="24">
          <cell r="A24" t="str">
            <v>BA14</v>
          </cell>
          <cell r="B24" t="str">
            <v>14</v>
          </cell>
          <cell r="C24" t="str">
            <v>Batu Koral Beton Kali</v>
          </cell>
          <cell r="D24" t="str">
            <v>m³</v>
          </cell>
          <cell r="E24">
            <v>50000</v>
          </cell>
        </row>
        <row r="25">
          <cell r="A25" t="str">
            <v>BA15</v>
          </cell>
          <cell r="B25" t="str">
            <v>15</v>
          </cell>
          <cell r="C25" t="str">
            <v xml:space="preserve">Batu Tempel Hitam </v>
          </cell>
          <cell r="D25" t="str">
            <v>m²</v>
          </cell>
          <cell r="E25">
            <v>11000</v>
          </cell>
        </row>
        <row r="26">
          <cell r="A26" t="str">
            <v>BA16</v>
          </cell>
          <cell r="B26" t="str">
            <v>16</v>
          </cell>
          <cell r="C26" t="str">
            <v>Batu Pinggir Beton 10 x 20 x 35</v>
          </cell>
          <cell r="D26" t="str">
            <v>bh</v>
          </cell>
          <cell r="E26">
            <v>58000</v>
          </cell>
        </row>
        <row r="27">
          <cell r="A27" t="str">
            <v>BA17</v>
          </cell>
          <cell r="B27" t="str">
            <v>17</v>
          </cell>
          <cell r="C27" t="str">
            <v>Batu Pinggir Beton 15 x 35 x 50 ( K -225 )</v>
          </cell>
          <cell r="D27" t="str">
            <v>bh</v>
          </cell>
          <cell r="E27">
            <v>13000</v>
          </cell>
        </row>
        <row r="28">
          <cell r="A28" t="str">
            <v>BA18</v>
          </cell>
          <cell r="B28" t="str">
            <v>18</v>
          </cell>
          <cell r="C28" t="str">
            <v>Batu Telor</v>
          </cell>
          <cell r="D28" t="str">
            <v>m³</v>
          </cell>
          <cell r="E28">
            <v>50000</v>
          </cell>
        </row>
        <row r="29">
          <cell r="A29" t="str">
            <v>BA19</v>
          </cell>
          <cell r="B29" t="str">
            <v>19</v>
          </cell>
          <cell r="C29" t="str">
            <v>Batako kecil 8 x 10 x 20</v>
          </cell>
          <cell r="D29" t="str">
            <v>bh</v>
          </cell>
          <cell r="E29">
            <v>500</v>
          </cell>
        </row>
        <row r="30">
          <cell r="A30" t="str">
            <v>BA20</v>
          </cell>
          <cell r="B30" t="str">
            <v>20</v>
          </cell>
          <cell r="C30" t="str">
            <v>Batako Besar 8 x 20 x 30</v>
          </cell>
          <cell r="D30" t="str">
            <v>bh</v>
          </cell>
          <cell r="E30">
            <v>1200</v>
          </cell>
        </row>
        <row r="31">
          <cell r="A31" t="str">
            <v>BA21</v>
          </cell>
          <cell r="B31" t="str">
            <v>21</v>
          </cell>
          <cell r="C31" t="str">
            <v>Con Blok 8 x 20 x 40</v>
          </cell>
          <cell r="D31" t="str">
            <v>bh</v>
          </cell>
          <cell r="E31">
            <v>2600</v>
          </cell>
        </row>
        <row r="32">
          <cell r="A32" t="str">
            <v>BA22</v>
          </cell>
          <cell r="B32" t="str">
            <v>22</v>
          </cell>
          <cell r="C32" t="str">
            <v>Bata Merah Bakar Kelas I</v>
          </cell>
          <cell r="D32" t="str">
            <v>bh</v>
          </cell>
          <cell r="E32">
            <v>220</v>
          </cell>
        </row>
        <row r="33">
          <cell r="A33" t="str">
            <v>BA23</v>
          </cell>
          <cell r="B33" t="str">
            <v>23</v>
          </cell>
          <cell r="C33" t="str">
            <v>Bata Merah Bakar Kelas II</v>
          </cell>
          <cell r="D33" t="str">
            <v>bh</v>
          </cell>
          <cell r="E33">
            <v>200</v>
          </cell>
        </row>
        <row r="34">
          <cell r="A34" t="str">
            <v>BA24</v>
          </cell>
          <cell r="B34" t="str">
            <v>24</v>
          </cell>
          <cell r="C34" t="str">
            <v>Bata Merah Oven ( Klingker )</v>
          </cell>
          <cell r="D34" t="str">
            <v>bh</v>
          </cell>
          <cell r="E34">
            <v>530</v>
          </cell>
        </row>
        <row r="35">
          <cell r="A35" t="str">
            <v>BA25</v>
          </cell>
          <cell r="B35" t="str">
            <v>25</v>
          </cell>
          <cell r="C35" t="str">
            <v>Roster Beton 20 x 20</v>
          </cell>
          <cell r="D35" t="str">
            <v>bh</v>
          </cell>
          <cell r="E35">
            <v>2250</v>
          </cell>
        </row>
        <row r="36">
          <cell r="A36" t="str">
            <v>BA26</v>
          </cell>
          <cell r="B36" t="str">
            <v>26</v>
          </cell>
          <cell r="C36" t="str">
            <v>Roster Beton 30 x 30</v>
          </cell>
          <cell r="D36" t="str">
            <v>bh</v>
          </cell>
          <cell r="E36">
            <v>3000</v>
          </cell>
        </row>
        <row r="37">
          <cell r="A37" t="str">
            <v>BA27</v>
          </cell>
          <cell r="B37" t="str">
            <v>27</v>
          </cell>
          <cell r="C37" t="str">
            <v>Grass Blok 20 x 20</v>
          </cell>
          <cell r="D37" t="str">
            <v>bh</v>
          </cell>
          <cell r="E37">
            <v>2250</v>
          </cell>
        </row>
        <row r="38">
          <cell r="A38" t="str">
            <v>BA28</v>
          </cell>
          <cell r="B38" t="str">
            <v>28</v>
          </cell>
          <cell r="C38" t="str">
            <v>Grass Blok 30 x 30</v>
          </cell>
          <cell r="D38" t="str">
            <v>bh</v>
          </cell>
          <cell r="E38">
            <v>3000</v>
          </cell>
        </row>
        <row r="39">
          <cell r="A39" t="str">
            <v>BA29</v>
          </cell>
          <cell r="B39" t="str">
            <v>29</v>
          </cell>
          <cell r="C39" t="str">
            <v>Paving Blok Natural 8 cm</v>
          </cell>
          <cell r="D39" t="str">
            <v>m²</v>
          </cell>
          <cell r="E39">
            <v>31000</v>
          </cell>
        </row>
        <row r="40">
          <cell r="A40" t="str">
            <v>BA30</v>
          </cell>
          <cell r="B40" t="str">
            <v>30</v>
          </cell>
          <cell r="C40" t="str">
            <v>Paving Blok Warna 8 cm</v>
          </cell>
          <cell r="D40" t="str">
            <v>m²</v>
          </cell>
          <cell r="E40">
            <v>37000</v>
          </cell>
        </row>
        <row r="41">
          <cell r="A41" t="str">
            <v>BA31</v>
          </cell>
          <cell r="B41" t="str">
            <v>31</v>
          </cell>
          <cell r="C41" t="str">
            <v>Paving Blok Natural 6 cm</v>
          </cell>
          <cell r="D41" t="str">
            <v>m²</v>
          </cell>
          <cell r="E41">
            <v>27000</v>
          </cell>
        </row>
        <row r="44">
          <cell r="A44" t="str">
            <v>BA32</v>
          </cell>
          <cell r="B44" t="str">
            <v>32</v>
          </cell>
          <cell r="C44" t="str">
            <v>Paving Blok Warna 6 cm</v>
          </cell>
          <cell r="D44" t="str">
            <v>m²</v>
          </cell>
          <cell r="E44">
            <v>31000</v>
          </cell>
        </row>
        <row r="45">
          <cell r="A45" t="str">
            <v>BA33</v>
          </cell>
          <cell r="B45" t="str">
            <v>33</v>
          </cell>
          <cell r="C45" t="str">
            <v>Kanstin Paving Blok</v>
          </cell>
          <cell r="D45" t="str">
            <v>m1</v>
          </cell>
          <cell r="E45">
            <v>10500</v>
          </cell>
        </row>
        <row r="46">
          <cell r="A46" t="str">
            <v>BA34</v>
          </cell>
          <cell r="B46" t="str">
            <v>34</v>
          </cell>
          <cell r="C46" t="str">
            <v>Semen PC Tiga Roda / 50 kg</v>
          </cell>
          <cell r="D46" t="str">
            <v>zak</v>
          </cell>
          <cell r="E46">
            <v>23500</v>
          </cell>
        </row>
        <row r="47">
          <cell r="A47" t="str">
            <v>BA35</v>
          </cell>
          <cell r="B47" t="str">
            <v>35</v>
          </cell>
          <cell r="C47" t="str">
            <v>Semen Putih</v>
          </cell>
          <cell r="D47" t="str">
            <v>zak</v>
          </cell>
          <cell r="E47">
            <v>42000</v>
          </cell>
        </row>
        <row r="48">
          <cell r="A48" t="str">
            <v>BA36</v>
          </cell>
          <cell r="B48" t="str">
            <v>36</v>
          </cell>
          <cell r="C48" t="str">
            <v>Kanstin Jalan ukuran Besar ( bina Marga ) 1 bh = 60 cm</v>
          </cell>
          <cell r="D48" t="str">
            <v>m³</v>
          </cell>
          <cell r="E48">
            <v>21000</v>
          </cell>
        </row>
        <row r="49">
          <cell r="A49" t="str">
            <v>BA37</v>
          </cell>
          <cell r="B49" t="str">
            <v>37</v>
          </cell>
          <cell r="C49" t="str">
            <v>Readymix Beton K 300, tanpa pompa ( selang )</v>
          </cell>
          <cell r="D49" t="str">
            <v>m³</v>
          </cell>
          <cell r="E49">
            <v>318000</v>
          </cell>
        </row>
        <row r="50">
          <cell r="A50" t="str">
            <v>BA38</v>
          </cell>
          <cell r="B50" t="str">
            <v>38</v>
          </cell>
          <cell r="C50" t="str">
            <v>Readymix Beton K 225, tanpa pompa ( selang )</v>
          </cell>
          <cell r="D50" t="str">
            <v>m³</v>
          </cell>
          <cell r="E50">
            <v>294000</v>
          </cell>
        </row>
        <row r="51">
          <cell r="A51" t="str">
            <v>BA39</v>
          </cell>
          <cell r="B51" t="str">
            <v>39</v>
          </cell>
          <cell r="C51" t="str">
            <v>Readymix Beton K 175, tanpa pompa ( selang )</v>
          </cell>
          <cell r="D51" t="str">
            <v>m³</v>
          </cell>
          <cell r="E51">
            <v>270000</v>
          </cell>
        </row>
        <row r="52">
          <cell r="A52" t="str">
            <v>BA40</v>
          </cell>
          <cell r="B52" t="str">
            <v>40</v>
          </cell>
          <cell r="C52" t="str">
            <v>Kapur Pasang/ kapur tembok</v>
          </cell>
          <cell r="D52" t="str">
            <v>m³</v>
          </cell>
          <cell r="E52">
            <v>62000</v>
          </cell>
        </row>
        <row r="53">
          <cell r="A53" t="str">
            <v>BA41</v>
          </cell>
          <cell r="B53" t="str">
            <v>41</v>
          </cell>
          <cell r="C53" t="str">
            <v>Kapur Sirih</v>
          </cell>
          <cell r="D53" t="str">
            <v>kg</v>
          </cell>
          <cell r="E53">
            <v>4200</v>
          </cell>
        </row>
        <row r="54">
          <cell r="A54" t="str">
            <v>BA42</v>
          </cell>
          <cell r="B54" t="str">
            <v>42</v>
          </cell>
          <cell r="C54" t="str">
            <v>Semen Warna</v>
          </cell>
          <cell r="D54" t="str">
            <v>kg</v>
          </cell>
          <cell r="E54">
            <v>3000</v>
          </cell>
        </row>
        <row r="55">
          <cell r="A55" t="str">
            <v>BA43</v>
          </cell>
          <cell r="B55">
            <v>43</v>
          </cell>
          <cell r="C55" t="str">
            <v>Tanah Liat</v>
          </cell>
          <cell r="D55" t="str">
            <v>m³</v>
          </cell>
          <cell r="E55">
            <v>10000</v>
          </cell>
        </row>
        <row r="57">
          <cell r="C57" t="str">
            <v xml:space="preserve">B. BAHAN FINISHING  : </v>
          </cell>
        </row>
        <row r="58">
          <cell r="C58" t="str">
            <v xml:space="preserve">     LABURAN, PENGISI DAN ALATNYA</v>
          </cell>
        </row>
        <row r="59">
          <cell r="A59" t="str">
            <v>BD01</v>
          </cell>
          <cell r="B59">
            <v>44</v>
          </cell>
          <cell r="C59" t="str">
            <v>Plamir Tembok</v>
          </cell>
          <cell r="D59" t="str">
            <v>kg</v>
          </cell>
          <cell r="E59">
            <v>3900</v>
          </cell>
        </row>
        <row r="60">
          <cell r="A60" t="str">
            <v>BD02</v>
          </cell>
          <cell r="B60">
            <v>45</v>
          </cell>
          <cell r="C60" t="str">
            <v>Cat Tembok ICI Eksterior ( BETON )</v>
          </cell>
          <cell r="D60" t="str">
            <v>lt</v>
          </cell>
          <cell r="E60">
            <v>47100</v>
          </cell>
        </row>
        <row r="61">
          <cell r="A61" t="str">
            <v>BD03</v>
          </cell>
          <cell r="B61">
            <v>46</v>
          </cell>
          <cell r="C61" t="str">
            <v>Cat Tembok ICI Interior ( PLAFOND DAN DINDING )</v>
          </cell>
          <cell r="D61" t="str">
            <v>lt</v>
          </cell>
          <cell r="E61">
            <v>47100</v>
          </cell>
        </row>
        <row r="62">
          <cell r="A62" t="str">
            <v>BD04</v>
          </cell>
          <cell r="B62">
            <v>47</v>
          </cell>
          <cell r="C62" t="str">
            <v>Cat Tembok Vinilex</v>
          </cell>
          <cell r="D62" t="str">
            <v>kg</v>
          </cell>
          <cell r="E62">
            <v>9900</v>
          </cell>
        </row>
        <row r="63">
          <cell r="A63" t="str">
            <v>BD05</v>
          </cell>
          <cell r="B63">
            <v>48</v>
          </cell>
          <cell r="C63" t="str">
            <v>Cat Dasar ICI untuk Interior ( 2 Pelapis ) Rp. 18.000 x 2</v>
          </cell>
          <cell r="D63" t="str">
            <v>lt</v>
          </cell>
          <cell r="E63">
            <v>43900</v>
          </cell>
        </row>
        <row r="64">
          <cell r="A64" t="str">
            <v>BD06</v>
          </cell>
          <cell r="B64">
            <v>49</v>
          </cell>
          <cell r="C64" t="str">
            <v>Cat Tembok Sanlex</v>
          </cell>
          <cell r="D64" t="str">
            <v>kg</v>
          </cell>
          <cell r="E64">
            <v>6800</v>
          </cell>
        </row>
        <row r="65">
          <cell r="A65" t="str">
            <v>BD07</v>
          </cell>
          <cell r="B65">
            <v>50</v>
          </cell>
          <cell r="C65" t="str">
            <v>Cat Tahan Asam</v>
          </cell>
          <cell r="D65" t="str">
            <v>kg</v>
          </cell>
          <cell r="E65">
            <v>15000</v>
          </cell>
        </row>
        <row r="66">
          <cell r="A66" t="str">
            <v>BD08</v>
          </cell>
          <cell r="B66">
            <v>51</v>
          </cell>
          <cell r="C66" t="str">
            <v>Pelapis Alkali ICI ( Cat Dasar Beton Ekterior )</v>
          </cell>
          <cell r="D66" t="str">
            <v>lt</v>
          </cell>
          <cell r="E66">
            <v>25700</v>
          </cell>
        </row>
        <row r="67">
          <cell r="A67" t="str">
            <v>BD09</v>
          </cell>
          <cell r="B67">
            <v>52</v>
          </cell>
          <cell r="C67" t="str">
            <v>Cat Marka / Spotlight</v>
          </cell>
          <cell r="D67" t="str">
            <v>kg</v>
          </cell>
          <cell r="E67">
            <v>47900</v>
          </cell>
        </row>
        <row r="68">
          <cell r="A68" t="str">
            <v>BD10</v>
          </cell>
          <cell r="B68">
            <v>53</v>
          </cell>
          <cell r="C68" t="str">
            <v>Water Profing Emulsion</v>
          </cell>
          <cell r="D68" t="str">
            <v>kg</v>
          </cell>
          <cell r="E68">
            <v>35000</v>
          </cell>
        </row>
        <row r="69">
          <cell r="A69" t="str">
            <v>BD11</v>
          </cell>
          <cell r="B69">
            <v>54</v>
          </cell>
          <cell r="C69" t="str">
            <v>Water Profing Membrance</v>
          </cell>
          <cell r="D69" t="str">
            <v>ml</v>
          </cell>
          <cell r="E69">
            <v>30000</v>
          </cell>
        </row>
        <row r="70">
          <cell r="A70" t="str">
            <v>BD12</v>
          </cell>
          <cell r="B70">
            <v>55</v>
          </cell>
          <cell r="C70" t="str">
            <v>Rool Cat Tembok</v>
          </cell>
          <cell r="D70" t="str">
            <v>bh</v>
          </cell>
          <cell r="E70">
            <v>15000</v>
          </cell>
        </row>
        <row r="71">
          <cell r="A71" t="str">
            <v>BD13</v>
          </cell>
          <cell r="B71">
            <v>56</v>
          </cell>
          <cell r="C71" t="str">
            <v>Kape Tembok</v>
          </cell>
          <cell r="D71" t="str">
            <v>bh</v>
          </cell>
          <cell r="E71">
            <v>3000</v>
          </cell>
        </row>
        <row r="72">
          <cell r="A72" t="str">
            <v>BD14</v>
          </cell>
          <cell r="B72">
            <v>57</v>
          </cell>
          <cell r="C72" t="str">
            <v>Kape Kayu</v>
          </cell>
          <cell r="D72" t="str">
            <v>bh</v>
          </cell>
          <cell r="E72">
            <v>3500</v>
          </cell>
        </row>
        <row r="73">
          <cell r="A73" t="str">
            <v>BD15</v>
          </cell>
          <cell r="B73">
            <v>58</v>
          </cell>
          <cell r="C73" t="str">
            <v>Soligneum 1 blek</v>
          </cell>
          <cell r="D73" t="str">
            <v>5 lt</v>
          </cell>
          <cell r="E73">
            <v>15000</v>
          </cell>
        </row>
        <row r="74">
          <cell r="A74" t="str">
            <v>BD16</v>
          </cell>
          <cell r="B74">
            <v>59</v>
          </cell>
          <cell r="C74" t="str">
            <v>Plincote</v>
          </cell>
          <cell r="D74" t="str">
            <v>kg</v>
          </cell>
          <cell r="E74">
            <v>15000</v>
          </cell>
        </row>
        <row r="75">
          <cell r="A75" t="str">
            <v>BD17</v>
          </cell>
          <cell r="B75">
            <v>60</v>
          </cell>
          <cell r="C75" t="str">
            <v>Pengawetan Kayu</v>
          </cell>
          <cell r="D75" t="str">
            <v>m³</v>
          </cell>
          <cell r="E75">
            <v>150000</v>
          </cell>
        </row>
        <row r="76">
          <cell r="A76" t="str">
            <v>BD18</v>
          </cell>
          <cell r="B76">
            <v>61</v>
          </cell>
          <cell r="C76" t="str">
            <v>Pengopenan Kayu</v>
          </cell>
          <cell r="D76" t="str">
            <v>m³</v>
          </cell>
          <cell r="E76">
            <v>200000</v>
          </cell>
        </row>
        <row r="77">
          <cell r="A77" t="str">
            <v>BD19</v>
          </cell>
          <cell r="B77">
            <v>62</v>
          </cell>
          <cell r="C77" t="str">
            <v>Kwas 3"</v>
          </cell>
          <cell r="D77" t="str">
            <v>bh</v>
          </cell>
          <cell r="E77">
            <v>6000</v>
          </cell>
        </row>
        <row r="78">
          <cell r="A78" t="str">
            <v>BD20</v>
          </cell>
          <cell r="B78">
            <v>63</v>
          </cell>
          <cell r="C78" t="str">
            <v>Oker</v>
          </cell>
          <cell r="D78" t="str">
            <v>kg</v>
          </cell>
          <cell r="E78">
            <v>12750</v>
          </cell>
        </row>
        <row r="79">
          <cell r="A79" t="str">
            <v>BD21</v>
          </cell>
          <cell r="B79">
            <v>64</v>
          </cell>
          <cell r="C79" t="str">
            <v>Oyan</v>
          </cell>
          <cell r="D79" t="str">
            <v>bks</v>
          </cell>
          <cell r="E79">
            <v>1000</v>
          </cell>
        </row>
        <row r="80">
          <cell r="A80" t="str">
            <v>BD22</v>
          </cell>
          <cell r="B80">
            <v>65</v>
          </cell>
          <cell r="C80" t="str">
            <v>Oten (Pewarna Plitur )</v>
          </cell>
          <cell r="D80" t="str">
            <v>bks</v>
          </cell>
          <cell r="E80">
            <v>1000</v>
          </cell>
        </row>
        <row r="81">
          <cell r="A81" t="str">
            <v>BD23</v>
          </cell>
          <cell r="B81">
            <v>66</v>
          </cell>
          <cell r="C81" t="str">
            <v>Spirtus</v>
          </cell>
          <cell r="D81" t="str">
            <v>lt</v>
          </cell>
          <cell r="E81">
            <v>6000</v>
          </cell>
        </row>
        <row r="82">
          <cell r="A82" t="str">
            <v>BD24</v>
          </cell>
          <cell r="B82">
            <v>67</v>
          </cell>
          <cell r="C82" t="str">
            <v>Bahan Plitur Kripik ( Sirlak India )</v>
          </cell>
          <cell r="D82" t="str">
            <v>kg</v>
          </cell>
          <cell r="E82">
            <v>46000</v>
          </cell>
        </row>
        <row r="85">
          <cell r="A85" t="str">
            <v>BD25</v>
          </cell>
          <cell r="B85">
            <v>68</v>
          </cell>
          <cell r="C85" t="str">
            <v>Dempul Lilin</v>
          </cell>
          <cell r="D85" t="str">
            <v>kg</v>
          </cell>
          <cell r="E85">
            <v>8100</v>
          </cell>
        </row>
        <row r="86">
          <cell r="A86" t="str">
            <v>BD26</v>
          </cell>
          <cell r="B86">
            <v>69</v>
          </cell>
          <cell r="C86" t="str">
            <v>Dempul Plitur</v>
          </cell>
          <cell r="D86" t="str">
            <v>kg</v>
          </cell>
          <cell r="E86">
            <v>11500</v>
          </cell>
        </row>
        <row r="87">
          <cell r="A87" t="str">
            <v>BD27</v>
          </cell>
          <cell r="B87">
            <v>70</v>
          </cell>
          <cell r="C87" t="str">
            <v>Dempul Halus / Imfra ( Wood Filler )</v>
          </cell>
          <cell r="D87" t="str">
            <v>kg</v>
          </cell>
          <cell r="E87">
            <v>17300</v>
          </cell>
        </row>
        <row r="88">
          <cell r="A88" t="str">
            <v>BD28</v>
          </cell>
          <cell r="B88">
            <v>71</v>
          </cell>
          <cell r="C88" t="str">
            <v>Terpentin</v>
          </cell>
          <cell r="D88" t="str">
            <v>lt</v>
          </cell>
          <cell r="E88">
            <v>1700</v>
          </cell>
        </row>
        <row r="89">
          <cell r="A89" t="str">
            <v>BD29</v>
          </cell>
          <cell r="B89">
            <v>72</v>
          </cell>
          <cell r="C89" t="str">
            <v>Tiner A</v>
          </cell>
          <cell r="D89" t="str">
            <v>lt</v>
          </cell>
          <cell r="E89">
            <v>7500</v>
          </cell>
        </row>
        <row r="90">
          <cell r="A90" t="str">
            <v>BD30</v>
          </cell>
          <cell r="B90">
            <v>73</v>
          </cell>
          <cell r="C90" t="str">
            <v>Tiner B</v>
          </cell>
          <cell r="D90" t="str">
            <v>lt</v>
          </cell>
          <cell r="E90">
            <v>11500</v>
          </cell>
        </row>
        <row r="91">
          <cell r="A91" t="str">
            <v>BD31</v>
          </cell>
          <cell r="B91">
            <v>74</v>
          </cell>
          <cell r="C91" t="str">
            <v>Kumpon</v>
          </cell>
          <cell r="D91" t="str">
            <v>kg</v>
          </cell>
          <cell r="E91">
            <v>11500</v>
          </cell>
        </row>
        <row r="92">
          <cell r="A92" t="str">
            <v>BD32</v>
          </cell>
          <cell r="B92">
            <v>75</v>
          </cell>
          <cell r="C92" t="str">
            <v>Melamik</v>
          </cell>
          <cell r="D92" t="str">
            <v>kg</v>
          </cell>
          <cell r="E92">
            <v>20100</v>
          </cell>
        </row>
        <row r="93">
          <cell r="A93" t="str">
            <v>BD33</v>
          </cell>
          <cell r="B93">
            <v>76</v>
          </cell>
          <cell r="C93" t="str">
            <v>Dempul Plastik</v>
          </cell>
          <cell r="D93" t="str">
            <v>kg</v>
          </cell>
          <cell r="E93">
            <v>14400</v>
          </cell>
        </row>
        <row r="94">
          <cell r="A94" t="str">
            <v>BD34</v>
          </cell>
          <cell r="B94">
            <v>77</v>
          </cell>
          <cell r="C94" t="str">
            <v>Dempul Duco</v>
          </cell>
          <cell r="D94" t="str">
            <v>kg</v>
          </cell>
          <cell r="E94">
            <v>17300</v>
          </cell>
        </row>
        <row r="95">
          <cell r="A95" t="str">
            <v>BD35</v>
          </cell>
          <cell r="B95">
            <v>78</v>
          </cell>
          <cell r="C95" t="str">
            <v>Ampelas</v>
          </cell>
          <cell r="D95" t="str">
            <v>lbr</v>
          </cell>
          <cell r="E95">
            <v>2300</v>
          </cell>
        </row>
        <row r="96">
          <cell r="A96" t="str">
            <v>BD36</v>
          </cell>
          <cell r="B96">
            <v>79</v>
          </cell>
          <cell r="C96" t="str">
            <v>Dempul Kayu Cap Kucing</v>
          </cell>
          <cell r="D96" t="str">
            <v>kg</v>
          </cell>
          <cell r="E96">
            <v>8600</v>
          </cell>
        </row>
        <row r="97">
          <cell r="A97" t="str">
            <v>BD37</v>
          </cell>
          <cell r="B97">
            <v>80</v>
          </cell>
          <cell r="C97" t="str">
            <v>Meni Kayu / Besi</v>
          </cell>
          <cell r="D97" t="str">
            <v>kg</v>
          </cell>
          <cell r="E97">
            <v>6900</v>
          </cell>
        </row>
        <row r="98">
          <cell r="A98" t="str">
            <v>BD38</v>
          </cell>
          <cell r="B98">
            <v>81</v>
          </cell>
          <cell r="C98" t="str">
            <v>Sincromat</v>
          </cell>
          <cell r="D98" t="str">
            <v>kg</v>
          </cell>
          <cell r="E98">
            <v>22000</v>
          </cell>
        </row>
        <row r="99">
          <cell r="A99" t="str">
            <v>BD39</v>
          </cell>
          <cell r="B99">
            <v>82</v>
          </cell>
          <cell r="C99" t="str">
            <v>Cat Kayu Sieve</v>
          </cell>
          <cell r="D99" t="str">
            <v>kg</v>
          </cell>
          <cell r="E99">
            <v>21000</v>
          </cell>
        </row>
        <row r="100">
          <cell r="A100" t="str">
            <v>BD40</v>
          </cell>
          <cell r="B100">
            <v>83</v>
          </cell>
          <cell r="C100" t="str">
            <v>Cat Besi Sieve</v>
          </cell>
          <cell r="D100" t="str">
            <v>kg</v>
          </cell>
          <cell r="E100">
            <v>21000</v>
          </cell>
        </row>
        <row r="101">
          <cell r="A101" t="str">
            <v>BD41</v>
          </cell>
          <cell r="B101">
            <v>84</v>
          </cell>
          <cell r="C101" t="str">
            <v>Cat Besi Duco Danaglos/ICI</v>
          </cell>
          <cell r="D101" t="str">
            <v>kg</v>
          </cell>
          <cell r="E101">
            <v>41000</v>
          </cell>
        </row>
        <row r="102">
          <cell r="A102" t="str">
            <v>BD42</v>
          </cell>
          <cell r="B102">
            <v>85</v>
          </cell>
          <cell r="C102" t="str">
            <v>Cat Bron</v>
          </cell>
          <cell r="D102" t="str">
            <v>kg</v>
          </cell>
          <cell r="E102">
            <v>25000</v>
          </cell>
        </row>
        <row r="104">
          <cell r="C104" t="str">
            <v>C. BAHAN KAYU BERIKUT BAHAN JADINYA</v>
          </cell>
        </row>
        <row r="105">
          <cell r="A105" t="str">
            <v>BF01</v>
          </cell>
          <cell r="B105">
            <v>86</v>
          </cell>
          <cell r="C105" t="str">
            <v>Bambu Ø 5 s.d 7</v>
          </cell>
          <cell r="D105" t="str">
            <v>bt</v>
          </cell>
          <cell r="E105">
            <v>10000</v>
          </cell>
        </row>
        <row r="106">
          <cell r="A106" t="str">
            <v>BF02</v>
          </cell>
          <cell r="B106">
            <v>87</v>
          </cell>
          <cell r="C106" t="str">
            <v>Bambu Ø 7 s.d 10</v>
          </cell>
          <cell r="D106" t="str">
            <v>bt</v>
          </cell>
          <cell r="E106">
            <v>15000</v>
          </cell>
        </row>
        <row r="107">
          <cell r="A107" t="str">
            <v>BF03</v>
          </cell>
          <cell r="B107">
            <v>88</v>
          </cell>
          <cell r="C107" t="str">
            <v>Bambu Gombong</v>
          </cell>
          <cell r="D107" t="str">
            <v>bt</v>
          </cell>
          <cell r="E107">
            <v>30000</v>
          </cell>
        </row>
        <row r="108">
          <cell r="A108" t="str">
            <v>BF04</v>
          </cell>
          <cell r="B108">
            <v>89</v>
          </cell>
          <cell r="C108" t="str">
            <v>Kayu Terentang</v>
          </cell>
          <cell r="D108" t="str">
            <v>m³</v>
          </cell>
          <cell r="E108">
            <v>750000</v>
          </cell>
        </row>
        <row r="109">
          <cell r="B109">
            <v>90</v>
          </cell>
          <cell r="C109" t="str">
            <v>Kayu Kamper Singkil / Kapur (K. Samarinda Klas III)</v>
          </cell>
          <cell r="D109" t="str">
            <v>m³</v>
          </cell>
          <cell r="E109">
            <v>2695000</v>
          </cell>
        </row>
        <row r="110">
          <cell r="A110" t="str">
            <v>BF05</v>
          </cell>
          <cell r="B110">
            <v>91</v>
          </cell>
          <cell r="C110" t="str">
            <v>Kayu Balok Borneo Super</v>
          </cell>
          <cell r="D110" t="str">
            <v>m³</v>
          </cell>
          <cell r="E110">
            <v>1375000</v>
          </cell>
        </row>
        <row r="111">
          <cell r="A111" t="str">
            <v>BF06</v>
          </cell>
          <cell r="B111">
            <v>91</v>
          </cell>
          <cell r="C111" t="str">
            <v>Kayu Papan Borneo Super</v>
          </cell>
          <cell r="D111" t="str">
            <v>m³</v>
          </cell>
          <cell r="E111">
            <v>1430000</v>
          </cell>
        </row>
        <row r="112">
          <cell r="A112" t="str">
            <v>BF07</v>
          </cell>
          <cell r="B112">
            <v>92</v>
          </cell>
          <cell r="C112" t="str">
            <v>Kayu Balok Kamper Medan (kruing)</v>
          </cell>
          <cell r="D112" t="str">
            <v>m³</v>
          </cell>
          <cell r="E112">
            <v>1980000</v>
          </cell>
        </row>
        <row r="113">
          <cell r="A113" t="str">
            <v>BF08</v>
          </cell>
          <cell r="B113">
            <v>93</v>
          </cell>
          <cell r="C113" t="str">
            <v>Kayu Papan Kamper Medan (Kruing)</v>
          </cell>
          <cell r="D113" t="str">
            <v>m³</v>
          </cell>
          <cell r="E113">
            <v>2090000</v>
          </cell>
        </row>
        <row r="114">
          <cell r="A114" t="str">
            <v>BF09</v>
          </cell>
          <cell r="B114">
            <v>94</v>
          </cell>
          <cell r="C114" t="str">
            <v>Kayu Balok Kamper Banjar</v>
          </cell>
          <cell r="D114" t="str">
            <v>m³</v>
          </cell>
          <cell r="E114">
            <v>2365000</v>
          </cell>
        </row>
        <row r="115">
          <cell r="A115" t="str">
            <v>BF10</v>
          </cell>
          <cell r="B115">
            <v>95</v>
          </cell>
          <cell r="C115" t="str">
            <v>Kayu Papan Kamper Banjar</v>
          </cell>
          <cell r="D115" t="str">
            <v>m³</v>
          </cell>
          <cell r="E115">
            <v>2475000</v>
          </cell>
        </row>
        <row r="116">
          <cell r="A116" t="str">
            <v>BF11</v>
          </cell>
          <cell r="B116">
            <v>96</v>
          </cell>
          <cell r="C116" t="str">
            <v>Kayu Balok Kamper Samarinda</v>
          </cell>
          <cell r="D116" t="str">
            <v>m³</v>
          </cell>
          <cell r="E116">
            <v>3795000</v>
          </cell>
        </row>
        <row r="117">
          <cell r="A117" t="str">
            <v>BF12</v>
          </cell>
          <cell r="B117">
            <v>97</v>
          </cell>
          <cell r="C117" t="str">
            <v>Kayu Papan Kamper Samarinda</v>
          </cell>
          <cell r="D117" t="str">
            <v>m³</v>
          </cell>
          <cell r="E117">
            <v>3905000</v>
          </cell>
        </row>
        <row r="118">
          <cell r="A118" t="str">
            <v>BF13</v>
          </cell>
          <cell r="B118">
            <v>98</v>
          </cell>
          <cell r="C118" t="str">
            <v>Kayu Balok Rasamala</v>
          </cell>
          <cell r="D118" t="str">
            <v>m³</v>
          </cell>
          <cell r="E118">
            <v>900000</v>
          </cell>
        </row>
        <row r="119">
          <cell r="A119" t="str">
            <v>BF14</v>
          </cell>
          <cell r="B119">
            <v>99</v>
          </cell>
          <cell r="C119" t="str">
            <v>Kayu Jati Jatim Tua Lepas Mata dari dia. 80 cm keatas</v>
          </cell>
          <cell r="D119" t="str">
            <v>m³</v>
          </cell>
          <cell r="E119">
            <v>19800000</v>
          </cell>
        </row>
        <row r="120">
          <cell r="A120" t="str">
            <v>BF15</v>
          </cell>
          <cell r="B120">
            <v>100</v>
          </cell>
          <cell r="C120" t="str">
            <v>Kayu Jati Jateng Tua Lepas Mata dari dia. 80 cm keatas</v>
          </cell>
          <cell r="D120" t="str">
            <v>m³</v>
          </cell>
          <cell r="E120">
            <v>13750000</v>
          </cell>
        </row>
        <row r="121">
          <cell r="A121" t="str">
            <v>BF16</v>
          </cell>
          <cell r="B121">
            <v>101</v>
          </cell>
          <cell r="C121" t="str">
            <v>Kayu Jati Jabar Tua Lepas Mata dari dia. 80 cm keatas</v>
          </cell>
          <cell r="D121" t="str">
            <v>m³</v>
          </cell>
          <cell r="E121">
            <v>7600000</v>
          </cell>
        </row>
        <row r="122">
          <cell r="A122" t="str">
            <v>BF17</v>
          </cell>
          <cell r="B122">
            <v>102</v>
          </cell>
          <cell r="C122" t="str">
            <v xml:space="preserve">Kayu Jati Jabar dia. 40 cm kebawah </v>
          </cell>
          <cell r="D122" t="str">
            <v>m³</v>
          </cell>
          <cell r="E122">
            <v>4100000</v>
          </cell>
        </row>
        <row r="123">
          <cell r="A123" t="str">
            <v>BF18</v>
          </cell>
          <cell r="B123">
            <v>103</v>
          </cell>
          <cell r="C123" t="str">
            <v xml:space="preserve">Kayu Hutan Kelas I ( Segeng, Mahoni, Laban ) </v>
          </cell>
          <cell r="D123" t="str">
            <v>m³</v>
          </cell>
          <cell r="E123">
            <v>950000</v>
          </cell>
        </row>
        <row r="124">
          <cell r="A124" t="str">
            <v>BF19</v>
          </cell>
          <cell r="B124">
            <v>104</v>
          </cell>
          <cell r="C124" t="str">
            <v>Kayu Albasia</v>
          </cell>
          <cell r="D124" t="str">
            <v>m³</v>
          </cell>
          <cell r="E124">
            <v>650000</v>
          </cell>
        </row>
        <row r="127">
          <cell r="A127" t="str">
            <v>BF20</v>
          </cell>
          <cell r="B127">
            <v>105</v>
          </cell>
          <cell r="C127" t="str">
            <v>Dolken 5 s/d 7</v>
          </cell>
          <cell r="D127" t="str">
            <v>bt</v>
          </cell>
          <cell r="E127">
            <v>9000</v>
          </cell>
        </row>
        <row r="128">
          <cell r="A128" t="str">
            <v>BF21</v>
          </cell>
          <cell r="B128">
            <v>106</v>
          </cell>
          <cell r="C128" t="str">
            <v>Dolken 7 s/d 10</v>
          </cell>
          <cell r="D128" t="str">
            <v>bt</v>
          </cell>
          <cell r="E128">
            <v>12000</v>
          </cell>
        </row>
        <row r="129">
          <cell r="A129" t="str">
            <v>BF22</v>
          </cell>
          <cell r="B129">
            <v>107</v>
          </cell>
          <cell r="C129" t="str">
            <v>List profil kamper 1 cm</v>
          </cell>
          <cell r="D129" t="str">
            <v>m1</v>
          </cell>
          <cell r="E129">
            <v>1000</v>
          </cell>
        </row>
        <row r="130">
          <cell r="A130" t="str">
            <v>BF23</v>
          </cell>
          <cell r="B130">
            <v>108</v>
          </cell>
          <cell r="C130" t="str">
            <v>List profil kamper 2 cm</v>
          </cell>
          <cell r="D130" t="str">
            <v>m1</v>
          </cell>
          <cell r="E130">
            <v>1750</v>
          </cell>
        </row>
        <row r="131">
          <cell r="A131" t="str">
            <v>BF24</v>
          </cell>
          <cell r="B131">
            <v>109</v>
          </cell>
          <cell r="C131" t="str">
            <v>List profil kamper 4 cm</v>
          </cell>
          <cell r="D131" t="str">
            <v>m1</v>
          </cell>
          <cell r="E131">
            <v>4000</v>
          </cell>
        </row>
        <row r="132">
          <cell r="A132" t="str">
            <v>BF25</v>
          </cell>
          <cell r="B132">
            <v>110</v>
          </cell>
          <cell r="C132" t="str">
            <v>List profil kamper 5 cm</v>
          </cell>
          <cell r="D132" t="str">
            <v>m1</v>
          </cell>
          <cell r="E132">
            <v>6500</v>
          </cell>
        </row>
        <row r="133">
          <cell r="A133" t="str">
            <v>BF26</v>
          </cell>
          <cell r="B133">
            <v>111</v>
          </cell>
          <cell r="C133" t="str">
            <v>List profil kamper 10 cm</v>
          </cell>
          <cell r="D133" t="str">
            <v>m1</v>
          </cell>
          <cell r="E133">
            <v>12500</v>
          </cell>
        </row>
        <row r="134">
          <cell r="A134" t="str">
            <v>BF27</v>
          </cell>
          <cell r="B134">
            <v>112</v>
          </cell>
          <cell r="C134" t="str">
            <v>Pegangan Tangga profil Jati</v>
          </cell>
          <cell r="D134" t="str">
            <v>m1</v>
          </cell>
          <cell r="E134">
            <v>69000</v>
          </cell>
        </row>
        <row r="135">
          <cell r="A135" t="str">
            <v>BF28</v>
          </cell>
          <cell r="B135">
            <v>113</v>
          </cell>
          <cell r="C135" t="str">
            <v>Pegangan Tangga profil Kamper</v>
          </cell>
          <cell r="D135" t="str">
            <v>m1</v>
          </cell>
          <cell r="E135">
            <v>20000</v>
          </cell>
        </row>
        <row r="136">
          <cell r="A136" t="str">
            <v>BF29</v>
          </cell>
          <cell r="B136">
            <v>114</v>
          </cell>
          <cell r="C136" t="str">
            <v>Kayu Reng 2/3 Borneo Super</v>
          </cell>
          <cell r="D136" t="str">
            <v>m1</v>
          </cell>
          <cell r="E136">
            <v>700</v>
          </cell>
        </row>
        <row r="137">
          <cell r="A137" t="str">
            <v>BF30</v>
          </cell>
          <cell r="B137">
            <v>115</v>
          </cell>
          <cell r="C137" t="str">
            <v>Kayu Reng 2/3 Kamper Banjar</v>
          </cell>
          <cell r="D137" t="str">
            <v>m1</v>
          </cell>
          <cell r="E137">
            <v>1200</v>
          </cell>
        </row>
        <row r="138">
          <cell r="A138" t="str">
            <v>BF31</v>
          </cell>
          <cell r="B138">
            <v>116</v>
          </cell>
          <cell r="C138" t="str">
            <v>Kayu Reng 3/4 Kamper Banjar</v>
          </cell>
          <cell r="D138" t="str">
            <v>m1</v>
          </cell>
          <cell r="E138">
            <v>1600</v>
          </cell>
        </row>
        <row r="140">
          <cell r="C140" t="str">
            <v>D. BAHAN PENUTUP RANGKA PLAFOND</v>
          </cell>
        </row>
        <row r="141">
          <cell r="A141" t="str">
            <v>BH01</v>
          </cell>
          <cell r="B141">
            <v>117</v>
          </cell>
          <cell r="C141" t="str">
            <v>Bahan plafond Enternit 4 mm</v>
          </cell>
          <cell r="D141" t="str">
            <v>m²</v>
          </cell>
          <cell r="E141">
            <v>4500</v>
          </cell>
        </row>
        <row r="142">
          <cell r="A142" t="str">
            <v>BH02</v>
          </cell>
          <cell r="B142">
            <v>118</v>
          </cell>
          <cell r="C142" t="str">
            <v>Bahan plafond hardpleks 5 mm 120 x 240</v>
          </cell>
          <cell r="D142" t="str">
            <v>lbr</v>
          </cell>
          <cell r="E142">
            <v>43500</v>
          </cell>
        </row>
        <row r="143">
          <cell r="A143" t="str">
            <v>BH03</v>
          </cell>
          <cell r="B143">
            <v>119</v>
          </cell>
          <cell r="C143" t="str">
            <v>Bahan plafond Asbes Semen 5 mm</v>
          </cell>
          <cell r="D143" t="str">
            <v>m²</v>
          </cell>
          <cell r="E143">
            <v>8500</v>
          </cell>
        </row>
        <row r="144">
          <cell r="A144" t="str">
            <v>BH04</v>
          </cell>
          <cell r="B144">
            <v>120</v>
          </cell>
          <cell r="C144" t="str">
            <v>Gypsum 120 x 240  t = 9 mm ex DN</v>
          </cell>
          <cell r="D144" t="str">
            <v>lbr</v>
          </cell>
          <cell r="E144">
            <v>33000</v>
          </cell>
        </row>
        <row r="145">
          <cell r="A145" t="str">
            <v>BH05</v>
          </cell>
          <cell r="B145">
            <v>121</v>
          </cell>
          <cell r="C145" t="str">
            <v>Gypsum 120 x 240  t = 9 mm ex Luar</v>
          </cell>
          <cell r="D145" t="str">
            <v>lbr</v>
          </cell>
          <cell r="E145">
            <v>42500</v>
          </cell>
        </row>
        <row r="146">
          <cell r="A146" t="str">
            <v>BH06</v>
          </cell>
          <cell r="B146">
            <v>122</v>
          </cell>
          <cell r="C146" t="str">
            <v xml:space="preserve">Acustik Amstrong 60 x 120 </v>
          </cell>
          <cell r="D146" t="str">
            <v>lbr</v>
          </cell>
          <cell r="E146">
            <v>63000</v>
          </cell>
        </row>
        <row r="148">
          <cell r="C148" t="str">
            <v>E. BAHAN KAYU LAPIS</v>
          </cell>
        </row>
        <row r="149">
          <cell r="A149" t="str">
            <v>BJ01</v>
          </cell>
          <cell r="B149">
            <v>123</v>
          </cell>
          <cell r="C149" t="str">
            <v>Triplek 3 mm 120 x 240</v>
          </cell>
          <cell r="D149" t="str">
            <v>lbr</v>
          </cell>
          <cell r="E149">
            <v>30200</v>
          </cell>
        </row>
        <row r="150">
          <cell r="A150" t="str">
            <v>BJ02</v>
          </cell>
          <cell r="B150">
            <v>124</v>
          </cell>
          <cell r="C150" t="str">
            <v>Triplek 4 mm 120 x 240</v>
          </cell>
          <cell r="D150" t="str">
            <v>lbr</v>
          </cell>
          <cell r="E150">
            <v>36600</v>
          </cell>
        </row>
        <row r="151">
          <cell r="A151" t="str">
            <v>BJ03</v>
          </cell>
          <cell r="B151">
            <v>125</v>
          </cell>
          <cell r="C151" t="str">
            <v>Triplek 4 mm Ukuran Pintu</v>
          </cell>
          <cell r="D151" t="str">
            <v>lbr</v>
          </cell>
          <cell r="E151">
            <v>24400</v>
          </cell>
        </row>
        <row r="152">
          <cell r="A152" t="str">
            <v>BJ04</v>
          </cell>
          <cell r="B152">
            <v>126</v>
          </cell>
          <cell r="C152" t="str">
            <v>Triplek 6 mm 120 x 240</v>
          </cell>
          <cell r="D152" t="str">
            <v>lbr</v>
          </cell>
          <cell r="E152">
            <v>53600</v>
          </cell>
        </row>
        <row r="153">
          <cell r="A153" t="str">
            <v>BJ05</v>
          </cell>
          <cell r="B153">
            <v>127</v>
          </cell>
          <cell r="C153" t="str">
            <v>Triplek 9 mm 120 x 240</v>
          </cell>
          <cell r="D153" t="str">
            <v>lbr</v>
          </cell>
          <cell r="E153">
            <v>82900</v>
          </cell>
        </row>
        <row r="154">
          <cell r="A154" t="str">
            <v>BJ06</v>
          </cell>
          <cell r="B154">
            <v>128</v>
          </cell>
          <cell r="C154" t="str">
            <v>Jabar Wood 4 mm</v>
          </cell>
          <cell r="D154" t="str">
            <v>lbr</v>
          </cell>
          <cell r="E154">
            <v>48800</v>
          </cell>
        </row>
        <row r="155">
          <cell r="A155" t="str">
            <v>BJ07</v>
          </cell>
          <cell r="B155">
            <v>129</v>
          </cell>
          <cell r="C155" t="str">
            <v>Bilik Bambu ( tanpa kulit )</v>
          </cell>
          <cell r="D155" t="str">
            <v>m²</v>
          </cell>
          <cell r="E155">
            <v>4900</v>
          </cell>
        </row>
        <row r="156">
          <cell r="A156" t="str">
            <v>BJ08</v>
          </cell>
          <cell r="B156">
            <v>130</v>
          </cell>
          <cell r="C156" t="str">
            <v>Bilik Bambu ( dengan kulit )</v>
          </cell>
          <cell r="D156" t="str">
            <v>m²</v>
          </cell>
          <cell r="E156">
            <v>7300</v>
          </cell>
        </row>
        <row r="157">
          <cell r="A157" t="str">
            <v>BJ09</v>
          </cell>
          <cell r="B157">
            <v>131</v>
          </cell>
          <cell r="C157" t="str">
            <v>Bilik Bambu Hitam Variasi</v>
          </cell>
          <cell r="D157" t="str">
            <v>m²</v>
          </cell>
          <cell r="E157">
            <v>9800</v>
          </cell>
        </row>
        <row r="158">
          <cell r="A158" t="str">
            <v>BJ10</v>
          </cell>
          <cell r="B158">
            <v>132</v>
          </cell>
          <cell r="C158" t="str">
            <v>Wall Paper ( kls menengah )</v>
          </cell>
          <cell r="D158" t="str">
            <v>m²</v>
          </cell>
          <cell r="E158">
            <v>24400</v>
          </cell>
        </row>
        <row r="159">
          <cell r="A159" t="str">
            <v>BJ11</v>
          </cell>
          <cell r="B159">
            <v>133</v>
          </cell>
          <cell r="C159" t="str">
            <v>Multiplek 9 mm 120 x 240</v>
          </cell>
          <cell r="D159" t="str">
            <v>lbr</v>
          </cell>
          <cell r="E159">
            <v>71200</v>
          </cell>
        </row>
        <row r="160">
          <cell r="A160" t="str">
            <v>BJ12</v>
          </cell>
          <cell r="B160">
            <v>134</v>
          </cell>
          <cell r="C160" t="str">
            <v>Multiplek 12 mm 120 x 240</v>
          </cell>
          <cell r="D160" t="str">
            <v>lbr</v>
          </cell>
          <cell r="E160">
            <v>92600</v>
          </cell>
        </row>
        <row r="161">
          <cell r="A161" t="str">
            <v>BJ13</v>
          </cell>
          <cell r="B161">
            <v>135</v>
          </cell>
          <cell r="C161" t="str">
            <v>Multiplek 18 mm 120 x 240</v>
          </cell>
          <cell r="D161" t="str">
            <v>lbr</v>
          </cell>
          <cell r="E161">
            <v>121900</v>
          </cell>
        </row>
        <row r="162">
          <cell r="A162" t="str">
            <v>BJ14</v>
          </cell>
          <cell r="B162">
            <v>136</v>
          </cell>
          <cell r="C162" t="str">
            <v>Play Wood 18 mm 120 x 240</v>
          </cell>
          <cell r="D162" t="str">
            <v>lbr</v>
          </cell>
          <cell r="E162">
            <v>160900</v>
          </cell>
        </row>
        <row r="163">
          <cell r="A163" t="str">
            <v>BJ15</v>
          </cell>
          <cell r="B163">
            <v>137</v>
          </cell>
          <cell r="C163" t="str">
            <v>Teak Wood 3 mm 120 x 240</v>
          </cell>
          <cell r="D163" t="str">
            <v>lbr</v>
          </cell>
          <cell r="E163">
            <v>58500</v>
          </cell>
        </row>
        <row r="164">
          <cell r="A164" t="str">
            <v>BJ16</v>
          </cell>
          <cell r="B164">
            <v>138</v>
          </cell>
          <cell r="C164" t="str">
            <v>Teak Wood 4 mm 120 x 240</v>
          </cell>
          <cell r="D164" t="str">
            <v>lbr</v>
          </cell>
          <cell r="E164">
            <v>65800</v>
          </cell>
        </row>
        <row r="165">
          <cell r="A165" t="str">
            <v>BJ17</v>
          </cell>
          <cell r="B165">
            <v>139</v>
          </cell>
          <cell r="C165" t="str">
            <v xml:space="preserve">Teak Wood 3 mm 120 x 240 Ukuran Pintu </v>
          </cell>
          <cell r="D165" t="str">
            <v>lbr</v>
          </cell>
          <cell r="E165">
            <v>43900</v>
          </cell>
        </row>
        <row r="168">
          <cell r="A168" t="str">
            <v>BJ18</v>
          </cell>
          <cell r="B168">
            <v>140</v>
          </cell>
          <cell r="C168" t="str">
            <v>Teak Wood ukuran Pintu 4 mm</v>
          </cell>
          <cell r="D168" t="str">
            <v>lbr</v>
          </cell>
          <cell r="E168">
            <v>53600</v>
          </cell>
        </row>
        <row r="169">
          <cell r="A169" t="str">
            <v>BJ19</v>
          </cell>
          <cell r="B169">
            <v>141</v>
          </cell>
          <cell r="C169" t="str">
            <v>Tacon ( tahan bakar )</v>
          </cell>
          <cell r="D169" t="str">
            <v>m²</v>
          </cell>
          <cell r="E169">
            <v>58500</v>
          </cell>
        </row>
        <row r="170">
          <cell r="A170" t="str">
            <v>BJ20</v>
          </cell>
          <cell r="B170">
            <v>142</v>
          </cell>
          <cell r="C170" t="str">
            <v>Supercon</v>
          </cell>
          <cell r="D170" t="str">
            <v>m²</v>
          </cell>
          <cell r="E170">
            <v>20500</v>
          </cell>
        </row>
        <row r="171">
          <cell r="A171" t="str">
            <v>BJ21</v>
          </cell>
          <cell r="B171">
            <v>143</v>
          </cell>
          <cell r="C171" t="str">
            <v xml:space="preserve">Melamin 4 mm 120 x 240 </v>
          </cell>
          <cell r="D171" t="str">
            <v>lbr</v>
          </cell>
          <cell r="E171">
            <v>63400</v>
          </cell>
        </row>
        <row r="172">
          <cell r="A172" t="str">
            <v>BJ22</v>
          </cell>
          <cell r="B172">
            <v>144</v>
          </cell>
          <cell r="C172" t="str">
            <v>Melamin TOK 4 mm</v>
          </cell>
          <cell r="D172" t="str">
            <v>lbr</v>
          </cell>
          <cell r="E172">
            <v>96000</v>
          </cell>
        </row>
        <row r="173">
          <cell r="A173" t="str">
            <v>BJ23</v>
          </cell>
          <cell r="B173">
            <v>145</v>
          </cell>
          <cell r="C173" t="str">
            <v xml:space="preserve">Formika 120 x 240 </v>
          </cell>
          <cell r="D173" t="str">
            <v>lbr</v>
          </cell>
          <cell r="E173">
            <v>78000</v>
          </cell>
        </row>
        <row r="174">
          <cell r="A174" t="str">
            <v>BJ24</v>
          </cell>
          <cell r="B174">
            <v>146</v>
          </cell>
          <cell r="C174" t="str">
            <v>Formika Ukuran Pintu</v>
          </cell>
          <cell r="D174" t="str">
            <v>lbr</v>
          </cell>
          <cell r="E174">
            <v>58500</v>
          </cell>
        </row>
        <row r="176">
          <cell r="C176" t="str">
            <v>F. BAHAN LANTAI DAN PELAPIS DINDING</v>
          </cell>
        </row>
        <row r="177">
          <cell r="A177" t="str">
            <v>BL01</v>
          </cell>
          <cell r="B177">
            <v>147</v>
          </cell>
          <cell r="C177" t="str">
            <v>Tegel PC 20 x 20</v>
          </cell>
          <cell r="D177" t="str">
            <v>bh</v>
          </cell>
          <cell r="E177">
            <v>700</v>
          </cell>
        </row>
        <row r="178">
          <cell r="A178" t="str">
            <v>BL02</v>
          </cell>
          <cell r="B178">
            <v>148</v>
          </cell>
          <cell r="C178" t="str">
            <v>Plin Tegel PC 10 x 20</v>
          </cell>
          <cell r="D178" t="str">
            <v>bh</v>
          </cell>
          <cell r="E178">
            <v>600</v>
          </cell>
        </row>
        <row r="179">
          <cell r="A179" t="str">
            <v>BL03</v>
          </cell>
          <cell r="B179">
            <v>149</v>
          </cell>
          <cell r="C179" t="str">
            <v>Tegel PC 30 x 30</v>
          </cell>
          <cell r="D179" t="str">
            <v>bh</v>
          </cell>
          <cell r="E179">
            <v>900</v>
          </cell>
        </row>
        <row r="180">
          <cell r="A180" t="str">
            <v>BL04</v>
          </cell>
          <cell r="B180">
            <v>150</v>
          </cell>
          <cell r="C180" t="str">
            <v>Plin Tegel PC 15 x 30</v>
          </cell>
          <cell r="D180" t="str">
            <v>bh</v>
          </cell>
          <cell r="E180">
            <v>700</v>
          </cell>
        </row>
        <row r="181">
          <cell r="A181" t="str">
            <v>BL05</v>
          </cell>
          <cell r="B181">
            <v>151</v>
          </cell>
          <cell r="C181" t="str">
            <v>Tegel Warna 20 x 20</v>
          </cell>
          <cell r="D181" t="str">
            <v>bh</v>
          </cell>
          <cell r="E181">
            <v>900</v>
          </cell>
        </row>
        <row r="182">
          <cell r="A182" t="str">
            <v>BL06</v>
          </cell>
          <cell r="B182">
            <v>152</v>
          </cell>
          <cell r="C182" t="str">
            <v>Plin Tegel Warna 10 x 20</v>
          </cell>
          <cell r="D182" t="str">
            <v>bh</v>
          </cell>
          <cell r="E182">
            <v>700</v>
          </cell>
        </row>
        <row r="183">
          <cell r="A183" t="str">
            <v>BL07</v>
          </cell>
          <cell r="B183">
            <v>153</v>
          </cell>
          <cell r="C183" t="str">
            <v>Tegel Warna 30 x 30</v>
          </cell>
          <cell r="D183" t="str">
            <v>bh</v>
          </cell>
          <cell r="E183">
            <v>1300</v>
          </cell>
        </row>
        <row r="184">
          <cell r="A184" t="str">
            <v>BL08</v>
          </cell>
          <cell r="B184">
            <v>154</v>
          </cell>
          <cell r="C184" t="str">
            <v>Plin Tegel Warna 15 x 30</v>
          </cell>
          <cell r="D184" t="str">
            <v>bh</v>
          </cell>
          <cell r="E184">
            <v>1100</v>
          </cell>
        </row>
        <row r="185">
          <cell r="A185" t="str">
            <v>BL09</v>
          </cell>
          <cell r="B185">
            <v>155</v>
          </cell>
          <cell r="C185" t="str">
            <v>Tegel Wafel PC 20 x 20</v>
          </cell>
          <cell r="D185" t="str">
            <v>bh</v>
          </cell>
          <cell r="E185">
            <v>700</v>
          </cell>
        </row>
        <row r="186">
          <cell r="A186" t="str">
            <v>BL10</v>
          </cell>
          <cell r="B186">
            <v>156</v>
          </cell>
          <cell r="C186" t="str">
            <v>Tegel Wafel Warna 20 x 20</v>
          </cell>
          <cell r="D186" t="str">
            <v>bh</v>
          </cell>
          <cell r="E186">
            <v>1000</v>
          </cell>
        </row>
        <row r="187">
          <cell r="A187" t="str">
            <v>BL11</v>
          </cell>
          <cell r="B187">
            <v>157</v>
          </cell>
          <cell r="C187" t="str">
            <v>Tegel Badak PC 30 x 30</v>
          </cell>
          <cell r="D187" t="str">
            <v>bh</v>
          </cell>
          <cell r="E187">
            <v>1000</v>
          </cell>
        </row>
        <row r="188">
          <cell r="A188" t="str">
            <v>BL12</v>
          </cell>
          <cell r="B188">
            <v>158</v>
          </cell>
          <cell r="C188" t="str">
            <v>Poslin 11 x 11 Warna Standar DN</v>
          </cell>
          <cell r="D188" t="str">
            <v>m²</v>
          </cell>
          <cell r="E188">
            <v>23000</v>
          </cell>
        </row>
        <row r="189">
          <cell r="A189" t="str">
            <v>BL13</v>
          </cell>
          <cell r="B189">
            <v>159</v>
          </cell>
          <cell r="C189" t="str">
            <v>Poslin 11 x 11 Warna Khusus DN</v>
          </cell>
          <cell r="D189" t="str">
            <v>m²</v>
          </cell>
          <cell r="E189">
            <v>26500</v>
          </cell>
        </row>
        <row r="190">
          <cell r="A190" t="str">
            <v>BL14</v>
          </cell>
          <cell r="B190">
            <v>160</v>
          </cell>
          <cell r="C190" t="str">
            <v>Keramik 10 x 20 dan 20 x 20 KW I DN Putih  / Polos</v>
          </cell>
          <cell r="D190" t="str">
            <v>m²</v>
          </cell>
          <cell r="E190">
            <v>24000</v>
          </cell>
        </row>
        <row r="191">
          <cell r="A191" t="str">
            <v>BL15</v>
          </cell>
          <cell r="B191">
            <v>161</v>
          </cell>
          <cell r="C191" t="str">
            <v>Keramik 10 x 20 KW I DN Corak / Warna / Anti Slip</v>
          </cell>
          <cell r="D191" t="str">
            <v>m²</v>
          </cell>
          <cell r="E191">
            <v>27000</v>
          </cell>
        </row>
        <row r="192">
          <cell r="A192" t="str">
            <v>BL16</v>
          </cell>
          <cell r="B192">
            <v>162</v>
          </cell>
          <cell r="C192" t="str">
            <v>Keramik 20 x 20 (KM) KW I DN Corak / Warna / Anti Slip</v>
          </cell>
          <cell r="D192" t="str">
            <v>m²</v>
          </cell>
          <cell r="E192">
            <v>29000</v>
          </cell>
        </row>
        <row r="193">
          <cell r="A193" t="str">
            <v>BL17</v>
          </cell>
          <cell r="B193">
            <v>163</v>
          </cell>
          <cell r="C193" t="str">
            <v xml:space="preserve">Keramik 20 x 20 (KM) KWI DN Putih Polos </v>
          </cell>
          <cell r="D193" t="str">
            <v>m²</v>
          </cell>
          <cell r="E193">
            <v>26500</v>
          </cell>
        </row>
        <row r="194">
          <cell r="A194" t="str">
            <v>BL18</v>
          </cell>
          <cell r="B194">
            <v>164</v>
          </cell>
          <cell r="C194" t="str">
            <v xml:space="preserve">Keramik 20 x 25 Dinding KM KWI DN Corak </v>
          </cell>
          <cell r="D194" t="str">
            <v>m²</v>
          </cell>
          <cell r="E194">
            <v>35500</v>
          </cell>
        </row>
        <row r="195">
          <cell r="A195" t="str">
            <v>BL19</v>
          </cell>
          <cell r="B195">
            <v>165</v>
          </cell>
          <cell r="C195" t="str">
            <v>Keramik 30 x 30 KW I DN putih polos</v>
          </cell>
          <cell r="D195" t="str">
            <v>m²</v>
          </cell>
          <cell r="E195">
            <v>27000</v>
          </cell>
        </row>
        <row r="196">
          <cell r="A196" t="str">
            <v>BL20</v>
          </cell>
          <cell r="B196">
            <v>166</v>
          </cell>
          <cell r="C196" t="str">
            <v>Keramik 30 x 30 KW I DN Warna/Corak ( ANTI SLIP )</v>
          </cell>
          <cell r="D196" t="str">
            <v>m²</v>
          </cell>
          <cell r="E196">
            <v>36500</v>
          </cell>
        </row>
        <row r="197">
          <cell r="A197" t="str">
            <v>BL21</v>
          </cell>
          <cell r="B197">
            <v>167</v>
          </cell>
          <cell r="C197" t="str">
            <v>Vinyl Lantai standar</v>
          </cell>
          <cell r="D197" t="str">
            <v>m²</v>
          </cell>
          <cell r="E197">
            <v>14000</v>
          </cell>
        </row>
        <row r="198">
          <cell r="A198" t="str">
            <v>BL22</v>
          </cell>
          <cell r="B198">
            <v>168</v>
          </cell>
          <cell r="C198" t="str">
            <v>Karpet Kelas Baik LN</v>
          </cell>
          <cell r="D198" t="str">
            <v>m²</v>
          </cell>
          <cell r="E198">
            <v>424500</v>
          </cell>
        </row>
        <row r="199">
          <cell r="A199" t="str">
            <v>BL23</v>
          </cell>
          <cell r="B199">
            <v>169</v>
          </cell>
          <cell r="C199" t="str">
            <v>Karpet Kelas Sedang LN</v>
          </cell>
          <cell r="D199" t="str">
            <v>m²</v>
          </cell>
          <cell r="E199">
            <v>165800</v>
          </cell>
        </row>
        <row r="200">
          <cell r="A200" t="str">
            <v>BL24</v>
          </cell>
          <cell r="B200">
            <v>170</v>
          </cell>
          <cell r="C200" t="str">
            <v>Stairnosing keramik 10/20</v>
          </cell>
          <cell r="D200" t="str">
            <v>bh</v>
          </cell>
          <cell r="E200">
            <v>3700</v>
          </cell>
        </row>
        <row r="201">
          <cell r="A201" t="str">
            <v>BL25</v>
          </cell>
          <cell r="B201">
            <v>171</v>
          </cell>
          <cell r="C201" t="str">
            <v>Stairnosing fiber</v>
          </cell>
          <cell r="D201" t="str">
            <v>m'</v>
          </cell>
          <cell r="E201">
            <v>9800</v>
          </cell>
        </row>
        <row r="202">
          <cell r="A202" t="str">
            <v>BL26</v>
          </cell>
          <cell r="B202">
            <v>172</v>
          </cell>
          <cell r="C202" t="str">
            <v>Taraso Kerang 30 x 30</v>
          </cell>
          <cell r="D202" t="str">
            <v>m²</v>
          </cell>
          <cell r="E202">
            <v>14500</v>
          </cell>
        </row>
        <row r="203">
          <cell r="A203" t="str">
            <v>BL27</v>
          </cell>
          <cell r="B203">
            <v>173</v>
          </cell>
          <cell r="C203" t="str">
            <v>Plin Taraso 10 x 30</v>
          </cell>
          <cell r="D203" t="str">
            <v>bh</v>
          </cell>
          <cell r="E203">
            <v>3400</v>
          </cell>
        </row>
        <row r="204">
          <cell r="A204" t="str">
            <v>BL28</v>
          </cell>
          <cell r="B204">
            <v>174</v>
          </cell>
          <cell r="C204" t="str">
            <v xml:space="preserve">Granit Alam LN Ukuran Besar </v>
          </cell>
          <cell r="D204" t="str">
            <v>m²</v>
          </cell>
          <cell r="E204">
            <v>949000</v>
          </cell>
        </row>
        <row r="205">
          <cell r="A205" t="str">
            <v>BL29</v>
          </cell>
          <cell r="B205">
            <v>175</v>
          </cell>
          <cell r="C205" t="str">
            <v xml:space="preserve">Granit Alam LN Ukuran Kecil </v>
          </cell>
          <cell r="D205" t="str">
            <v>m²</v>
          </cell>
          <cell r="E205">
            <v>799000</v>
          </cell>
        </row>
        <row r="206">
          <cell r="A206" t="str">
            <v>BL30</v>
          </cell>
          <cell r="B206">
            <v>176</v>
          </cell>
          <cell r="C206" t="str">
            <v xml:space="preserve">Granit Alam DN Ukuran Besar </v>
          </cell>
          <cell r="D206" t="str">
            <v>m²</v>
          </cell>
          <cell r="E206">
            <v>699000</v>
          </cell>
        </row>
        <row r="209">
          <cell r="A209" t="str">
            <v>BL31</v>
          </cell>
          <cell r="B209">
            <v>177</v>
          </cell>
          <cell r="C209" t="str">
            <v>Granit Alam DN Ukuran Kecil</v>
          </cell>
          <cell r="D209" t="str">
            <v>m²</v>
          </cell>
          <cell r="E209">
            <v>649000</v>
          </cell>
        </row>
        <row r="210">
          <cell r="A210" t="str">
            <v>BL32</v>
          </cell>
          <cell r="B210">
            <v>178</v>
          </cell>
          <cell r="C210" t="str">
            <v>Granito Tile Essenza Ukuran 40 x 40 Polis</v>
          </cell>
          <cell r="D210" t="str">
            <v>m²</v>
          </cell>
          <cell r="E210">
            <v>129000</v>
          </cell>
        </row>
        <row r="211">
          <cell r="A211" t="str">
            <v>BL33</v>
          </cell>
          <cell r="B211">
            <v>179</v>
          </cell>
          <cell r="C211" t="str">
            <v>Granito Tile Essenza Ukuran 40 x 40 Unpolis</v>
          </cell>
          <cell r="D211" t="str">
            <v>m²</v>
          </cell>
          <cell r="E211">
            <v>74000</v>
          </cell>
        </row>
        <row r="212">
          <cell r="A212" t="str">
            <v>BL34</v>
          </cell>
          <cell r="B212">
            <v>180</v>
          </cell>
          <cell r="C212" t="str">
            <v xml:space="preserve">Marmer Alam  Lampung Ukuran Besar </v>
          </cell>
          <cell r="D212" t="str">
            <v>m²</v>
          </cell>
          <cell r="E212">
            <v>204000</v>
          </cell>
        </row>
        <row r="213">
          <cell r="A213" t="str">
            <v>BL35</v>
          </cell>
          <cell r="B213">
            <v>181</v>
          </cell>
          <cell r="C213" t="str">
            <v>Marmer Alam  Lampung Ukuran Kecil</v>
          </cell>
          <cell r="D213" t="str">
            <v>m²</v>
          </cell>
          <cell r="E213">
            <v>169000</v>
          </cell>
        </row>
        <row r="214">
          <cell r="A214" t="str">
            <v>BL36</v>
          </cell>
          <cell r="B214">
            <v>182</v>
          </cell>
          <cell r="C214" t="str">
            <v xml:space="preserve">Marmer Alam Citatah Ukuran Besar </v>
          </cell>
          <cell r="D214" t="str">
            <v>m²</v>
          </cell>
          <cell r="E214">
            <v>109000</v>
          </cell>
        </row>
        <row r="215">
          <cell r="A215" t="str">
            <v>BL37</v>
          </cell>
          <cell r="B215">
            <v>183</v>
          </cell>
          <cell r="C215" t="str">
            <v>Marmer Alam Citatah Ukuran Kecil</v>
          </cell>
          <cell r="D215" t="str">
            <v>m²</v>
          </cell>
          <cell r="E215">
            <v>83000</v>
          </cell>
        </row>
        <row r="216">
          <cell r="A216" t="str">
            <v>BL38</v>
          </cell>
          <cell r="B216">
            <v>184</v>
          </cell>
          <cell r="C216" t="str">
            <v>Marmer Sintetis</v>
          </cell>
          <cell r="D216" t="str">
            <v>m²</v>
          </cell>
          <cell r="E216">
            <v>65000</v>
          </cell>
        </row>
        <row r="217">
          <cell r="A217" t="str">
            <v>BL39</v>
          </cell>
          <cell r="B217">
            <v>185</v>
          </cell>
          <cell r="C217" t="str">
            <v>Granito Tile Essenza 60 x 60  Polis</v>
          </cell>
          <cell r="D217" t="str">
            <v>m²</v>
          </cell>
          <cell r="E217">
            <v>159000</v>
          </cell>
        </row>
        <row r="218">
          <cell r="A218" t="str">
            <v>BL40</v>
          </cell>
          <cell r="B218">
            <v>186</v>
          </cell>
          <cell r="C218" t="str">
            <v>Granito Tile Essenza 60 x 60  Unpolis</v>
          </cell>
          <cell r="D218" t="str">
            <v>m²</v>
          </cell>
          <cell r="E218">
            <v>89000</v>
          </cell>
        </row>
        <row r="219">
          <cell r="A219" t="str">
            <v>BL41</v>
          </cell>
          <cell r="B219">
            <v>187</v>
          </cell>
          <cell r="C219" t="str">
            <v xml:space="preserve">Bata Karawang </v>
          </cell>
          <cell r="D219" t="str">
            <v>bh</v>
          </cell>
          <cell r="E219">
            <v>1500</v>
          </cell>
        </row>
        <row r="220">
          <cell r="A220" t="str">
            <v>BL42</v>
          </cell>
          <cell r="B220">
            <v>188</v>
          </cell>
          <cell r="C220" t="str">
            <v>Campuran untuk Kedap Air</v>
          </cell>
          <cell r="D220" t="str">
            <v>ls</v>
          </cell>
          <cell r="E220">
            <v>16500</v>
          </cell>
        </row>
        <row r="222">
          <cell r="C222" t="str">
            <v>G. BAHAN SALURAN AIR KOTOR / BERSIH</v>
          </cell>
        </row>
        <row r="223">
          <cell r="A223" t="str">
            <v>BN01</v>
          </cell>
          <cell r="B223">
            <v>189</v>
          </cell>
          <cell r="C223" t="str">
            <v>Grafel U 20 cm'</v>
          </cell>
          <cell r="D223" t="str">
            <v>m1</v>
          </cell>
          <cell r="E223">
            <v>12000</v>
          </cell>
        </row>
        <row r="224">
          <cell r="A224" t="str">
            <v>BN02</v>
          </cell>
          <cell r="B224">
            <v>190</v>
          </cell>
          <cell r="C224" t="str">
            <v>Grafel U 30 cm'</v>
          </cell>
          <cell r="D224" t="str">
            <v>m1</v>
          </cell>
          <cell r="E224">
            <v>17500</v>
          </cell>
        </row>
        <row r="225">
          <cell r="A225" t="str">
            <v>BN03</v>
          </cell>
          <cell r="B225">
            <v>191</v>
          </cell>
          <cell r="C225" t="str">
            <v>Grafel U 40 cm'</v>
          </cell>
          <cell r="D225" t="str">
            <v>m1</v>
          </cell>
          <cell r="E225">
            <v>20000</v>
          </cell>
        </row>
        <row r="226">
          <cell r="A226" t="str">
            <v>BN04</v>
          </cell>
          <cell r="B226">
            <v>192</v>
          </cell>
          <cell r="C226" t="str">
            <v>Buis Beton Ø 20 cm ( 1 m' )</v>
          </cell>
          <cell r="D226" t="str">
            <v>m1</v>
          </cell>
          <cell r="E226">
            <v>22000</v>
          </cell>
        </row>
        <row r="227">
          <cell r="A227" t="str">
            <v>BN05</v>
          </cell>
          <cell r="B227">
            <v>193</v>
          </cell>
          <cell r="C227" t="str">
            <v>Buis Beton Ø 30 cm ( 1 m' )</v>
          </cell>
          <cell r="D227" t="str">
            <v>m1</v>
          </cell>
          <cell r="E227">
            <v>32000</v>
          </cell>
        </row>
        <row r="228">
          <cell r="A228" t="str">
            <v>BN06</v>
          </cell>
          <cell r="B228">
            <v>194</v>
          </cell>
          <cell r="C228" t="str">
            <v>Buis Beton Ø 40 cm ( 1 m' )</v>
          </cell>
          <cell r="D228" t="str">
            <v>m1</v>
          </cell>
          <cell r="E228">
            <v>39000</v>
          </cell>
        </row>
        <row r="229">
          <cell r="A229" t="str">
            <v>BN07</v>
          </cell>
          <cell r="B229">
            <v>195</v>
          </cell>
          <cell r="C229" t="str">
            <v>Buis Beton Ø 50 cm ( 1 m' )</v>
          </cell>
          <cell r="D229" t="str">
            <v>stk</v>
          </cell>
          <cell r="E229">
            <v>50000</v>
          </cell>
        </row>
        <row r="230">
          <cell r="A230" t="str">
            <v>BN08</v>
          </cell>
          <cell r="B230">
            <v>196</v>
          </cell>
          <cell r="C230" t="str">
            <v>Buis Beton Ø 60 cm ( 1 m' )</v>
          </cell>
          <cell r="D230" t="str">
            <v>stk</v>
          </cell>
          <cell r="E230">
            <v>65000</v>
          </cell>
        </row>
        <row r="231">
          <cell r="A231" t="str">
            <v>BN09</v>
          </cell>
          <cell r="B231">
            <v>197</v>
          </cell>
          <cell r="C231" t="str">
            <v>Buis Beton Ø 100 cm ( 0.50 m )</v>
          </cell>
          <cell r="D231" t="str">
            <v>stk</v>
          </cell>
          <cell r="E231">
            <v>85000</v>
          </cell>
        </row>
        <row r="232">
          <cell r="A232" t="str">
            <v>BN10</v>
          </cell>
          <cell r="B232">
            <v>198</v>
          </cell>
          <cell r="C232" t="str">
            <v>Buis Beton Ø 80 cm ( 0.50 m )</v>
          </cell>
          <cell r="D232" t="str">
            <v>stk</v>
          </cell>
          <cell r="E232">
            <v>70000</v>
          </cell>
        </row>
        <row r="233">
          <cell r="A233" t="str">
            <v>BN11</v>
          </cell>
          <cell r="B233">
            <v>199</v>
          </cell>
          <cell r="C233" t="str">
            <v>Buis Tanah Ø 10 cm ( 0.50 m )</v>
          </cell>
          <cell r="D233" t="str">
            <v>stk</v>
          </cell>
          <cell r="E233">
            <v>3500</v>
          </cell>
        </row>
        <row r="234">
          <cell r="A234" t="str">
            <v>BN12</v>
          </cell>
          <cell r="B234">
            <v>200</v>
          </cell>
          <cell r="C234" t="str">
            <v>Buis Tanah Ø 15 cm ( 0.50 m )</v>
          </cell>
          <cell r="D234" t="str">
            <v>stk</v>
          </cell>
          <cell r="E234">
            <v>5500</v>
          </cell>
        </row>
        <row r="235">
          <cell r="A235" t="str">
            <v>BN13</v>
          </cell>
          <cell r="B235">
            <v>201</v>
          </cell>
          <cell r="C235" t="str">
            <v>Buis Tanah Ø 20 cm ( 0.50 m )</v>
          </cell>
          <cell r="D235" t="str">
            <v>stk</v>
          </cell>
          <cell r="E235">
            <v>6500</v>
          </cell>
        </row>
        <row r="236">
          <cell r="A236" t="str">
            <v>BN14</v>
          </cell>
          <cell r="B236">
            <v>202</v>
          </cell>
          <cell r="C236" t="str">
            <v>Buis Tanah Ø 25 cm ( 0.50 m )</v>
          </cell>
          <cell r="D236" t="str">
            <v>stk</v>
          </cell>
          <cell r="E236">
            <v>9000</v>
          </cell>
        </row>
        <row r="237">
          <cell r="A237" t="str">
            <v>BN15</v>
          </cell>
          <cell r="B237">
            <v>203</v>
          </cell>
          <cell r="C237" t="str">
            <v>Injuk</v>
          </cell>
          <cell r="D237" t="str">
            <v>kg</v>
          </cell>
          <cell r="E237">
            <v>2500</v>
          </cell>
        </row>
        <row r="239">
          <cell r="C239" t="str">
            <v>H. BAHAN LOGAM DAN BAHAN JADINYA</v>
          </cell>
        </row>
        <row r="240">
          <cell r="A240" t="str">
            <v>BP01</v>
          </cell>
          <cell r="B240">
            <v>204</v>
          </cell>
          <cell r="C240" t="str">
            <v>Besi Beton U-24 Rata - Rata</v>
          </cell>
          <cell r="D240" t="str">
            <v>kg</v>
          </cell>
          <cell r="E240">
            <v>2900</v>
          </cell>
        </row>
        <row r="241">
          <cell r="A241" t="str">
            <v>BP02</v>
          </cell>
          <cell r="B241">
            <v>205</v>
          </cell>
          <cell r="C241" t="str">
            <v>Besi Beton U-39 / U-32 Rata - Rata</v>
          </cell>
          <cell r="D241" t="str">
            <v>kg</v>
          </cell>
          <cell r="E241">
            <v>3000</v>
          </cell>
        </row>
        <row r="242">
          <cell r="A242" t="str">
            <v>BP03</v>
          </cell>
          <cell r="B242">
            <v>206</v>
          </cell>
          <cell r="C242" t="str">
            <v>Pagar BRC Lengkap Tiang ( Tanpa Pondasi )</v>
          </cell>
          <cell r="D242" t="str">
            <v>m²</v>
          </cell>
          <cell r="E242">
            <v>63300</v>
          </cell>
        </row>
        <row r="243">
          <cell r="A243" t="str">
            <v>BP04</v>
          </cell>
          <cell r="B243">
            <v>207</v>
          </cell>
          <cell r="C243" t="str">
            <v>Bondek</v>
          </cell>
          <cell r="D243" t="str">
            <v>m²</v>
          </cell>
          <cell r="E243">
            <v>73100</v>
          </cell>
        </row>
        <row r="244">
          <cell r="A244" t="str">
            <v>BP05</v>
          </cell>
          <cell r="B244">
            <v>208</v>
          </cell>
          <cell r="C244" t="str">
            <v>IWF Ex DN SII</v>
          </cell>
          <cell r="D244" t="str">
            <v>kg</v>
          </cell>
          <cell r="E244">
            <v>3800</v>
          </cell>
        </row>
        <row r="245">
          <cell r="A245" t="str">
            <v>BP06</v>
          </cell>
          <cell r="B245">
            <v>209</v>
          </cell>
          <cell r="C245" t="str">
            <v>IWF Ex Jepang</v>
          </cell>
          <cell r="D245" t="str">
            <v>kg</v>
          </cell>
          <cell r="E245">
            <v>4000</v>
          </cell>
        </row>
        <row r="246">
          <cell r="A246" t="str">
            <v>BP07</v>
          </cell>
          <cell r="B246">
            <v>210</v>
          </cell>
          <cell r="C246" t="str">
            <v>Besi Profil DN SII</v>
          </cell>
          <cell r="D246" t="str">
            <v>kg</v>
          </cell>
          <cell r="E246">
            <v>3200</v>
          </cell>
        </row>
        <row r="247">
          <cell r="A247" t="str">
            <v>BP08</v>
          </cell>
          <cell r="B247">
            <v>211</v>
          </cell>
          <cell r="C247" t="str">
            <v>Besi Profil Ex LN</v>
          </cell>
          <cell r="D247" t="str">
            <v>kg</v>
          </cell>
          <cell r="E247">
            <v>3400</v>
          </cell>
        </row>
        <row r="250">
          <cell r="A250" t="str">
            <v>BP09</v>
          </cell>
          <cell r="B250">
            <v>212</v>
          </cell>
          <cell r="C250" t="str">
            <v>Besi C Lip Chanel</v>
          </cell>
          <cell r="D250" t="str">
            <v>kg</v>
          </cell>
          <cell r="E250">
            <v>3100</v>
          </cell>
        </row>
        <row r="251">
          <cell r="A251" t="str">
            <v>BP10</v>
          </cell>
          <cell r="B251">
            <v>213</v>
          </cell>
          <cell r="C251" t="str">
            <v>Ongkos Galfanis Besi</v>
          </cell>
          <cell r="D251" t="str">
            <v>kg</v>
          </cell>
          <cell r="E251">
            <v>3000</v>
          </cell>
        </row>
        <row r="252">
          <cell r="A252" t="str">
            <v>BP11</v>
          </cell>
          <cell r="B252">
            <v>214</v>
          </cell>
          <cell r="C252" t="str">
            <v>Kawat Beton</v>
          </cell>
          <cell r="D252" t="str">
            <v>kg</v>
          </cell>
          <cell r="E252">
            <v>6600</v>
          </cell>
        </row>
        <row r="253">
          <cell r="A253" t="str">
            <v>BP12</v>
          </cell>
          <cell r="B253">
            <v>215</v>
          </cell>
          <cell r="C253" t="str">
            <v>Kawat Duri</v>
          </cell>
          <cell r="D253" t="str">
            <v>m1</v>
          </cell>
          <cell r="E253">
            <v>1600</v>
          </cell>
        </row>
        <row r="254">
          <cell r="A254" t="str">
            <v>BP13</v>
          </cell>
          <cell r="B254">
            <v>216</v>
          </cell>
          <cell r="C254" t="str">
            <v xml:space="preserve">Kawat Pengikat </v>
          </cell>
          <cell r="D254" t="str">
            <v>m1</v>
          </cell>
          <cell r="E254">
            <v>500</v>
          </cell>
        </row>
        <row r="255">
          <cell r="A255" t="str">
            <v>BP14</v>
          </cell>
          <cell r="B255">
            <v>217</v>
          </cell>
          <cell r="C255" t="str">
            <v>Kawat Bronjong 4 mm</v>
          </cell>
          <cell r="D255" t="str">
            <v>kg</v>
          </cell>
          <cell r="E255">
            <v>3000</v>
          </cell>
        </row>
        <row r="256">
          <cell r="A256" t="str">
            <v>BP15</v>
          </cell>
          <cell r="B256">
            <v>218</v>
          </cell>
          <cell r="C256" t="str">
            <v>Kawat Tembaga</v>
          </cell>
          <cell r="D256" t="str">
            <v>kg</v>
          </cell>
          <cell r="E256">
            <v>14700</v>
          </cell>
        </row>
        <row r="257">
          <cell r="A257" t="str">
            <v>BP16</v>
          </cell>
          <cell r="B257">
            <v>219</v>
          </cell>
          <cell r="C257" t="str">
            <v>Ram Nyamuk Hijau</v>
          </cell>
          <cell r="D257" t="str">
            <v>m²</v>
          </cell>
          <cell r="E257">
            <v>2900</v>
          </cell>
        </row>
        <row r="258">
          <cell r="A258" t="str">
            <v>BP17</v>
          </cell>
          <cell r="B258">
            <v>220</v>
          </cell>
          <cell r="C258" t="str">
            <v>Ram Kawat 1 x 1 cm</v>
          </cell>
          <cell r="D258" t="str">
            <v>m²</v>
          </cell>
          <cell r="E258">
            <v>3900</v>
          </cell>
        </row>
        <row r="259">
          <cell r="A259" t="str">
            <v>BP18</v>
          </cell>
          <cell r="B259">
            <v>221</v>
          </cell>
          <cell r="C259" t="str">
            <v>Ram Ayam</v>
          </cell>
          <cell r="D259" t="str">
            <v>m²</v>
          </cell>
          <cell r="E259">
            <v>1600</v>
          </cell>
        </row>
        <row r="260">
          <cell r="A260" t="str">
            <v>BP19</v>
          </cell>
          <cell r="B260">
            <v>222</v>
          </cell>
          <cell r="C260" t="str">
            <v xml:space="preserve">Kawat Kasa 1 x 1 cm ( Putih ) </v>
          </cell>
          <cell r="D260" t="str">
            <v>m²</v>
          </cell>
          <cell r="E260">
            <v>14000</v>
          </cell>
        </row>
        <row r="261">
          <cell r="A261" t="str">
            <v>BP20</v>
          </cell>
          <cell r="B261">
            <v>223</v>
          </cell>
          <cell r="C261" t="str">
            <v>Kawat Harmonika 4 cm</v>
          </cell>
          <cell r="D261" t="str">
            <v>m²</v>
          </cell>
          <cell r="E261">
            <v>16800</v>
          </cell>
        </row>
        <row r="262">
          <cell r="A262" t="str">
            <v>BP21</v>
          </cell>
          <cell r="B262">
            <v>224</v>
          </cell>
          <cell r="C262" t="str">
            <v>Kawat Harmonika 2 cm</v>
          </cell>
          <cell r="D262" t="str">
            <v>m²</v>
          </cell>
          <cell r="E262">
            <v>11200</v>
          </cell>
        </row>
        <row r="263">
          <cell r="A263" t="str">
            <v>BP22</v>
          </cell>
          <cell r="B263">
            <v>225</v>
          </cell>
          <cell r="C263" t="str">
            <v>Kawat Las Listrik</v>
          </cell>
          <cell r="D263" t="str">
            <v>kg</v>
          </cell>
          <cell r="E263">
            <v>9500</v>
          </cell>
        </row>
        <row r="264">
          <cell r="A264" t="str">
            <v>BP23</v>
          </cell>
          <cell r="B264">
            <v>226</v>
          </cell>
          <cell r="C264" t="str">
            <v>Wiremesh M8</v>
          </cell>
          <cell r="D264" t="str">
            <v>m²</v>
          </cell>
          <cell r="E264">
            <v>20900</v>
          </cell>
        </row>
        <row r="265">
          <cell r="A265" t="str">
            <v>BP24</v>
          </cell>
          <cell r="B265">
            <v>227</v>
          </cell>
          <cell r="C265" t="str">
            <v>Wiremesh M6</v>
          </cell>
          <cell r="D265" t="str">
            <v>m²</v>
          </cell>
          <cell r="E265">
            <v>17000</v>
          </cell>
        </row>
        <row r="266">
          <cell r="A266" t="str">
            <v>BP25</v>
          </cell>
          <cell r="B266">
            <v>228</v>
          </cell>
          <cell r="C266" t="str">
            <v>Timah</v>
          </cell>
          <cell r="D266" t="str">
            <v>kg</v>
          </cell>
          <cell r="E266">
            <v>19500</v>
          </cell>
        </row>
        <row r="267">
          <cell r="A267" t="str">
            <v>BP26</v>
          </cell>
          <cell r="B267">
            <v>229</v>
          </cell>
          <cell r="C267" t="str">
            <v>Timah Hitam</v>
          </cell>
          <cell r="D267" t="str">
            <v>kg</v>
          </cell>
          <cell r="E267">
            <v>17000</v>
          </cell>
        </row>
        <row r="268">
          <cell r="A268" t="str">
            <v>BP27</v>
          </cell>
          <cell r="B268">
            <v>230</v>
          </cell>
          <cell r="C268" t="str">
            <v>Ram Nyamuk Aluminium</v>
          </cell>
          <cell r="D268" t="str">
            <v>m²</v>
          </cell>
          <cell r="E268">
            <v>9700</v>
          </cell>
        </row>
        <row r="269">
          <cell r="A269" t="str">
            <v>BP28</v>
          </cell>
          <cell r="B269">
            <v>231</v>
          </cell>
          <cell r="C269" t="str">
            <v xml:space="preserve">Plat Srip Ø 2 x 30 mm ( 6 m1) </v>
          </cell>
          <cell r="D269" t="str">
            <v>bt</v>
          </cell>
          <cell r="E269">
            <v>13600</v>
          </cell>
        </row>
        <row r="270">
          <cell r="A270" t="str">
            <v>BP29</v>
          </cell>
          <cell r="B270">
            <v>232</v>
          </cell>
          <cell r="C270" t="str">
            <v xml:space="preserve">Plat Srip Ø 3 x 30 mm ( 6 m1) </v>
          </cell>
          <cell r="D270" t="str">
            <v>bt</v>
          </cell>
          <cell r="E270">
            <v>17500</v>
          </cell>
        </row>
        <row r="271">
          <cell r="A271" t="str">
            <v>BP30</v>
          </cell>
          <cell r="B271">
            <v>233</v>
          </cell>
          <cell r="C271" t="str">
            <v>Plat Alumunium 0.2 mm</v>
          </cell>
          <cell r="D271" t="str">
            <v>m²</v>
          </cell>
          <cell r="E271">
            <v>39500</v>
          </cell>
        </row>
        <row r="272">
          <cell r="A272" t="str">
            <v>BP31</v>
          </cell>
          <cell r="B272">
            <v>234</v>
          </cell>
          <cell r="C272" t="str">
            <v>Plat Alumunium 0.3 mm</v>
          </cell>
          <cell r="D272" t="str">
            <v>m²</v>
          </cell>
          <cell r="E272">
            <v>50600</v>
          </cell>
        </row>
        <row r="273">
          <cell r="A273" t="str">
            <v>BP32</v>
          </cell>
          <cell r="B273">
            <v>235</v>
          </cell>
          <cell r="C273" t="str">
            <v>Plat Alumunium 0.4 mm</v>
          </cell>
          <cell r="D273" t="str">
            <v>m²</v>
          </cell>
          <cell r="E273">
            <v>61800</v>
          </cell>
        </row>
        <row r="274">
          <cell r="A274" t="str">
            <v>BP33</v>
          </cell>
          <cell r="B274">
            <v>236</v>
          </cell>
          <cell r="C274" t="str">
            <v>Plat Alumunium 0.5 mm</v>
          </cell>
          <cell r="D274" t="str">
            <v>m²</v>
          </cell>
          <cell r="E274">
            <v>72800</v>
          </cell>
        </row>
        <row r="275">
          <cell r="A275" t="str">
            <v>BP34</v>
          </cell>
          <cell r="B275">
            <v>237</v>
          </cell>
          <cell r="C275" t="str">
            <v>Plat Alumunium 0.6 mm</v>
          </cell>
          <cell r="D275" t="str">
            <v>m²</v>
          </cell>
          <cell r="E275">
            <v>84300</v>
          </cell>
        </row>
        <row r="276">
          <cell r="A276" t="str">
            <v>BP35</v>
          </cell>
          <cell r="B276">
            <v>238</v>
          </cell>
          <cell r="C276" t="str">
            <v>Plat Alumunium 0.1 mm</v>
          </cell>
          <cell r="D276" t="str">
            <v>m²</v>
          </cell>
          <cell r="E276">
            <v>22400</v>
          </cell>
        </row>
        <row r="277">
          <cell r="A277" t="str">
            <v>BP36</v>
          </cell>
          <cell r="B277">
            <v>239</v>
          </cell>
          <cell r="C277" t="str">
            <v>Kusen Alumunium Natural 1.3 mm  t=1,3 mm ( 4 " )</v>
          </cell>
          <cell r="D277" t="str">
            <v>m1</v>
          </cell>
          <cell r="E277">
            <v>51700</v>
          </cell>
        </row>
        <row r="278">
          <cell r="A278" t="str">
            <v>BP37</v>
          </cell>
          <cell r="B278">
            <v>240</v>
          </cell>
          <cell r="C278" t="str">
            <v>Kusen Alumunium Warna 1.3 mm t=1,3 mm ( 4 " )</v>
          </cell>
          <cell r="D278" t="str">
            <v>m1</v>
          </cell>
          <cell r="E278">
            <v>74000</v>
          </cell>
        </row>
        <row r="279">
          <cell r="A279" t="str">
            <v>BP38</v>
          </cell>
          <cell r="B279">
            <v>241</v>
          </cell>
          <cell r="C279" t="str">
            <v xml:space="preserve">Daun Jendela Alumunium Natural ( Tanpa Kaca ) </v>
          </cell>
          <cell r="D279" t="str">
            <v>m²</v>
          </cell>
          <cell r="E279">
            <v>46000</v>
          </cell>
        </row>
        <row r="280">
          <cell r="A280" t="str">
            <v>BP39</v>
          </cell>
          <cell r="B280">
            <v>242</v>
          </cell>
          <cell r="C280" t="str">
            <v>Daun Jendela Alumunium Warna ( Tanpa Kaca )</v>
          </cell>
          <cell r="D280" t="str">
            <v>m²</v>
          </cell>
          <cell r="E280">
            <v>68400</v>
          </cell>
        </row>
        <row r="281">
          <cell r="A281" t="str">
            <v>BP40</v>
          </cell>
          <cell r="B281">
            <v>243</v>
          </cell>
          <cell r="C281" t="str">
            <v>Daun Pintu Alumunium Natural tanpa kaca</v>
          </cell>
          <cell r="D281" t="str">
            <v>m²</v>
          </cell>
          <cell r="E281">
            <v>90800</v>
          </cell>
        </row>
        <row r="282">
          <cell r="A282" t="str">
            <v>BP41</v>
          </cell>
          <cell r="B282">
            <v>244</v>
          </cell>
          <cell r="C282" t="str">
            <v>Daun Pintu Alumunium Warna tanpa kaca</v>
          </cell>
          <cell r="D282" t="str">
            <v>m²</v>
          </cell>
          <cell r="E282">
            <v>99100</v>
          </cell>
        </row>
        <row r="283">
          <cell r="A283" t="str">
            <v>BP42</v>
          </cell>
          <cell r="B283">
            <v>245</v>
          </cell>
          <cell r="C283" t="str">
            <v xml:space="preserve">Handle Alumunium ( Tarikan Pintu Alumunium ) </v>
          </cell>
          <cell r="D283" t="str">
            <v>bh</v>
          </cell>
          <cell r="E283">
            <v>194800</v>
          </cell>
        </row>
        <row r="284">
          <cell r="A284" t="str">
            <v>BP43</v>
          </cell>
          <cell r="B284">
            <v>246</v>
          </cell>
          <cell r="C284" t="str">
            <v xml:space="preserve">Kait Angin Sendok alumunium </v>
          </cell>
          <cell r="D284" t="str">
            <v>ps</v>
          </cell>
          <cell r="E284">
            <v>53600</v>
          </cell>
        </row>
        <row r="285">
          <cell r="A285" t="str">
            <v>BP44</v>
          </cell>
          <cell r="B285">
            <v>247</v>
          </cell>
          <cell r="C285" t="str">
            <v xml:space="preserve">Karet Asisoris Kusen / Pintu Alumunium </v>
          </cell>
          <cell r="D285" t="str">
            <v>m1</v>
          </cell>
          <cell r="E285">
            <v>3000</v>
          </cell>
        </row>
        <row r="286">
          <cell r="A286" t="str">
            <v>BP45</v>
          </cell>
          <cell r="B286">
            <v>248</v>
          </cell>
          <cell r="C286" t="str">
            <v>Seng Plat BJLS 30 dia. 60 cm  ( 100 m1 )</v>
          </cell>
          <cell r="D286" t="str">
            <v>rool</v>
          </cell>
          <cell r="E286">
            <v>756100</v>
          </cell>
        </row>
        <row r="287">
          <cell r="A287" t="str">
            <v>BP46</v>
          </cell>
          <cell r="B287">
            <v>249</v>
          </cell>
          <cell r="C287" t="str">
            <v>Seng Plat BJLS 30 dia. 90 cm ( 100 m1 )</v>
          </cell>
          <cell r="D287" t="str">
            <v>rool</v>
          </cell>
          <cell r="E287">
            <v>1092000</v>
          </cell>
        </row>
        <row r="288">
          <cell r="A288" t="str">
            <v>BP47</v>
          </cell>
          <cell r="B288">
            <v>250</v>
          </cell>
          <cell r="C288" t="str">
            <v>Plat Besi Tipis 1 mm</v>
          </cell>
          <cell r="D288" t="str">
            <v>kg</v>
          </cell>
          <cell r="E288">
            <v>6400</v>
          </cell>
        </row>
        <row r="291">
          <cell r="A291" t="str">
            <v>BP48</v>
          </cell>
          <cell r="B291">
            <v>251</v>
          </cell>
          <cell r="C291" t="str">
            <v>Plat Besi Tipis 0.5 mm</v>
          </cell>
          <cell r="D291" t="str">
            <v>kg</v>
          </cell>
          <cell r="E291">
            <v>6900</v>
          </cell>
        </row>
        <row r="292">
          <cell r="A292" t="str">
            <v>BP49</v>
          </cell>
          <cell r="B292">
            <v>252</v>
          </cell>
          <cell r="C292" t="str">
            <v xml:space="preserve">Plat Besi 2 mm s/d 5 mm </v>
          </cell>
          <cell r="D292" t="str">
            <v>kg</v>
          </cell>
          <cell r="E292">
            <v>5300</v>
          </cell>
        </row>
        <row r="293">
          <cell r="A293" t="str">
            <v>BP50</v>
          </cell>
          <cell r="B293">
            <v>253</v>
          </cell>
          <cell r="C293" t="str">
            <v xml:space="preserve">Plat Besi 6 mm s/d 10 mm </v>
          </cell>
          <cell r="D293" t="str">
            <v>kg</v>
          </cell>
          <cell r="E293">
            <v>5300</v>
          </cell>
        </row>
        <row r="294">
          <cell r="A294" t="str">
            <v>BP51</v>
          </cell>
          <cell r="B294">
            <v>254</v>
          </cell>
          <cell r="C294" t="str">
            <v>Plat Besi 10 mm Ke atas</v>
          </cell>
          <cell r="D294" t="str">
            <v>kg</v>
          </cell>
          <cell r="E294">
            <v>5300</v>
          </cell>
        </row>
        <row r="295">
          <cell r="A295" t="str">
            <v>BP52</v>
          </cell>
          <cell r="B295">
            <v>255</v>
          </cell>
          <cell r="C295" t="str">
            <v>Lem Kuning (aibond)</v>
          </cell>
          <cell r="D295" t="str">
            <v>kg</v>
          </cell>
          <cell r="E295">
            <v>9700</v>
          </cell>
        </row>
        <row r="296">
          <cell r="A296" t="str">
            <v>BP53</v>
          </cell>
          <cell r="B296">
            <v>256</v>
          </cell>
          <cell r="C296" t="str">
            <v>Lem Fox</v>
          </cell>
          <cell r="D296" t="str">
            <v>kg</v>
          </cell>
          <cell r="E296">
            <v>7300</v>
          </cell>
        </row>
        <row r="298">
          <cell r="C298" t="str">
            <v>I.  BAHAN  KACA</v>
          </cell>
        </row>
        <row r="299">
          <cell r="A299" t="str">
            <v>BR01</v>
          </cell>
          <cell r="B299">
            <v>257</v>
          </cell>
          <cell r="C299" t="str">
            <v>Kaca Polos 2 mm ( ASAHI )</v>
          </cell>
          <cell r="D299" t="str">
            <v>m²</v>
          </cell>
          <cell r="E299">
            <v>21000</v>
          </cell>
        </row>
        <row r="300">
          <cell r="A300" t="str">
            <v>BR02</v>
          </cell>
          <cell r="B300">
            <v>258</v>
          </cell>
          <cell r="C300" t="str">
            <v>Kaca Polos 3 mm ( ASAHI )</v>
          </cell>
          <cell r="D300" t="str">
            <v>m²</v>
          </cell>
          <cell r="E300">
            <v>30500</v>
          </cell>
        </row>
        <row r="301">
          <cell r="A301" t="str">
            <v>BR03</v>
          </cell>
          <cell r="B301">
            <v>259</v>
          </cell>
          <cell r="C301" t="str">
            <v>Kaca Polos 5 mm ( ASAHI )</v>
          </cell>
          <cell r="D301" t="str">
            <v>m²</v>
          </cell>
          <cell r="E301">
            <v>45000</v>
          </cell>
        </row>
        <row r="302">
          <cell r="A302" t="str">
            <v>BR04</v>
          </cell>
          <cell r="B302">
            <v>260</v>
          </cell>
          <cell r="C302" t="str">
            <v>Kaca Rayband 5 mm ( ASAHI )</v>
          </cell>
          <cell r="D302" t="str">
            <v>m²</v>
          </cell>
          <cell r="E302">
            <v>54500</v>
          </cell>
        </row>
        <row r="303">
          <cell r="A303" t="str">
            <v>BR05</v>
          </cell>
          <cell r="B303">
            <v>261</v>
          </cell>
          <cell r="C303" t="str">
            <v>Kaca Rayband 8 mm ( ASAHI )</v>
          </cell>
          <cell r="D303" t="str">
            <v>m²</v>
          </cell>
          <cell r="E303">
            <v>169000</v>
          </cell>
        </row>
        <row r="304">
          <cell r="A304" t="str">
            <v>BR06</v>
          </cell>
          <cell r="B304">
            <v>262</v>
          </cell>
          <cell r="C304" t="str">
            <v>Kaca Rayband 12 mm ( ASAHI )</v>
          </cell>
          <cell r="D304" t="str">
            <v>m²</v>
          </cell>
          <cell r="E304">
            <v>277750</v>
          </cell>
        </row>
        <row r="305">
          <cell r="A305" t="str">
            <v>BR07</v>
          </cell>
          <cell r="B305">
            <v>263</v>
          </cell>
          <cell r="C305" t="str">
            <v>Kaca Patri Lokal Terpasang ( ASAHI )</v>
          </cell>
          <cell r="D305" t="str">
            <v>m²</v>
          </cell>
          <cell r="E305">
            <v>664000</v>
          </cell>
        </row>
        <row r="306">
          <cell r="A306" t="str">
            <v>BR08</v>
          </cell>
          <cell r="B306">
            <v>264</v>
          </cell>
          <cell r="C306" t="str">
            <v xml:space="preserve">Kaca Patri EX Luar negeri  terpasang </v>
          </cell>
          <cell r="D306" t="str">
            <v>m²</v>
          </cell>
          <cell r="E306">
            <v>2173500</v>
          </cell>
        </row>
        <row r="307">
          <cell r="A307" t="str">
            <v>BR09</v>
          </cell>
          <cell r="B307">
            <v>265</v>
          </cell>
          <cell r="C307" t="str">
            <v xml:space="preserve">Kaca 6 mm Gravver </v>
          </cell>
          <cell r="D307" t="str">
            <v>m²</v>
          </cell>
          <cell r="E307">
            <v>181000</v>
          </cell>
        </row>
        <row r="308">
          <cell r="A308" t="str">
            <v>BR10</v>
          </cell>
          <cell r="B308">
            <v>266</v>
          </cell>
          <cell r="C308" t="str">
            <v>Glass Block  DN  20 x 20 ( Kedawung )</v>
          </cell>
          <cell r="D308" t="str">
            <v>bh</v>
          </cell>
          <cell r="E308">
            <v>11000</v>
          </cell>
        </row>
        <row r="309">
          <cell r="A309" t="str">
            <v>BR11</v>
          </cell>
          <cell r="B309">
            <v>267</v>
          </cell>
          <cell r="C309" t="str">
            <v>Glass Block  DN  20 x 20 Ex LN</v>
          </cell>
          <cell r="D309" t="str">
            <v>bh</v>
          </cell>
          <cell r="E309">
            <v>42500</v>
          </cell>
        </row>
        <row r="311">
          <cell r="C311" t="str">
            <v>J. BAHAN PAKU DAN MUR BAUT</v>
          </cell>
        </row>
        <row r="312">
          <cell r="A312" t="str">
            <v>BS01</v>
          </cell>
          <cell r="B312">
            <v>268</v>
          </cell>
          <cell r="C312" t="str">
            <v>Paku 1 cm s/d 3 cm</v>
          </cell>
          <cell r="D312" t="str">
            <v>kg</v>
          </cell>
          <cell r="E312">
            <v>6000</v>
          </cell>
        </row>
        <row r="313">
          <cell r="A313" t="str">
            <v>BS02</v>
          </cell>
          <cell r="B313">
            <v>269</v>
          </cell>
          <cell r="C313" t="str">
            <v>Paku 4 cm s/d 7 cm</v>
          </cell>
          <cell r="D313" t="str">
            <v>kg</v>
          </cell>
          <cell r="E313">
            <v>5500</v>
          </cell>
        </row>
        <row r="314">
          <cell r="A314" t="str">
            <v>BS03</v>
          </cell>
          <cell r="B314">
            <v>270</v>
          </cell>
          <cell r="C314" t="str">
            <v>Paku 8 cm s/d 12 cm</v>
          </cell>
          <cell r="D314" t="str">
            <v>kg</v>
          </cell>
          <cell r="E314">
            <v>4750</v>
          </cell>
        </row>
        <row r="315">
          <cell r="A315" t="str">
            <v>BS04</v>
          </cell>
          <cell r="B315">
            <v>271</v>
          </cell>
          <cell r="C315" t="str">
            <v>Paku Beton 2 cm s/d 5 cm</v>
          </cell>
          <cell r="D315" t="str">
            <v>bh</v>
          </cell>
          <cell r="E315">
            <v>1250</v>
          </cell>
        </row>
        <row r="316">
          <cell r="A316" t="str">
            <v>BS05</v>
          </cell>
          <cell r="B316">
            <v>272</v>
          </cell>
          <cell r="C316" t="str">
            <v>Paku Kait Lengkap</v>
          </cell>
          <cell r="D316" t="str">
            <v>bh</v>
          </cell>
          <cell r="E316">
            <v>250</v>
          </cell>
        </row>
        <row r="317">
          <cell r="A317" t="str">
            <v>BS06</v>
          </cell>
          <cell r="B317">
            <v>273</v>
          </cell>
          <cell r="C317" t="str">
            <v>Paku Cacing</v>
          </cell>
          <cell r="D317" t="str">
            <v>kg</v>
          </cell>
          <cell r="E317">
            <v>15500</v>
          </cell>
        </row>
        <row r="318">
          <cell r="A318" t="str">
            <v>BS07</v>
          </cell>
          <cell r="B318">
            <v>274</v>
          </cell>
          <cell r="C318" t="str">
            <v>Besi Beugel kuda - kuda</v>
          </cell>
          <cell r="D318" t="str">
            <v>kg</v>
          </cell>
          <cell r="E318">
            <v>5750</v>
          </cell>
        </row>
        <row r="319">
          <cell r="A319" t="str">
            <v>BS08</v>
          </cell>
          <cell r="B319">
            <v>275</v>
          </cell>
          <cell r="C319" t="str">
            <v>Duk Angker</v>
          </cell>
          <cell r="D319" t="str">
            <v>bh</v>
          </cell>
          <cell r="E319">
            <v>1500</v>
          </cell>
        </row>
        <row r="320">
          <cell r="A320" t="str">
            <v>BS09</v>
          </cell>
          <cell r="B320">
            <v>276</v>
          </cell>
          <cell r="C320" t="str">
            <v>Angker Mur Baut dia.19 / panjang 60 cm</v>
          </cell>
          <cell r="D320" t="str">
            <v>bh</v>
          </cell>
          <cell r="E320">
            <v>26000</v>
          </cell>
        </row>
        <row r="321">
          <cell r="A321" t="str">
            <v>BS10</v>
          </cell>
          <cell r="B321">
            <v>277</v>
          </cell>
          <cell r="C321" t="str">
            <v>Mur Baut HTB dia. 19 s/d 16 (5 cm)</v>
          </cell>
          <cell r="D321" t="str">
            <v>bh</v>
          </cell>
          <cell r="E321">
            <v>4750</v>
          </cell>
        </row>
        <row r="322">
          <cell r="A322" t="str">
            <v>BS11</v>
          </cell>
          <cell r="B322">
            <v>278</v>
          </cell>
          <cell r="C322" t="str">
            <v>Mur Baut Biasa dia.19 s/d 16 (5 cm)</v>
          </cell>
          <cell r="D322" t="str">
            <v>bh</v>
          </cell>
          <cell r="E322">
            <v>2750</v>
          </cell>
        </row>
        <row r="323">
          <cell r="A323" t="str">
            <v>BS12</v>
          </cell>
          <cell r="B323">
            <v>279</v>
          </cell>
          <cell r="C323" t="str">
            <v>Piser dia. 12 s/d 20 cm</v>
          </cell>
          <cell r="D323" t="str">
            <v>bh</v>
          </cell>
          <cell r="E323">
            <v>2250</v>
          </cell>
        </row>
        <row r="325">
          <cell r="C325" t="str">
            <v>K. BAHAN PERPIPAAN</v>
          </cell>
          <cell r="D325" t="str">
            <v>1.²</v>
          </cell>
        </row>
        <row r="326">
          <cell r="A326" t="str">
            <v>BT01</v>
          </cell>
          <cell r="B326">
            <v>280</v>
          </cell>
          <cell r="C326" t="str">
            <v>Besi Pipa untuk Hydrant BSP Ø  1"</v>
          </cell>
          <cell r="D326" t="str">
            <v>bt</v>
          </cell>
          <cell r="E326">
            <v>73250</v>
          </cell>
        </row>
        <row r="327">
          <cell r="A327" t="str">
            <v>BT02</v>
          </cell>
          <cell r="B327">
            <v>281</v>
          </cell>
          <cell r="C327" t="str">
            <v>Besi Pipa untuk Hydrant BSP Ø  1,25"</v>
          </cell>
          <cell r="D327" t="str">
            <v>bt</v>
          </cell>
          <cell r="E327">
            <v>103000</v>
          </cell>
        </row>
        <row r="328">
          <cell r="A328" t="str">
            <v>BT03</v>
          </cell>
          <cell r="B328">
            <v>282</v>
          </cell>
          <cell r="C328" t="str">
            <v>Besi Pipa untuk Hydrant BSP Ø  1,5"</v>
          </cell>
          <cell r="D328" t="str">
            <v>bt</v>
          </cell>
          <cell r="E328">
            <v>114500</v>
          </cell>
        </row>
        <row r="329">
          <cell r="A329" t="str">
            <v>BT04</v>
          </cell>
          <cell r="B329">
            <v>283</v>
          </cell>
          <cell r="C329" t="str">
            <v>Besi Pipa untuk Hydrant BSP Ø 2"</v>
          </cell>
          <cell r="D329" t="str">
            <v>bt</v>
          </cell>
          <cell r="E329">
            <v>161750</v>
          </cell>
        </row>
        <row r="332">
          <cell r="A332" t="str">
            <v>BT05</v>
          </cell>
          <cell r="B332">
            <v>284</v>
          </cell>
          <cell r="C332" t="str">
            <v>Besi Pipa untuk Hydrant BSP Ø 2,5"</v>
          </cell>
          <cell r="D332" t="str">
            <v>bt</v>
          </cell>
          <cell r="E332">
            <v>238000</v>
          </cell>
        </row>
        <row r="333">
          <cell r="A333" t="str">
            <v>BT06</v>
          </cell>
          <cell r="B333">
            <v>285</v>
          </cell>
          <cell r="C333" t="str">
            <v>Besi Pipa untuk Hydrant BSP Ø  3"</v>
          </cell>
          <cell r="D333" t="str">
            <v>bt</v>
          </cell>
          <cell r="E333">
            <v>311250</v>
          </cell>
        </row>
        <row r="334">
          <cell r="A334" t="str">
            <v>BT07</v>
          </cell>
          <cell r="B334">
            <v>286</v>
          </cell>
          <cell r="C334" t="str">
            <v>Besi Pipa untuk Hydrant BSP Ø  4"</v>
          </cell>
          <cell r="D334" t="str">
            <v>bt</v>
          </cell>
          <cell r="E334">
            <v>445750</v>
          </cell>
        </row>
        <row r="335">
          <cell r="A335" t="str">
            <v>BT08</v>
          </cell>
          <cell r="B335">
            <v>287</v>
          </cell>
          <cell r="C335" t="str">
            <v>Besi Pipa untuk Hydrant BSP Ø  6"</v>
          </cell>
          <cell r="D335" t="str">
            <v>bt</v>
          </cell>
          <cell r="E335">
            <v>754000</v>
          </cell>
        </row>
        <row r="336">
          <cell r="A336" t="str">
            <v>BT09</v>
          </cell>
          <cell r="B336">
            <v>288</v>
          </cell>
          <cell r="C336" t="str">
            <v xml:space="preserve">Besi Pipa Hitam Ø 1" t=2 mm </v>
          </cell>
          <cell r="D336" t="str">
            <v>bt</v>
          </cell>
          <cell r="E336">
            <v>47000</v>
          </cell>
        </row>
        <row r="337">
          <cell r="A337" t="str">
            <v>BT10</v>
          </cell>
          <cell r="B337">
            <v>289</v>
          </cell>
          <cell r="C337" t="str">
            <v xml:space="preserve">Besi Pipa Hitam Ø 2" t=2 mm   </v>
          </cell>
          <cell r="D337" t="str">
            <v>bt</v>
          </cell>
          <cell r="E337">
            <v>100000</v>
          </cell>
        </row>
        <row r="338">
          <cell r="A338" t="str">
            <v>BT11</v>
          </cell>
          <cell r="B338">
            <v>290</v>
          </cell>
          <cell r="C338" t="str">
            <v xml:space="preserve">Besi Pipa Hitam Ø 3" t=2 mm </v>
          </cell>
          <cell r="D338" t="str">
            <v>bt</v>
          </cell>
          <cell r="E338">
            <v>185000</v>
          </cell>
        </row>
        <row r="339">
          <cell r="A339" t="str">
            <v>BT12</v>
          </cell>
          <cell r="B339">
            <v>291</v>
          </cell>
          <cell r="C339" t="str">
            <v xml:space="preserve">Besi Pipa Hitam Ø 4" t=2 mm  </v>
          </cell>
          <cell r="D339" t="str">
            <v>bt</v>
          </cell>
          <cell r="E339">
            <v>245000</v>
          </cell>
        </row>
        <row r="340">
          <cell r="A340" t="str">
            <v>BT13</v>
          </cell>
          <cell r="B340">
            <v>292</v>
          </cell>
          <cell r="C340" t="str">
            <v>Besi Pipa Hitam Ø 5" t=2 mm</v>
          </cell>
          <cell r="D340" t="str">
            <v>bt</v>
          </cell>
          <cell r="E340">
            <v>345000</v>
          </cell>
        </row>
        <row r="341">
          <cell r="A341" t="str">
            <v>BT14</v>
          </cell>
          <cell r="B341">
            <v>293</v>
          </cell>
          <cell r="C341" t="str">
            <v>Pipa GIP Medium B Ø 1/2"  ( 6 m1 )</v>
          </cell>
          <cell r="D341" t="str">
            <v>bt</v>
          </cell>
          <cell r="E341">
            <v>47000</v>
          </cell>
        </row>
        <row r="342">
          <cell r="A342" t="str">
            <v>BT15</v>
          </cell>
          <cell r="B342">
            <v>294</v>
          </cell>
          <cell r="C342" t="str">
            <v>Pipa GIP Medium B Ø 3/4"  ( 6 m1 )</v>
          </cell>
          <cell r="D342" t="str">
            <v>bt</v>
          </cell>
          <cell r="E342">
            <v>56000</v>
          </cell>
        </row>
        <row r="343">
          <cell r="A343" t="str">
            <v>BT16</v>
          </cell>
          <cell r="B343">
            <v>295</v>
          </cell>
          <cell r="C343" t="str">
            <v>Pipa GIP Medium B Ø 1"   ( 6 m1 )</v>
          </cell>
          <cell r="D343" t="str">
            <v>bt</v>
          </cell>
          <cell r="E343">
            <v>84000</v>
          </cell>
        </row>
        <row r="344">
          <cell r="A344" t="str">
            <v>BT17</v>
          </cell>
          <cell r="B344">
            <v>296</v>
          </cell>
          <cell r="C344" t="str">
            <v>Pipa GIP Medium B Ø 1 1/4"  ( 6 m1 )</v>
          </cell>
          <cell r="D344" t="str">
            <v>bt</v>
          </cell>
          <cell r="E344">
            <v>120000</v>
          </cell>
        </row>
        <row r="345">
          <cell r="A345" t="str">
            <v>BT18</v>
          </cell>
          <cell r="B345">
            <v>297</v>
          </cell>
          <cell r="C345" t="str">
            <v>Pipa GIP Medium B Ø 1 1/2" ( 6 m1 )</v>
          </cell>
          <cell r="D345" t="str">
            <v>bt</v>
          </cell>
          <cell r="E345">
            <v>133000</v>
          </cell>
        </row>
        <row r="346">
          <cell r="A346" t="str">
            <v>BT19</v>
          </cell>
          <cell r="B346">
            <v>298</v>
          </cell>
          <cell r="C346" t="str">
            <v>Pipa GIP Medium B Ø 1 3/4"( 6 m1 )</v>
          </cell>
          <cell r="D346" t="str">
            <v>bt</v>
          </cell>
          <cell r="E346">
            <v>170000</v>
          </cell>
        </row>
        <row r="347">
          <cell r="A347" t="str">
            <v>BT20</v>
          </cell>
          <cell r="B347">
            <v>299</v>
          </cell>
          <cell r="C347" t="str">
            <v>Pipa GIP Medium B Ø 2"  ( 6 m1 )</v>
          </cell>
          <cell r="D347" t="str">
            <v>bt</v>
          </cell>
          <cell r="E347">
            <v>179000</v>
          </cell>
        </row>
        <row r="348">
          <cell r="A348" t="str">
            <v>BT21</v>
          </cell>
          <cell r="B348">
            <v>300</v>
          </cell>
          <cell r="C348" t="str">
            <v>Pipa GIP Medium B Ø 2 1/2" ( 6 m1 )</v>
          </cell>
          <cell r="D348" t="str">
            <v>bt</v>
          </cell>
          <cell r="E348">
            <v>254000</v>
          </cell>
        </row>
        <row r="349">
          <cell r="A349" t="str">
            <v>BT22</v>
          </cell>
          <cell r="B349">
            <v>301</v>
          </cell>
          <cell r="C349" t="str">
            <v>Pipa GIP Medium B Ø 3"  ( 6 m1 )</v>
          </cell>
          <cell r="D349" t="str">
            <v>bt</v>
          </cell>
          <cell r="E349">
            <v>340000</v>
          </cell>
        </row>
        <row r="350">
          <cell r="A350" t="str">
            <v>BT23</v>
          </cell>
          <cell r="B350">
            <v>302</v>
          </cell>
          <cell r="C350" t="str">
            <v>Pipa GIP Medium B Ø 4"  ( 6 m1 )</v>
          </cell>
          <cell r="D350" t="str">
            <v>bt</v>
          </cell>
          <cell r="E350">
            <v>455000</v>
          </cell>
        </row>
        <row r="351">
          <cell r="A351" t="str">
            <v>BT24</v>
          </cell>
          <cell r="B351">
            <v>303</v>
          </cell>
          <cell r="C351" t="str">
            <v>Macam2 Sambungan GIP Ø 1/2"</v>
          </cell>
          <cell r="D351" t="str">
            <v>bh</v>
          </cell>
          <cell r="E351">
            <v>2900</v>
          </cell>
        </row>
        <row r="352">
          <cell r="A352" t="str">
            <v>BT25</v>
          </cell>
          <cell r="B352">
            <v>304</v>
          </cell>
          <cell r="C352" t="str">
            <v>Macam2 Sambungan GIP Ø 3/4"</v>
          </cell>
          <cell r="D352" t="str">
            <v>bh</v>
          </cell>
          <cell r="E352">
            <v>3500</v>
          </cell>
        </row>
        <row r="353">
          <cell r="A353" t="str">
            <v>BT26</v>
          </cell>
          <cell r="B353">
            <v>305</v>
          </cell>
          <cell r="C353" t="str">
            <v>Macam2 Sambungan GIP Ø 1"</v>
          </cell>
          <cell r="D353" t="str">
            <v>bh</v>
          </cell>
          <cell r="E353">
            <v>5750</v>
          </cell>
        </row>
        <row r="354">
          <cell r="A354" t="str">
            <v>BT27</v>
          </cell>
          <cell r="B354">
            <v>306</v>
          </cell>
          <cell r="C354" t="str">
            <v>Macam2 Sambungan GIP Ø 1 1/4"</v>
          </cell>
          <cell r="D354" t="str">
            <v>bh</v>
          </cell>
          <cell r="E354">
            <v>8750</v>
          </cell>
        </row>
        <row r="355">
          <cell r="A355" t="str">
            <v>BT28</v>
          </cell>
          <cell r="B355">
            <v>307</v>
          </cell>
          <cell r="C355" t="str">
            <v>Macam2 Sambungan GIP Ø 11/2"</v>
          </cell>
          <cell r="D355" t="str">
            <v>bh</v>
          </cell>
          <cell r="E355">
            <v>9750</v>
          </cell>
        </row>
        <row r="356">
          <cell r="A356" t="str">
            <v>BT29</v>
          </cell>
          <cell r="B356">
            <v>308</v>
          </cell>
          <cell r="C356" t="str">
            <v>Macam2 Sambungan GIP Ø 13/4"</v>
          </cell>
          <cell r="D356" t="str">
            <v>bh</v>
          </cell>
          <cell r="E356">
            <v>12000</v>
          </cell>
        </row>
        <row r="357">
          <cell r="A357" t="str">
            <v>BT30</v>
          </cell>
          <cell r="B357">
            <v>309</v>
          </cell>
          <cell r="C357" t="str">
            <v>Macam2 Sambungan GIP Ø 2"</v>
          </cell>
          <cell r="D357" t="str">
            <v>bh</v>
          </cell>
          <cell r="E357">
            <v>20000</v>
          </cell>
        </row>
        <row r="358">
          <cell r="A358" t="str">
            <v>BT31</v>
          </cell>
          <cell r="B358">
            <v>310</v>
          </cell>
          <cell r="C358" t="str">
            <v>Macam2 Sambungan GIP Ø 2 1/2"</v>
          </cell>
          <cell r="D358" t="str">
            <v>bh</v>
          </cell>
          <cell r="E358">
            <v>25500</v>
          </cell>
        </row>
        <row r="359">
          <cell r="A359" t="str">
            <v>BT32</v>
          </cell>
          <cell r="B359">
            <v>311</v>
          </cell>
          <cell r="C359" t="str">
            <v>Macam2 Sambungan GIP Ø 3"</v>
          </cell>
          <cell r="D359" t="str">
            <v>bh</v>
          </cell>
          <cell r="E359">
            <v>34500</v>
          </cell>
        </row>
        <row r="360">
          <cell r="A360" t="str">
            <v>BT33</v>
          </cell>
          <cell r="B360">
            <v>312</v>
          </cell>
          <cell r="C360" t="str">
            <v>Macam2 Sambungan GIP Ø 4"</v>
          </cell>
          <cell r="D360" t="str">
            <v>bh</v>
          </cell>
          <cell r="E360">
            <v>49500</v>
          </cell>
        </row>
        <row r="361">
          <cell r="A361" t="str">
            <v>BT34</v>
          </cell>
          <cell r="B361">
            <v>313</v>
          </cell>
          <cell r="C361" t="str">
            <v xml:space="preserve">Pipa PVC RUCIKA type AW  Ø 1/2" </v>
          </cell>
          <cell r="D361" t="str">
            <v>bt</v>
          </cell>
          <cell r="E361">
            <v>17500</v>
          </cell>
        </row>
        <row r="362">
          <cell r="A362" t="str">
            <v>BT35</v>
          </cell>
          <cell r="B362">
            <v>314</v>
          </cell>
          <cell r="C362" t="str">
            <v xml:space="preserve">Pipa PVC RUCIKA type AW    Ø 3/4" </v>
          </cell>
          <cell r="D362" t="str">
            <v>bt</v>
          </cell>
          <cell r="E362">
            <v>17750</v>
          </cell>
        </row>
        <row r="363">
          <cell r="A363" t="str">
            <v>BT36</v>
          </cell>
          <cell r="B363">
            <v>315</v>
          </cell>
          <cell r="C363" t="str">
            <v xml:space="preserve">Pipa PVC RUCIKA type AW    Ø 1" </v>
          </cell>
          <cell r="D363" t="str">
            <v>bt</v>
          </cell>
          <cell r="E363">
            <v>22250</v>
          </cell>
        </row>
        <row r="364">
          <cell r="A364" t="str">
            <v>BT37</v>
          </cell>
          <cell r="B364">
            <v>316</v>
          </cell>
          <cell r="C364" t="str">
            <v xml:space="preserve">Pipa PVC RUCIKA type AW    Ø 1 1/4" </v>
          </cell>
          <cell r="D364" t="str">
            <v>bt</v>
          </cell>
          <cell r="E364">
            <v>47500</v>
          </cell>
        </row>
        <row r="365">
          <cell r="A365" t="str">
            <v>BT38</v>
          </cell>
          <cell r="B365">
            <v>317</v>
          </cell>
          <cell r="C365" t="str">
            <v xml:space="preserve">Pipa PVC RUCIKA type AW    Ø 1 1/2" </v>
          </cell>
          <cell r="D365" t="str">
            <v>bt</v>
          </cell>
          <cell r="E365">
            <v>45750</v>
          </cell>
        </row>
        <row r="366">
          <cell r="A366" t="str">
            <v>BT39</v>
          </cell>
          <cell r="B366">
            <v>318</v>
          </cell>
          <cell r="C366" t="str">
            <v xml:space="preserve">Pipa PVC RUCIKA type AW    Ø 2" </v>
          </cell>
          <cell r="D366" t="str">
            <v>bt</v>
          </cell>
          <cell r="E366">
            <v>70250</v>
          </cell>
        </row>
        <row r="367">
          <cell r="A367" t="str">
            <v>BT40</v>
          </cell>
          <cell r="B367">
            <v>319</v>
          </cell>
          <cell r="C367" t="str">
            <v xml:space="preserve">Pipa PVC RUCIKA type AW    Ø 2 1/2" </v>
          </cell>
          <cell r="D367" t="str">
            <v>bt</v>
          </cell>
          <cell r="E367">
            <v>91250</v>
          </cell>
        </row>
        <row r="368">
          <cell r="A368" t="str">
            <v>BT41</v>
          </cell>
          <cell r="B368">
            <v>320</v>
          </cell>
          <cell r="C368" t="str">
            <v xml:space="preserve">Pipa PVC RUCIKA type AW    Ø 3" </v>
          </cell>
          <cell r="D368" t="str">
            <v>bt</v>
          </cell>
          <cell r="E368">
            <v>131500</v>
          </cell>
        </row>
        <row r="369">
          <cell r="A369" t="str">
            <v>BT42</v>
          </cell>
          <cell r="B369">
            <v>321</v>
          </cell>
          <cell r="C369" t="str">
            <v xml:space="preserve">Pipa PVC RUCIKA type AW    Ø 4" </v>
          </cell>
          <cell r="D369" t="str">
            <v>bt</v>
          </cell>
          <cell r="E369">
            <v>196250</v>
          </cell>
        </row>
        <row r="370">
          <cell r="A370" t="str">
            <v>BT43</v>
          </cell>
          <cell r="B370">
            <v>322</v>
          </cell>
          <cell r="C370" t="str">
            <v xml:space="preserve">Pipa PVC RUCIKA type AW    Ø 6" </v>
          </cell>
          <cell r="D370" t="str">
            <v>bt</v>
          </cell>
          <cell r="E370">
            <v>418000</v>
          </cell>
        </row>
        <row r="373">
          <cell r="A373" t="str">
            <v>BT44</v>
          </cell>
          <cell r="B373">
            <v>323</v>
          </cell>
          <cell r="C373" t="str">
            <v xml:space="preserve">Pipa PVC RUCIKA type AW    Ø 8" </v>
          </cell>
          <cell r="D373" t="str">
            <v>bt</v>
          </cell>
          <cell r="E373">
            <v>620000</v>
          </cell>
        </row>
        <row r="374">
          <cell r="A374" t="str">
            <v>BT45</v>
          </cell>
          <cell r="B374">
            <v>324</v>
          </cell>
          <cell r="C374" t="str">
            <v>Pipa PVC  MASPION ABU Ø 1/2" (AW)</v>
          </cell>
          <cell r="D374" t="str">
            <v>bt</v>
          </cell>
          <cell r="E374">
            <v>10000</v>
          </cell>
        </row>
        <row r="375">
          <cell r="A375" t="str">
            <v>BT46</v>
          </cell>
          <cell r="B375">
            <v>325</v>
          </cell>
          <cell r="C375" t="str">
            <v>Pipa PVC  MASPION ABU Ø 3/4" (AW)</v>
          </cell>
          <cell r="D375" t="str">
            <v>bt</v>
          </cell>
          <cell r="E375">
            <v>13000</v>
          </cell>
        </row>
        <row r="376">
          <cell r="A376" t="str">
            <v>BT47</v>
          </cell>
          <cell r="B376">
            <v>326</v>
          </cell>
          <cell r="C376" t="str">
            <v>Pipa PVC  MASPION ABU Ø 1" (AW)</v>
          </cell>
          <cell r="D376" t="str">
            <v>bt</v>
          </cell>
          <cell r="E376">
            <v>15000</v>
          </cell>
        </row>
        <row r="377">
          <cell r="A377" t="str">
            <v>BT48</v>
          </cell>
          <cell r="B377">
            <v>327</v>
          </cell>
          <cell r="C377" t="str">
            <v>Pipa PVC  MASPION ABU Ø 1 1/4" (AW)</v>
          </cell>
          <cell r="D377" t="str">
            <v>bt</v>
          </cell>
          <cell r="E377">
            <v>30000</v>
          </cell>
        </row>
        <row r="378">
          <cell r="A378" t="str">
            <v>BT49</v>
          </cell>
          <cell r="B378">
            <v>328</v>
          </cell>
          <cell r="C378" t="str">
            <v>Pipa PVC  MASPION ABU Ø 1 1/2" (AW)</v>
          </cell>
          <cell r="D378" t="str">
            <v>bt</v>
          </cell>
          <cell r="E378">
            <v>29000</v>
          </cell>
        </row>
        <row r="379">
          <cell r="A379" t="str">
            <v>BT50</v>
          </cell>
          <cell r="B379">
            <v>329</v>
          </cell>
          <cell r="C379" t="str">
            <v>Pipa PVC  MASPION ABU Ø 2" (AW)</v>
          </cell>
          <cell r="D379" t="str">
            <v>bt</v>
          </cell>
          <cell r="E379">
            <v>43000</v>
          </cell>
        </row>
        <row r="380">
          <cell r="A380" t="str">
            <v>BT51</v>
          </cell>
          <cell r="B380">
            <v>330</v>
          </cell>
          <cell r="C380" t="str">
            <v>Pipa PVC  MASPION ABU Ø 2 1/2" (AW)</v>
          </cell>
          <cell r="D380" t="str">
            <v>bt</v>
          </cell>
          <cell r="E380">
            <v>50000</v>
          </cell>
        </row>
        <row r="381">
          <cell r="A381" t="str">
            <v>BT52</v>
          </cell>
          <cell r="B381">
            <v>331</v>
          </cell>
          <cell r="C381" t="str">
            <v>Pipa PVC  MASPION ABU Ø 3" (AW)</v>
          </cell>
          <cell r="D381" t="str">
            <v>bt</v>
          </cell>
          <cell r="E381">
            <v>73000</v>
          </cell>
        </row>
        <row r="382">
          <cell r="A382" t="str">
            <v>BT53</v>
          </cell>
          <cell r="B382">
            <v>332</v>
          </cell>
          <cell r="C382" t="str">
            <v>Pipa PVC  MASPION ABU Ø 4" (AW)</v>
          </cell>
          <cell r="D382" t="str">
            <v>bt</v>
          </cell>
          <cell r="E382">
            <v>110000</v>
          </cell>
        </row>
        <row r="383">
          <cell r="A383" t="str">
            <v>BT54</v>
          </cell>
          <cell r="B383">
            <v>333</v>
          </cell>
          <cell r="C383" t="str">
            <v>Macam2 Sambungan Paralon Ø 1/2"</v>
          </cell>
          <cell r="D383" t="str">
            <v>bh</v>
          </cell>
          <cell r="E383">
            <v>1000</v>
          </cell>
        </row>
        <row r="384">
          <cell r="A384" t="str">
            <v>BT55</v>
          </cell>
          <cell r="B384">
            <v>334</v>
          </cell>
          <cell r="C384" t="str">
            <v>Macam2 Sambungan Paralon Ø 3/4"</v>
          </cell>
          <cell r="D384" t="str">
            <v>bh</v>
          </cell>
          <cell r="E384">
            <v>1250</v>
          </cell>
        </row>
        <row r="385">
          <cell r="A385" t="str">
            <v>BT56</v>
          </cell>
          <cell r="B385">
            <v>335</v>
          </cell>
          <cell r="C385" t="str">
            <v>Macam2 Sambungan Paralon Ø 1"</v>
          </cell>
          <cell r="D385" t="str">
            <v>bh</v>
          </cell>
          <cell r="E385">
            <v>1500</v>
          </cell>
        </row>
        <row r="386">
          <cell r="A386" t="str">
            <v>BT57</v>
          </cell>
          <cell r="B386">
            <v>336</v>
          </cell>
          <cell r="C386" t="str">
            <v>Macam2 Sambungan Paralon Ø 1 1/4"</v>
          </cell>
          <cell r="D386" t="str">
            <v>bh</v>
          </cell>
          <cell r="E386">
            <v>3500</v>
          </cell>
        </row>
        <row r="387">
          <cell r="A387" t="str">
            <v>BT58</v>
          </cell>
          <cell r="B387">
            <v>337</v>
          </cell>
          <cell r="C387" t="str">
            <v>Macam2 Sambungan Paralon Ø 1 1/2"</v>
          </cell>
          <cell r="D387" t="str">
            <v>bh</v>
          </cell>
          <cell r="E387">
            <v>3500</v>
          </cell>
        </row>
        <row r="388">
          <cell r="A388" t="str">
            <v>BT59</v>
          </cell>
          <cell r="B388">
            <v>338</v>
          </cell>
          <cell r="C388" t="str">
            <v>Macam2 Sambungan Paralon Ø 1 3/4"</v>
          </cell>
          <cell r="D388" t="str">
            <v>bh</v>
          </cell>
          <cell r="E388">
            <v>4000</v>
          </cell>
        </row>
        <row r="389">
          <cell r="A389" t="str">
            <v>BT60</v>
          </cell>
          <cell r="B389">
            <v>339</v>
          </cell>
          <cell r="C389" t="str">
            <v>Macam2 Sambungan Paralon Ø 2"</v>
          </cell>
          <cell r="D389" t="str">
            <v>bh</v>
          </cell>
          <cell r="E389">
            <v>7000</v>
          </cell>
        </row>
        <row r="390">
          <cell r="A390" t="str">
            <v>BT61</v>
          </cell>
          <cell r="B390">
            <v>340</v>
          </cell>
          <cell r="C390" t="str">
            <v>Macam2 Samb. Paralon Ø 2 1/2"</v>
          </cell>
          <cell r="D390" t="str">
            <v>bh</v>
          </cell>
          <cell r="E390">
            <v>10500</v>
          </cell>
        </row>
        <row r="391">
          <cell r="A391" t="str">
            <v>BT62</v>
          </cell>
          <cell r="B391">
            <v>341</v>
          </cell>
          <cell r="C391" t="str">
            <v>Macam2 Samb. Paralon Ø 3"</v>
          </cell>
          <cell r="D391" t="str">
            <v>bh</v>
          </cell>
          <cell r="E391">
            <v>22000</v>
          </cell>
        </row>
        <row r="392">
          <cell r="A392" t="str">
            <v>BT63</v>
          </cell>
          <cell r="B392">
            <v>342</v>
          </cell>
          <cell r="C392" t="str">
            <v>Macam2 Samb. Paralon Ø 4"</v>
          </cell>
          <cell r="D392" t="str">
            <v>bh</v>
          </cell>
          <cell r="E392">
            <v>29000</v>
          </cell>
        </row>
        <row r="393">
          <cell r="A393" t="str">
            <v>BT64</v>
          </cell>
          <cell r="B393">
            <v>343</v>
          </cell>
          <cell r="C393" t="str">
            <v>Sambungan Pipa PVC Jenis AW 4 " TY</v>
          </cell>
          <cell r="D393" t="str">
            <v>bh</v>
          </cell>
          <cell r="E393">
            <v>47000</v>
          </cell>
        </row>
        <row r="394">
          <cell r="A394" t="str">
            <v>BT65</v>
          </cell>
          <cell r="B394">
            <v>344</v>
          </cell>
          <cell r="C394" t="str">
            <v>Lem Paralon</v>
          </cell>
          <cell r="D394" t="str">
            <v>tb</v>
          </cell>
          <cell r="E394">
            <v>3000</v>
          </cell>
        </row>
        <row r="395">
          <cell r="A395" t="str">
            <v>BT66</v>
          </cell>
          <cell r="B395">
            <v>345</v>
          </cell>
          <cell r="C395" t="str">
            <v>Solatip Leideng</v>
          </cell>
          <cell r="D395" t="str">
            <v>gl</v>
          </cell>
          <cell r="E395">
            <v>1750</v>
          </cell>
        </row>
        <row r="396">
          <cell r="A396" t="str">
            <v>BT67</v>
          </cell>
          <cell r="B396">
            <v>346</v>
          </cell>
          <cell r="C396" t="str">
            <v>Pipa PVC 4" berlobang jenis AW</v>
          </cell>
          <cell r="D396" t="str">
            <v>m1</v>
          </cell>
          <cell r="E396">
            <v>17000</v>
          </cell>
        </row>
        <row r="398">
          <cell r="C398" t="str">
            <v>L. BAHAN SANITAIR</v>
          </cell>
        </row>
        <row r="399">
          <cell r="A399" t="str">
            <v>BV01</v>
          </cell>
          <cell r="B399">
            <v>347</v>
          </cell>
          <cell r="C399" t="str">
            <v>Stop Kran 3/4 " KIT</v>
          </cell>
          <cell r="D399" t="str">
            <v>bh</v>
          </cell>
          <cell r="E399">
            <v>71000</v>
          </cell>
        </row>
        <row r="400">
          <cell r="A400" t="str">
            <v>BV02</v>
          </cell>
          <cell r="B400">
            <v>348</v>
          </cell>
          <cell r="C400" t="str">
            <v>Stop Kran 1 " KIT</v>
          </cell>
          <cell r="D400" t="str">
            <v>bh</v>
          </cell>
          <cell r="E400">
            <v>105000</v>
          </cell>
        </row>
        <row r="401">
          <cell r="A401" t="str">
            <v>BV03</v>
          </cell>
          <cell r="B401">
            <v>349</v>
          </cell>
          <cell r="C401" t="str">
            <v>Stop Kran 1 1/2 " KIT</v>
          </cell>
          <cell r="D401" t="str">
            <v>bh</v>
          </cell>
          <cell r="E401">
            <v>200000</v>
          </cell>
        </row>
        <row r="402">
          <cell r="A402" t="str">
            <v>BV04</v>
          </cell>
          <cell r="B402">
            <v>350</v>
          </cell>
          <cell r="C402" t="str">
            <v>Stop Kran 2 " KIT</v>
          </cell>
          <cell r="D402" t="str">
            <v>bh</v>
          </cell>
          <cell r="E402">
            <v>295000</v>
          </cell>
        </row>
        <row r="403">
          <cell r="A403" t="str">
            <v>BV05</v>
          </cell>
          <cell r="B403">
            <v>351</v>
          </cell>
          <cell r="C403" t="str">
            <v>Stop Kran 2 1/2" KIT</v>
          </cell>
          <cell r="D403" t="str">
            <v>bh</v>
          </cell>
          <cell r="E403">
            <v>383000</v>
          </cell>
        </row>
        <row r="404">
          <cell r="A404" t="str">
            <v>BV06</v>
          </cell>
          <cell r="B404">
            <v>352</v>
          </cell>
          <cell r="C404" t="str">
            <v>Stop Kran 3 " KIT</v>
          </cell>
          <cell r="D404" t="str">
            <v>bh</v>
          </cell>
          <cell r="E404">
            <v>459000</v>
          </cell>
        </row>
        <row r="405">
          <cell r="A405" t="str">
            <v>BV07</v>
          </cell>
          <cell r="B405">
            <v>353</v>
          </cell>
          <cell r="C405" t="str">
            <v>Check Valve 1/2 "</v>
          </cell>
          <cell r="D405" t="str">
            <v>bh</v>
          </cell>
          <cell r="E405">
            <v>71000</v>
          </cell>
        </row>
        <row r="406">
          <cell r="A406" t="str">
            <v>BV08</v>
          </cell>
          <cell r="B406">
            <v>354</v>
          </cell>
          <cell r="C406" t="str">
            <v>Double Neple 1/2 "</v>
          </cell>
          <cell r="D406" t="str">
            <v>bh</v>
          </cell>
          <cell r="E406">
            <v>22000</v>
          </cell>
        </row>
        <row r="407">
          <cell r="A407" t="str">
            <v>BV09</v>
          </cell>
          <cell r="B407">
            <v>355</v>
          </cell>
          <cell r="C407" t="str">
            <v>Water Mur 1/2 "</v>
          </cell>
          <cell r="D407" t="str">
            <v>bh</v>
          </cell>
          <cell r="E407">
            <v>22000</v>
          </cell>
        </row>
        <row r="408">
          <cell r="A408" t="str">
            <v>BV10</v>
          </cell>
          <cell r="B408">
            <v>356</v>
          </cell>
          <cell r="C408" t="str">
            <v>Gate Walve 1/2 "</v>
          </cell>
          <cell r="D408" t="str">
            <v>bh</v>
          </cell>
          <cell r="E408">
            <v>28000</v>
          </cell>
        </row>
        <row r="409">
          <cell r="A409" t="str">
            <v>BV11</v>
          </cell>
          <cell r="B409">
            <v>357</v>
          </cell>
          <cell r="C409" t="str">
            <v xml:space="preserve">Saringan Air Lt KM Stainless Steel </v>
          </cell>
          <cell r="D409" t="str">
            <v>bh</v>
          </cell>
          <cell r="E409">
            <v>28000</v>
          </cell>
        </row>
        <row r="410">
          <cell r="A410" t="str">
            <v>BV12</v>
          </cell>
          <cell r="B410">
            <v>358</v>
          </cell>
          <cell r="C410" t="str">
            <v>Apooer Bath Tube</v>
          </cell>
          <cell r="D410" t="str">
            <v>bh</v>
          </cell>
          <cell r="E410">
            <v>137000</v>
          </cell>
        </row>
        <row r="411">
          <cell r="A411" t="str">
            <v>BV13</v>
          </cell>
          <cell r="B411">
            <v>359</v>
          </cell>
          <cell r="C411" t="str">
            <v>Kran stain less Lokal Kait</v>
          </cell>
          <cell r="D411" t="str">
            <v>bh</v>
          </cell>
          <cell r="E411">
            <v>24000</v>
          </cell>
        </row>
        <row r="414">
          <cell r="A414" t="str">
            <v>BV14</v>
          </cell>
          <cell r="B414">
            <v>360</v>
          </cell>
          <cell r="C414" t="str">
            <v xml:space="preserve">Shower Dengan Tiang </v>
          </cell>
          <cell r="D414" t="str">
            <v>bh</v>
          </cell>
          <cell r="E414">
            <v>466000</v>
          </cell>
        </row>
        <row r="415">
          <cell r="A415" t="str">
            <v>BV15</v>
          </cell>
          <cell r="B415">
            <v>361</v>
          </cell>
          <cell r="C415" t="str">
            <v xml:space="preserve">Shower Tanpa Tiang </v>
          </cell>
          <cell r="D415" t="str">
            <v>bh</v>
          </cell>
          <cell r="E415">
            <v>138000</v>
          </cell>
        </row>
        <row r="416">
          <cell r="A416" t="str">
            <v>BV16</v>
          </cell>
          <cell r="B416">
            <v>362</v>
          </cell>
          <cell r="C416" t="str">
            <v xml:space="preserve">Kran Tembok Sun Eui  dia. 1/2 " </v>
          </cell>
          <cell r="D416" t="str">
            <v>bh</v>
          </cell>
          <cell r="E416">
            <v>40000</v>
          </cell>
        </row>
        <row r="417">
          <cell r="A417" t="str">
            <v>BV17</v>
          </cell>
          <cell r="B417">
            <v>363</v>
          </cell>
          <cell r="C417" t="str">
            <v xml:space="preserve">Kran Tembok ITAP dia. 1/2 " </v>
          </cell>
          <cell r="D417" t="str">
            <v>bh</v>
          </cell>
          <cell r="E417">
            <v>29000</v>
          </cell>
        </row>
        <row r="418">
          <cell r="A418" t="str">
            <v>BV18</v>
          </cell>
          <cell r="B418">
            <v>364</v>
          </cell>
          <cell r="C418" t="str">
            <v xml:space="preserve">Kran Bebek Sun Eui 1/2 " </v>
          </cell>
          <cell r="D418" t="str">
            <v>bh</v>
          </cell>
          <cell r="E418">
            <v>114000</v>
          </cell>
        </row>
        <row r="419">
          <cell r="A419" t="str">
            <v>BV19</v>
          </cell>
          <cell r="B419">
            <v>365</v>
          </cell>
          <cell r="C419" t="str">
            <v>Kran Bebek ITAP 1/2 "</v>
          </cell>
          <cell r="D419" t="str">
            <v>bh</v>
          </cell>
          <cell r="E419">
            <v>62000</v>
          </cell>
        </row>
        <row r="420">
          <cell r="A420" t="str">
            <v>BV20</v>
          </cell>
          <cell r="B420">
            <v>366</v>
          </cell>
          <cell r="C420" t="str">
            <v>Kran Panas Dingin San Eui  Standard</v>
          </cell>
          <cell r="D420" t="str">
            <v>bh</v>
          </cell>
          <cell r="E420">
            <v>295000</v>
          </cell>
        </row>
        <row r="421">
          <cell r="A421" t="str">
            <v>BV21</v>
          </cell>
          <cell r="B421">
            <v>367</v>
          </cell>
          <cell r="C421" t="str">
            <v xml:space="preserve">Bath Cape  Washteren </v>
          </cell>
          <cell r="D421" t="str">
            <v>unit</v>
          </cell>
          <cell r="E421">
            <v>1140000</v>
          </cell>
        </row>
        <row r="422">
          <cell r="A422" t="str">
            <v>BV22</v>
          </cell>
          <cell r="B422">
            <v>368</v>
          </cell>
          <cell r="C422" t="str">
            <v>Tempat Sabun Poslin</v>
          </cell>
          <cell r="D422" t="str">
            <v>bh</v>
          </cell>
          <cell r="E422">
            <v>24000</v>
          </cell>
        </row>
        <row r="423">
          <cell r="A423" t="str">
            <v>BV23</v>
          </cell>
          <cell r="B423">
            <v>369</v>
          </cell>
          <cell r="C423" t="str">
            <v xml:space="preserve">Wastafel Lengkap TOTO LW 230 </v>
          </cell>
          <cell r="D423" t="str">
            <v>unit</v>
          </cell>
          <cell r="E423">
            <v>546000</v>
          </cell>
        </row>
        <row r="424">
          <cell r="A424" t="str">
            <v>BV24</v>
          </cell>
          <cell r="B424">
            <v>370</v>
          </cell>
          <cell r="C424" t="str">
            <v>Wastafel Lengkap INA</v>
          </cell>
          <cell r="D424" t="str">
            <v>unit</v>
          </cell>
          <cell r="E424">
            <v>361000</v>
          </cell>
        </row>
        <row r="425">
          <cell r="A425" t="str">
            <v>BV25</v>
          </cell>
          <cell r="B425">
            <v>371</v>
          </cell>
          <cell r="C425" t="str">
            <v>Closet Jongkok Poslin warna  TOTO</v>
          </cell>
          <cell r="D425" t="str">
            <v>unit</v>
          </cell>
          <cell r="E425">
            <v>133000</v>
          </cell>
        </row>
        <row r="426">
          <cell r="A426" t="str">
            <v>BV26</v>
          </cell>
          <cell r="B426">
            <v>372</v>
          </cell>
          <cell r="C426" t="str">
            <v>Closet Jongkok Standard Putih Poslin TOTO</v>
          </cell>
          <cell r="D426" t="str">
            <v>unit</v>
          </cell>
          <cell r="E426">
            <v>86000</v>
          </cell>
        </row>
        <row r="427">
          <cell r="A427" t="str">
            <v>BV27</v>
          </cell>
          <cell r="B427">
            <v>373</v>
          </cell>
          <cell r="C427" t="str">
            <v>Closet Jongkok Lengkap Sistem Jet TOTO</v>
          </cell>
          <cell r="D427" t="str">
            <v>unit</v>
          </cell>
          <cell r="E427">
            <v>1140000</v>
          </cell>
        </row>
        <row r="428">
          <cell r="A428" t="str">
            <v>BV28</v>
          </cell>
          <cell r="B428">
            <v>374</v>
          </cell>
          <cell r="C428" t="str">
            <v>Closet Duduk Warna Standard  TOTO C 240 Lengkap</v>
          </cell>
          <cell r="D428" t="str">
            <v>unit</v>
          </cell>
          <cell r="E428">
            <v>903000</v>
          </cell>
        </row>
        <row r="429">
          <cell r="A429" t="str">
            <v>BV29</v>
          </cell>
          <cell r="B429">
            <v>375</v>
          </cell>
          <cell r="C429" t="str">
            <v>Wastafel Bulat Warna Standard Lengkap</v>
          </cell>
          <cell r="D429" t="str">
            <v>unit</v>
          </cell>
          <cell r="E429">
            <v>618000</v>
          </cell>
        </row>
        <row r="430">
          <cell r="A430" t="str">
            <v>BV30</v>
          </cell>
          <cell r="B430">
            <v>376</v>
          </cell>
          <cell r="C430" t="str">
            <v>Closet Duduk Warna Standard lengkap INA</v>
          </cell>
          <cell r="D430" t="str">
            <v>bh</v>
          </cell>
          <cell r="E430">
            <v>689000</v>
          </cell>
        </row>
        <row r="431">
          <cell r="A431" t="str">
            <v>BV31</v>
          </cell>
          <cell r="B431">
            <v>377</v>
          </cell>
          <cell r="C431" t="str">
            <v xml:space="preserve">Urinoar Lengkap TOTO Warna Standard lengkap </v>
          </cell>
          <cell r="D431" t="str">
            <v>unit</v>
          </cell>
          <cell r="E431">
            <v>931000</v>
          </cell>
        </row>
        <row r="432">
          <cell r="A432" t="str">
            <v>BV32</v>
          </cell>
          <cell r="B432">
            <v>378</v>
          </cell>
          <cell r="C432" t="str">
            <v xml:space="preserve">Penyekat Poslin Urinoar TOTO </v>
          </cell>
          <cell r="D432" t="str">
            <v>lbr</v>
          </cell>
          <cell r="E432">
            <v>252000</v>
          </cell>
        </row>
        <row r="433">
          <cell r="A433" t="str">
            <v>BV33</v>
          </cell>
          <cell r="B433">
            <v>379</v>
          </cell>
          <cell r="C433" t="str">
            <v>Kitchen Zink Stainless Standard Lokal ( 1 Lobang )</v>
          </cell>
          <cell r="D433" t="str">
            <v>bh</v>
          </cell>
          <cell r="E433">
            <v>197000</v>
          </cell>
        </row>
        <row r="434">
          <cell r="A434" t="str">
            <v>BV34</v>
          </cell>
          <cell r="B434">
            <v>380</v>
          </cell>
          <cell r="C434" t="str">
            <v>Kitchen Zink Stainless Non Standard Franke ( 1 Lobang )</v>
          </cell>
          <cell r="D434" t="str">
            <v>bh</v>
          </cell>
          <cell r="E434">
            <v>603000</v>
          </cell>
        </row>
        <row r="435">
          <cell r="A435" t="str">
            <v>BV35</v>
          </cell>
          <cell r="B435">
            <v>381</v>
          </cell>
          <cell r="C435" t="str">
            <v>Kitchen Zink Stainless Non Standard Franke ( 2 Lobang )</v>
          </cell>
          <cell r="D435" t="str">
            <v>bh</v>
          </cell>
          <cell r="E435">
            <v>903000</v>
          </cell>
        </row>
        <row r="437">
          <cell r="C437" t="str">
            <v>M. BAHAN PENUTUP ATAP</v>
          </cell>
        </row>
        <row r="438">
          <cell r="A438" t="str">
            <v>BX01</v>
          </cell>
          <cell r="B438">
            <v>382</v>
          </cell>
          <cell r="C438" t="str">
            <v>Atap Plastik Gelombang 80 x 180</v>
          </cell>
          <cell r="D438" t="str">
            <v>lbr</v>
          </cell>
          <cell r="E438">
            <v>10750</v>
          </cell>
        </row>
        <row r="439">
          <cell r="A439" t="str">
            <v>BX02</v>
          </cell>
          <cell r="B439">
            <v>383</v>
          </cell>
          <cell r="C439" t="str">
            <v>Atap Fiber Glass Tipis 80 x 180 (gelombang)</v>
          </cell>
          <cell r="D439" t="str">
            <v>lbr</v>
          </cell>
          <cell r="E439">
            <v>19500</v>
          </cell>
        </row>
        <row r="440">
          <cell r="A440" t="str">
            <v>BX03</v>
          </cell>
          <cell r="B440">
            <v>384</v>
          </cell>
          <cell r="C440" t="str">
            <v>Atap Fiber Glass Tebal 80 x 180 (gelombang)</v>
          </cell>
          <cell r="D440" t="str">
            <v>lbr</v>
          </cell>
          <cell r="E440">
            <v>39500</v>
          </cell>
        </row>
        <row r="441">
          <cell r="A441" t="str">
            <v>BX04</v>
          </cell>
          <cell r="B441">
            <v>385</v>
          </cell>
          <cell r="C441" t="str">
            <v>Atap Aluminium Natural USR 26 ( JAINDO )</v>
          </cell>
          <cell r="D441" t="str">
            <v>m²</v>
          </cell>
          <cell r="E441">
            <v>74000</v>
          </cell>
        </row>
        <row r="442">
          <cell r="A442" t="str">
            <v>BX05</v>
          </cell>
          <cell r="B442">
            <v>386</v>
          </cell>
          <cell r="C442" t="str">
            <v>Atap Aluminium Warna USR 26 ( JAINDO )</v>
          </cell>
          <cell r="D442" t="str">
            <v>m²</v>
          </cell>
          <cell r="E442">
            <v>85500</v>
          </cell>
        </row>
        <row r="443">
          <cell r="A443" t="str">
            <v>BX06</v>
          </cell>
          <cell r="B443">
            <v>387</v>
          </cell>
          <cell r="C443" t="str">
            <v>Atap Asbes Gel. Kecil 4 mm 80 x 180</v>
          </cell>
          <cell r="D443" t="str">
            <v>lbr</v>
          </cell>
          <cell r="E443">
            <v>36750</v>
          </cell>
        </row>
        <row r="444">
          <cell r="A444" t="str">
            <v>BX07</v>
          </cell>
          <cell r="B444">
            <v>388</v>
          </cell>
          <cell r="C444" t="str">
            <v>Atap Asbes Gel. Besar 5 mm 80 x 180</v>
          </cell>
          <cell r="D444" t="str">
            <v>lbr</v>
          </cell>
          <cell r="E444">
            <v>51000</v>
          </cell>
        </row>
        <row r="445">
          <cell r="A445" t="str">
            <v>BX08</v>
          </cell>
          <cell r="B445">
            <v>389</v>
          </cell>
          <cell r="C445" t="str">
            <v>Atap Tegola Kubota, lengkap</v>
          </cell>
          <cell r="D445" t="str">
            <v>m²</v>
          </cell>
          <cell r="E445">
            <v>258250</v>
          </cell>
        </row>
        <row r="446">
          <cell r="A446" t="str">
            <v>BX09</v>
          </cell>
          <cell r="B446">
            <v>390</v>
          </cell>
          <cell r="C446" t="str">
            <v>Atap Tegola Kwalitas Sedang</v>
          </cell>
          <cell r="D446" t="str">
            <v>m²</v>
          </cell>
          <cell r="E446">
            <v>143500</v>
          </cell>
        </row>
        <row r="447">
          <cell r="A447" t="str">
            <v>BX10</v>
          </cell>
          <cell r="B447">
            <v>391</v>
          </cell>
          <cell r="C447" t="str">
            <v>Aluminium foile</v>
          </cell>
          <cell r="D447" t="str">
            <v>m²</v>
          </cell>
          <cell r="E447">
            <v>4250</v>
          </cell>
        </row>
        <row r="448">
          <cell r="A448" t="str">
            <v>BX11</v>
          </cell>
          <cell r="B448">
            <v>392</v>
          </cell>
          <cell r="C448" t="str">
            <v>Atap Genteng Plentong pres Bakar KW 1</v>
          </cell>
          <cell r="D448" t="str">
            <v>bh</v>
          </cell>
          <cell r="E448">
            <v>550</v>
          </cell>
        </row>
        <row r="449">
          <cell r="A449" t="str">
            <v>BX12</v>
          </cell>
          <cell r="B449">
            <v>393</v>
          </cell>
          <cell r="C449" t="str">
            <v xml:space="preserve">Atap Genteng Plentong pres Molen Oven KW1 </v>
          </cell>
          <cell r="D449" t="str">
            <v>bh</v>
          </cell>
          <cell r="E449">
            <v>650</v>
          </cell>
        </row>
        <row r="450">
          <cell r="A450" t="str">
            <v>BX13</v>
          </cell>
          <cell r="B450">
            <v>394</v>
          </cell>
          <cell r="C450" t="str">
            <v>Atap Genteng Flam pres Molen Oven Jatiwangi</v>
          </cell>
          <cell r="D450" t="str">
            <v>bh</v>
          </cell>
          <cell r="E450">
            <v>750</v>
          </cell>
        </row>
        <row r="451">
          <cell r="A451" t="str">
            <v>BX14</v>
          </cell>
          <cell r="B451">
            <v>395</v>
          </cell>
          <cell r="C451" t="str">
            <v>Bubung Genteng pres Bulat Ex Jatiwangi</v>
          </cell>
          <cell r="D451" t="str">
            <v>bh</v>
          </cell>
          <cell r="E451">
            <v>3000</v>
          </cell>
        </row>
        <row r="452">
          <cell r="A452" t="str">
            <v>BX15</v>
          </cell>
          <cell r="B452">
            <v>396</v>
          </cell>
          <cell r="C452" t="str">
            <v>Genteng Bubungan Ex Jatiwangi Segi Tiga</v>
          </cell>
          <cell r="D452" t="str">
            <v>bh</v>
          </cell>
          <cell r="E452">
            <v>2100</v>
          </cell>
        </row>
        <row r="455">
          <cell r="A455" t="str">
            <v>BX16</v>
          </cell>
          <cell r="B455">
            <v>397</v>
          </cell>
          <cell r="C455" t="str">
            <v>Genteng Bubungan Beton</v>
          </cell>
          <cell r="D455" t="str">
            <v>bh</v>
          </cell>
          <cell r="E455">
            <v>4750</v>
          </cell>
        </row>
        <row r="456">
          <cell r="A456" t="str">
            <v>BX17</v>
          </cell>
          <cell r="B456">
            <v>398</v>
          </cell>
          <cell r="C456" t="str">
            <v>Genteng Metal  ( Rainbow Roof )</v>
          </cell>
          <cell r="D456" t="str">
            <v>m²</v>
          </cell>
          <cell r="E456">
            <v>114500</v>
          </cell>
        </row>
        <row r="457">
          <cell r="A457" t="str">
            <v>BX18</v>
          </cell>
          <cell r="B457">
            <v>399</v>
          </cell>
          <cell r="C457" t="str">
            <v xml:space="preserve">Genteng Metal Hana </v>
          </cell>
          <cell r="D457" t="str">
            <v>m²</v>
          </cell>
          <cell r="E457">
            <v>82500</v>
          </cell>
        </row>
        <row r="458">
          <cell r="A458" t="str">
            <v>BX19</v>
          </cell>
          <cell r="B458">
            <v>400</v>
          </cell>
          <cell r="C458" t="str">
            <v>Nok Atas Metal ( Rainbow Roof )</v>
          </cell>
          <cell r="D458" t="str">
            <v>m1</v>
          </cell>
          <cell r="E458">
            <v>74500</v>
          </cell>
        </row>
        <row r="459">
          <cell r="A459" t="str">
            <v>BX20</v>
          </cell>
          <cell r="B459">
            <v>401</v>
          </cell>
          <cell r="C459" t="str">
            <v>Nok Atas Metal Hana</v>
          </cell>
          <cell r="D459" t="str">
            <v>m1</v>
          </cell>
          <cell r="E459">
            <v>40000</v>
          </cell>
        </row>
        <row r="460">
          <cell r="A460" t="str">
            <v>BX21</v>
          </cell>
          <cell r="B460">
            <v>402</v>
          </cell>
          <cell r="C460" t="str">
            <v>Nok Pinggir Metal ( Rainbow Roof )</v>
          </cell>
          <cell r="D460" t="str">
            <v>m1</v>
          </cell>
          <cell r="E460">
            <v>51500</v>
          </cell>
        </row>
        <row r="461">
          <cell r="A461" t="str">
            <v>BX22</v>
          </cell>
          <cell r="B461">
            <v>403</v>
          </cell>
          <cell r="C461" t="str">
            <v>Nok Pinggir Hana</v>
          </cell>
          <cell r="D461" t="str">
            <v>m1</v>
          </cell>
          <cell r="E461">
            <v>40000</v>
          </cell>
        </row>
        <row r="462">
          <cell r="A462" t="str">
            <v>BX23</v>
          </cell>
          <cell r="B462">
            <v>404</v>
          </cell>
          <cell r="C462" t="str">
            <v>Wall Flashing ( Rainbow Roof )</v>
          </cell>
          <cell r="D462" t="str">
            <v>m1</v>
          </cell>
          <cell r="E462">
            <v>51500</v>
          </cell>
        </row>
        <row r="463">
          <cell r="A463" t="str">
            <v>BX24</v>
          </cell>
          <cell r="B463">
            <v>405</v>
          </cell>
          <cell r="C463" t="str">
            <v>Wall Flashing Hana</v>
          </cell>
          <cell r="D463" t="str">
            <v>m1</v>
          </cell>
          <cell r="E463">
            <v>40000</v>
          </cell>
        </row>
        <row r="464">
          <cell r="A464" t="str">
            <v>BX25</v>
          </cell>
          <cell r="B464">
            <v>406</v>
          </cell>
          <cell r="C464" t="str">
            <v>Atap Genteng Beton Warna 14,5/m2</v>
          </cell>
          <cell r="D464" t="str">
            <v>m²</v>
          </cell>
          <cell r="E464">
            <v>45500</v>
          </cell>
        </row>
        <row r="465">
          <cell r="A465" t="str">
            <v>BX26</v>
          </cell>
          <cell r="B465">
            <v>407</v>
          </cell>
          <cell r="C465" t="str">
            <v>Genteng Beton Natural</v>
          </cell>
          <cell r="D465" t="str">
            <v>m²</v>
          </cell>
          <cell r="E465">
            <v>44500</v>
          </cell>
        </row>
        <row r="466">
          <cell r="A466" t="str">
            <v>BX27</v>
          </cell>
          <cell r="B466">
            <v>408</v>
          </cell>
          <cell r="C466" t="str">
            <v>Sirap Kelas I ( 80 / m2 )</v>
          </cell>
          <cell r="D466" t="str">
            <v>bh</v>
          </cell>
          <cell r="E466">
            <v>500</v>
          </cell>
        </row>
        <row r="467">
          <cell r="A467" t="str">
            <v>BX28</v>
          </cell>
          <cell r="B467">
            <v>409</v>
          </cell>
          <cell r="C467" t="str">
            <v>Genteng Keramik Natural Intan 14,5 / m2</v>
          </cell>
          <cell r="D467" t="str">
            <v>m²</v>
          </cell>
          <cell r="E467">
            <v>52000</v>
          </cell>
        </row>
        <row r="468">
          <cell r="A468" t="str">
            <v>BX29</v>
          </cell>
          <cell r="B468">
            <v>410</v>
          </cell>
          <cell r="C468" t="str">
            <v>Genteng Keramik Glasur Standard 14,5 / m2</v>
          </cell>
          <cell r="D468" t="str">
            <v>m²</v>
          </cell>
          <cell r="E468">
            <v>58500</v>
          </cell>
        </row>
        <row r="469">
          <cell r="A469" t="str">
            <v>BX30</v>
          </cell>
          <cell r="B469">
            <v>411</v>
          </cell>
          <cell r="C469" t="str">
            <v>Genteng Keramik Glasur Special 14,5 / m2</v>
          </cell>
          <cell r="D469" t="str">
            <v>m²</v>
          </cell>
          <cell r="E469">
            <v>62000</v>
          </cell>
        </row>
        <row r="470">
          <cell r="A470" t="str">
            <v>BX31</v>
          </cell>
          <cell r="B470">
            <v>412</v>
          </cell>
          <cell r="C470" t="str">
            <v>Genteng Keramik Glasur Premium 14,5 / m2</v>
          </cell>
          <cell r="D470" t="str">
            <v>m²</v>
          </cell>
          <cell r="E470">
            <v>69750</v>
          </cell>
        </row>
        <row r="471">
          <cell r="A471" t="str">
            <v>BX32</v>
          </cell>
          <cell r="B471">
            <v>413</v>
          </cell>
          <cell r="C471" t="str">
            <v>Genteng Murando Natural 1m2 = 20 bh</v>
          </cell>
          <cell r="D471" t="str">
            <v>bh</v>
          </cell>
          <cell r="E471">
            <v>1500</v>
          </cell>
        </row>
        <row r="472">
          <cell r="A472" t="str">
            <v>BX33</v>
          </cell>
          <cell r="B472">
            <v>414</v>
          </cell>
          <cell r="C472" t="str">
            <v>Genteng Murando Glasur 1m2 = 20 bh</v>
          </cell>
          <cell r="D472" t="str">
            <v>bh</v>
          </cell>
          <cell r="E472">
            <v>1500</v>
          </cell>
        </row>
        <row r="473">
          <cell r="A473" t="str">
            <v>BX34</v>
          </cell>
          <cell r="B473">
            <v>415</v>
          </cell>
          <cell r="C473" t="str">
            <v>Bubung Murando Natural</v>
          </cell>
          <cell r="D473" t="str">
            <v>bh</v>
          </cell>
          <cell r="E473">
            <v>3000</v>
          </cell>
        </row>
        <row r="474">
          <cell r="A474" t="str">
            <v>BX35</v>
          </cell>
          <cell r="B474">
            <v>416</v>
          </cell>
          <cell r="C474" t="str">
            <v>Bubung Murando Glasur</v>
          </cell>
          <cell r="D474" t="str">
            <v>bh</v>
          </cell>
          <cell r="E474">
            <v>4000</v>
          </cell>
        </row>
        <row r="475">
          <cell r="A475" t="str">
            <v>BX36</v>
          </cell>
          <cell r="B475">
            <v>417</v>
          </cell>
          <cell r="C475" t="str">
            <v>Bubungan Genteng Keramik</v>
          </cell>
          <cell r="D475" t="str">
            <v>bh</v>
          </cell>
          <cell r="E475">
            <v>3500</v>
          </cell>
        </row>
        <row r="477">
          <cell r="C477" t="str">
            <v>N. BAHAN MEKANIKAL</v>
          </cell>
        </row>
        <row r="478">
          <cell r="A478" t="str">
            <v>BZ01</v>
          </cell>
          <cell r="B478">
            <v>418</v>
          </cell>
          <cell r="C478" t="str">
            <v>Jockey Pump kap. 80 gln / menit 100 m1  ( 18,6 kW )</v>
          </cell>
          <cell r="D478" t="str">
            <v>unit</v>
          </cell>
          <cell r="E478">
            <v>35000000</v>
          </cell>
        </row>
        <row r="479">
          <cell r="A479" t="str">
            <v>BZ02</v>
          </cell>
          <cell r="B479">
            <v>419</v>
          </cell>
          <cell r="C479" t="str">
            <v>Electrical Pump kap. 750 gln / menit 120 m1  ( 90 kW )</v>
          </cell>
          <cell r="D479" t="str">
            <v>unit</v>
          </cell>
          <cell r="E479">
            <v>120000000</v>
          </cell>
        </row>
        <row r="480">
          <cell r="A480" t="str">
            <v>BZ03</v>
          </cell>
          <cell r="B480">
            <v>420</v>
          </cell>
          <cell r="C480" t="str">
            <v>Diesel Pump kap. 750 gln / menit 120 m1  ( 105 kW )</v>
          </cell>
          <cell r="D480" t="str">
            <v>unit</v>
          </cell>
          <cell r="E480">
            <v>300000000</v>
          </cell>
        </row>
        <row r="481">
          <cell r="A481" t="str">
            <v>BZ04</v>
          </cell>
          <cell r="B481">
            <v>421</v>
          </cell>
          <cell r="C481" t="str">
            <v xml:space="preserve">Presure Tank kap. 500 liter lengkap </v>
          </cell>
          <cell r="D481" t="str">
            <v>unit</v>
          </cell>
          <cell r="E481">
            <v>17500000</v>
          </cell>
        </row>
        <row r="482">
          <cell r="A482" t="str">
            <v>BZ05</v>
          </cell>
          <cell r="B482">
            <v>422</v>
          </cell>
          <cell r="C482" t="str">
            <v>Hydran Box dalam Gedung  (lengkap)</v>
          </cell>
          <cell r="D482" t="str">
            <v>unit</v>
          </cell>
          <cell r="E482">
            <v>3100000</v>
          </cell>
        </row>
        <row r="483">
          <cell r="A483" t="str">
            <v>BZ06</v>
          </cell>
          <cell r="B483">
            <v>423</v>
          </cell>
          <cell r="C483" t="str">
            <v>Fire House 1.5 x 30 m + nose</v>
          </cell>
          <cell r="D483" t="str">
            <v>unit</v>
          </cell>
          <cell r="E483">
            <v>2500000</v>
          </cell>
        </row>
        <row r="484">
          <cell r="A484" t="str">
            <v>BZ07</v>
          </cell>
          <cell r="B484">
            <v>424</v>
          </cell>
          <cell r="C484" t="str">
            <v>Exhouse Fan H 360 W 60 x 60 cm</v>
          </cell>
          <cell r="D484" t="str">
            <v>unit</v>
          </cell>
          <cell r="E484">
            <v>3500000</v>
          </cell>
        </row>
        <row r="485">
          <cell r="A485" t="str">
            <v>BZ08</v>
          </cell>
          <cell r="B485">
            <v>425</v>
          </cell>
          <cell r="C485" t="str">
            <v xml:space="preserve">Exhouse Fan H 380 W CFM 55 x 55 cm </v>
          </cell>
          <cell r="D485" t="str">
            <v>unit</v>
          </cell>
          <cell r="E485">
            <v>3100000</v>
          </cell>
        </row>
        <row r="486">
          <cell r="A486" t="str">
            <v>BZ09</v>
          </cell>
          <cell r="B486">
            <v>426</v>
          </cell>
          <cell r="C486" t="str">
            <v xml:space="preserve">Exhouse Fan H 100 W 40 x 40 cm </v>
          </cell>
          <cell r="D486" t="str">
            <v>unit</v>
          </cell>
          <cell r="E486">
            <v>550000</v>
          </cell>
        </row>
        <row r="487">
          <cell r="A487" t="str">
            <v>BZ10</v>
          </cell>
          <cell r="B487">
            <v>427</v>
          </cell>
          <cell r="C487" t="str">
            <v>AC Split 3 PK Setara DAIKIN</v>
          </cell>
          <cell r="D487" t="str">
            <v>unit</v>
          </cell>
          <cell r="E487">
            <v>17500000</v>
          </cell>
        </row>
        <row r="488">
          <cell r="A488" t="str">
            <v>BZ11</v>
          </cell>
          <cell r="B488">
            <v>428</v>
          </cell>
          <cell r="C488" t="str">
            <v>AC Split  2 PK Setara DAIKIN</v>
          </cell>
          <cell r="D488" t="str">
            <v>unit</v>
          </cell>
          <cell r="E488">
            <v>12500000</v>
          </cell>
        </row>
        <row r="489">
          <cell r="A489" t="str">
            <v>BZ12</v>
          </cell>
          <cell r="B489">
            <v>429</v>
          </cell>
          <cell r="C489" t="str">
            <v>AC Split  1 PK Setara DAIKIN</v>
          </cell>
          <cell r="D489" t="str">
            <v>unit</v>
          </cell>
          <cell r="E489">
            <v>6500000</v>
          </cell>
        </row>
        <row r="490">
          <cell r="A490" t="str">
            <v>BZ13</v>
          </cell>
          <cell r="B490">
            <v>430</v>
          </cell>
          <cell r="C490" t="str">
            <v>Mesin AC Split  DAIKIN ( Indoor / Outdoor Unit )</v>
          </cell>
          <cell r="D490" t="str">
            <v xml:space="preserve">1 BTU </v>
          </cell>
          <cell r="E490">
            <v>750</v>
          </cell>
        </row>
        <row r="496">
          <cell r="C496" t="str">
            <v>O. BAHAN ELEKTRIKAL</v>
          </cell>
          <cell r="D496">
            <v>1.5</v>
          </cell>
        </row>
        <row r="497">
          <cell r="A497" t="str">
            <v>BZ16</v>
          </cell>
          <cell r="B497">
            <v>431</v>
          </cell>
          <cell r="C497" t="str">
            <v>Kabel NYA  1x 1.5  Prima (1 rol = 50 m')</v>
          </cell>
          <cell r="D497" t="str">
            <v>roll</v>
          </cell>
          <cell r="E497">
            <v>40500</v>
          </cell>
        </row>
        <row r="498">
          <cell r="A498" t="str">
            <v>BZ17</v>
          </cell>
          <cell r="B498">
            <v>432</v>
          </cell>
          <cell r="C498" t="str">
            <v>Kabel NYA  1x 2.5  Prima (1 rol = 50 m')</v>
          </cell>
          <cell r="D498" t="str">
            <v>roll</v>
          </cell>
          <cell r="E498">
            <v>60500</v>
          </cell>
        </row>
        <row r="499">
          <cell r="A499" t="str">
            <v>BZ18</v>
          </cell>
          <cell r="B499">
            <v>433</v>
          </cell>
          <cell r="C499" t="str">
            <v>Kabel NYM 2 x 1.5 Prima (1 rol = 50 m')</v>
          </cell>
          <cell r="D499" t="str">
            <v>roll</v>
          </cell>
          <cell r="E499">
            <v>1500</v>
          </cell>
        </row>
        <row r="500">
          <cell r="A500" t="str">
            <v>BZ19</v>
          </cell>
          <cell r="B500">
            <v>434</v>
          </cell>
          <cell r="C500" t="str">
            <v>Kabel NYM 3 x 1.5 Prima (1 rol = 50 m')</v>
          </cell>
          <cell r="D500" t="str">
            <v>roll</v>
          </cell>
          <cell r="E500">
            <v>2500</v>
          </cell>
        </row>
        <row r="501">
          <cell r="A501" t="str">
            <v>BZ20</v>
          </cell>
          <cell r="B501">
            <v>435</v>
          </cell>
          <cell r="C501" t="str">
            <v>Kabel NYM 2 x 2.5 Prima (1 rol = 50 m')</v>
          </cell>
          <cell r="D501" t="str">
            <v>roll</v>
          </cell>
          <cell r="E501">
            <v>2000</v>
          </cell>
        </row>
        <row r="502">
          <cell r="A502" t="str">
            <v>BZ21</v>
          </cell>
          <cell r="B502">
            <v>436</v>
          </cell>
          <cell r="C502" t="str">
            <v>Kabel NYM 3 x 2.5 Prima (1 rol = 50 m')</v>
          </cell>
          <cell r="D502" t="str">
            <v>roll</v>
          </cell>
          <cell r="E502">
            <v>3500</v>
          </cell>
        </row>
        <row r="503">
          <cell r="A503" t="str">
            <v>BZ22</v>
          </cell>
          <cell r="B503">
            <v>437</v>
          </cell>
          <cell r="C503" t="str">
            <v>Kabel NYM 4 x 2.5 Prima (1 rol = 50 m')</v>
          </cell>
          <cell r="D503" t="str">
            <v>roll</v>
          </cell>
          <cell r="E503">
            <v>3000</v>
          </cell>
        </row>
        <row r="504">
          <cell r="A504" t="str">
            <v>BZ23</v>
          </cell>
          <cell r="B504">
            <v>438</v>
          </cell>
          <cell r="C504" t="str">
            <v>Kabel NYM 2 x 4    Prima (1 rol = 50 m')</v>
          </cell>
          <cell r="D504" t="str">
            <v>roll</v>
          </cell>
          <cell r="E504">
            <v>2500</v>
          </cell>
        </row>
        <row r="505">
          <cell r="A505" t="str">
            <v>BZ24</v>
          </cell>
          <cell r="B505">
            <v>439</v>
          </cell>
          <cell r="C505" t="str">
            <v>Kabel NYM 3 x 4    Prima (1 rol = 50 m')</v>
          </cell>
          <cell r="D505" t="str">
            <v>roll</v>
          </cell>
          <cell r="E505">
            <v>5750</v>
          </cell>
        </row>
        <row r="506">
          <cell r="A506" t="str">
            <v>BZ25</v>
          </cell>
          <cell r="B506">
            <v>440</v>
          </cell>
          <cell r="C506" t="str">
            <v>Kabel NYM 4 x 4    Prima (1 rol = 50 m')</v>
          </cell>
          <cell r="D506" t="str">
            <v>roll</v>
          </cell>
          <cell r="E506">
            <v>8000</v>
          </cell>
        </row>
        <row r="507">
          <cell r="A507" t="str">
            <v>BZ26</v>
          </cell>
          <cell r="B507">
            <v>441</v>
          </cell>
          <cell r="C507" t="str">
            <v>Kabel NYM 2 x 6    Supreme (1 rol = 50 m')</v>
          </cell>
          <cell r="D507" t="str">
            <v>roll</v>
          </cell>
          <cell r="E507">
            <v>4500</v>
          </cell>
        </row>
        <row r="508">
          <cell r="A508" t="str">
            <v>BZ27</v>
          </cell>
          <cell r="B508">
            <v>442</v>
          </cell>
          <cell r="C508" t="str">
            <v>Kabel NYM 3 x 6    Supreme (1 rol = 50 m')</v>
          </cell>
          <cell r="D508" t="str">
            <v>roll</v>
          </cell>
          <cell r="E508">
            <v>6000</v>
          </cell>
        </row>
        <row r="509">
          <cell r="A509" t="str">
            <v>BZ28</v>
          </cell>
          <cell r="B509">
            <v>443</v>
          </cell>
          <cell r="C509" t="str">
            <v>Kabel NYM 4 x 6    Supreme (1 rol = 50 m')</v>
          </cell>
          <cell r="D509" t="str">
            <v>roll</v>
          </cell>
          <cell r="E509">
            <v>8000</v>
          </cell>
        </row>
        <row r="510">
          <cell r="A510" t="str">
            <v>BZ29</v>
          </cell>
          <cell r="B510">
            <v>444</v>
          </cell>
          <cell r="C510" t="str">
            <v>Kabel NYM 2 x 10  Supreme (1 rol = 50 m')</v>
          </cell>
          <cell r="D510" t="str">
            <v>roll</v>
          </cell>
          <cell r="E510">
            <v>7500</v>
          </cell>
        </row>
        <row r="511">
          <cell r="A511" t="str">
            <v>BZ30</v>
          </cell>
          <cell r="B511">
            <v>445</v>
          </cell>
          <cell r="C511" t="str">
            <v>Kabel NYM 3 x 10  Supreme (1 rol = 50 m')</v>
          </cell>
          <cell r="D511" t="str">
            <v>roll</v>
          </cell>
          <cell r="E511">
            <v>10000</v>
          </cell>
        </row>
        <row r="512">
          <cell r="A512" t="str">
            <v>BZ31</v>
          </cell>
          <cell r="B512">
            <v>446</v>
          </cell>
          <cell r="C512" t="str">
            <v>Kabel NYM 4 x 10  Supreme (1 rol = 50 m')</v>
          </cell>
          <cell r="D512" t="str">
            <v>roll</v>
          </cell>
          <cell r="E512">
            <v>11000</v>
          </cell>
        </row>
        <row r="513">
          <cell r="A513" t="str">
            <v>BZ32</v>
          </cell>
          <cell r="B513">
            <v>447</v>
          </cell>
          <cell r="C513" t="str">
            <v>Kabel NYM 4 x 16  Supreme (1 rol = 50 m')</v>
          </cell>
          <cell r="D513" t="str">
            <v>roll</v>
          </cell>
          <cell r="E513">
            <v>15000</v>
          </cell>
        </row>
        <row r="514">
          <cell r="A514" t="str">
            <v>BZ33</v>
          </cell>
          <cell r="B514">
            <v>448</v>
          </cell>
          <cell r="C514" t="str">
            <v>Kabel NYY 2  x 4    Supreme (1 rol = 50 m')</v>
          </cell>
          <cell r="D514" t="str">
            <v>roll</v>
          </cell>
          <cell r="E514">
            <v>4500</v>
          </cell>
        </row>
        <row r="515">
          <cell r="A515" t="str">
            <v>BZ34</v>
          </cell>
          <cell r="B515">
            <v>449</v>
          </cell>
          <cell r="C515" t="str">
            <v>Kabel NYY 3  x 4    Supreme (1 rol = 50 m')</v>
          </cell>
          <cell r="D515" t="str">
            <v>roll</v>
          </cell>
          <cell r="E515">
            <v>6000</v>
          </cell>
        </row>
        <row r="516">
          <cell r="A516" t="str">
            <v>BZ35</v>
          </cell>
          <cell r="B516">
            <v>450</v>
          </cell>
          <cell r="C516" t="str">
            <v>Kabel NYY 4  x 4    Supreme (1 rol = 50 m')</v>
          </cell>
          <cell r="D516" t="str">
            <v>roll</v>
          </cell>
          <cell r="E516">
            <v>10000</v>
          </cell>
        </row>
        <row r="517">
          <cell r="A517" t="str">
            <v>BZ36</v>
          </cell>
          <cell r="B517">
            <v>451</v>
          </cell>
          <cell r="C517" t="str">
            <v>Kabel NYY 2  x 6    Supreme (1 rol = 50 m')</v>
          </cell>
          <cell r="D517" t="str">
            <v>roll</v>
          </cell>
          <cell r="E517">
            <v>4500</v>
          </cell>
        </row>
        <row r="518">
          <cell r="A518" t="str">
            <v>BZ37</v>
          </cell>
          <cell r="B518">
            <v>452</v>
          </cell>
          <cell r="C518" t="str">
            <v>Kabel NYY 3  x 6    Supreme (1 rol = 50 m')</v>
          </cell>
          <cell r="D518" t="str">
            <v>roll</v>
          </cell>
          <cell r="E518">
            <v>7500</v>
          </cell>
        </row>
        <row r="520">
          <cell r="A520" t="str">
            <v>BZ38</v>
          </cell>
          <cell r="B520">
            <v>453</v>
          </cell>
          <cell r="C520" t="str">
            <v>Kabel NYY 4  x 6    Supreme (1 rol = 50 m')</v>
          </cell>
          <cell r="D520" t="str">
            <v>roll</v>
          </cell>
          <cell r="E520">
            <v>9250</v>
          </cell>
        </row>
        <row r="521">
          <cell r="A521" t="str">
            <v>BZ39</v>
          </cell>
          <cell r="B521">
            <v>454</v>
          </cell>
          <cell r="C521" t="str">
            <v>Kabel NYY 2 x 10   Supreme (1 rol = 50 m')</v>
          </cell>
          <cell r="D521" t="str">
            <v>roll</v>
          </cell>
          <cell r="E521">
            <v>8000</v>
          </cell>
        </row>
        <row r="522">
          <cell r="A522" t="str">
            <v>BZ40</v>
          </cell>
          <cell r="B522">
            <v>455</v>
          </cell>
          <cell r="C522" t="str">
            <v>Kabel NYY 3 x 10   Supreme (1 rol = 50 m')</v>
          </cell>
          <cell r="D522" t="str">
            <v>roll</v>
          </cell>
          <cell r="E522">
            <v>11000</v>
          </cell>
        </row>
        <row r="523">
          <cell r="A523" t="str">
            <v>BZ41</v>
          </cell>
          <cell r="B523">
            <v>456</v>
          </cell>
          <cell r="C523" t="str">
            <v>Kabel NYY 4 x 10   Supreme (1 rol = 50 m')</v>
          </cell>
          <cell r="D523" t="str">
            <v>roll</v>
          </cell>
          <cell r="E523">
            <v>13500</v>
          </cell>
        </row>
        <row r="524">
          <cell r="A524" t="str">
            <v>BZ42</v>
          </cell>
          <cell r="B524">
            <v>457</v>
          </cell>
          <cell r="C524" t="str">
            <v>Kabel NYY 4 x 16   Supreme (1 rol = 50 m')</v>
          </cell>
          <cell r="D524" t="str">
            <v>roll</v>
          </cell>
          <cell r="E524">
            <v>21500</v>
          </cell>
        </row>
        <row r="525">
          <cell r="A525" t="str">
            <v>BZ43</v>
          </cell>
          <cell r="B525">
            <v>458</v>
          </cell>
          <cell r="C525" t="str">
            <v>NSFB FUJI EA - 100 A</v>
          </cell>
          <cell r="D525" t="str">
            <v>bh</v>
          </cell>
          <cell r="E525">
            <v>425500</v>
          </cell>
        </row>
        <row r="526">
          <cell r="A526" t="str">
            <v>BZ44</v>
          </cell>
          <cell r="B526">
            <v>459</v>
          </cell>
          <cell r="C526" t="str">
            <v>NSFB FUJI EA - 150 A</v>
          </cell>
          <cell r="D526" t="str">
            <v>bh</v>
          </cell>
          <cell r="E526">
            <v>1006500</v>
          </cell>
        </row>
        <row r="527">
          <cell r="A527" t="str">
            <v>BZ45</v>
          </cell>
          <cell r="B527">
            <v>460</v>
          </cell>
          <cell r="C527" t="str">
            <v>Rumah Panel 30 x 60 cm (kosong)</v>
          </cell>
          <cell r="D527" t="str">
            <v>unt</v>
          </cell>
          <cell r="E527">
            <v>75000</v>
          </cell>
        </row>
        <row r="528">
          <cell r="A528" t="str">
            <v>BZ46</v>
          </cell>
          <cell r="B528">
            <v>461</v>
          </cell>
          <cell r="C528" t="str">
            <v>Skring Kas 2 grop Biasa</v>
          </cell>
          <cell r="D528" t="str">
            <v>unt</v>
          </cell>
          <cell r="E528">
            <v>86500</v>
          </cell>
        </row>
        <row r="529">
          <cell r="A529" t="str">
            <v>BZ47</v>
          </cell>
          <cell r="B529">
            <v>462</v>
          </cell>
          <cell r="C529" t="str">
            <v>Skring Kas 3 grop Biasa</v>
          </cell>
          <cell r="D529" t="str">
            <v>unt</v>
          </cell>
          <cell r="E529">
            <v>109500</v>
          </cell>
        </row>
        <row r="530">
          <cell r="A530" t="str">
            <v>BZ48</v>
          </cell>
          <cell r="B530">
            <v>463</v>
          </cell>
          <cell r="C530" t="str">
            <v>Skring Kas 5 grop Biasa</v>
          </cell>
          <cell r="D530" t="str">
            <v>unt</v>
          </cell>
          <cell r="E530">
            <v>230000</v>
          </cell>
        </row>
        <row r="531">
          <cell r="A531" t="str">
            <v>BZ49</v>
          </cell>
          <cell r="B531">
            <v>464</v>
          </cell>
          <cell r="C531" t="str">
            <v>MCB 1 PAS</v>
          </cell>
          <cell r="D531" t="str">
            <v>bh</v>
          </cell>
          <cell r="E531">
            <v>23000</v>
          </cell>
        </row>
        <row r="532">
          <cell r="A532" t="str">
            <v>BZ50</v>
          </cell>
          <cell r="B532">
            <v>465</v>
          </cell>
          <cell r="C532" t="str">
            <v>MCB 3 PAS</v>
          </cell>
          <cell r="D532" t="str">
            <v>bh</v>
          </cell>
          <cell r="E532">
            <v>29000</v>
          </cell>
        </row>
        <row r="533">
          <cell r="A533" t="str">
            <v>BZ51</v>
          </cell>
          <cell r="B533">
            <v>466</v>
          </cell>
          <cell r="C533" t="str">
            <v>Tahanan 50 A Merk Fuji</v>
          </cell>
          <cell r="D533" t="str">
            <v>bh</v>
          </cell>
          <cell r="E533">
            <v>259000</v>
          </cell>
        </row>
        <row r="534">
          <cell r="A534" t="str">
            <v>BZ53</v>
          </cell>
          <cell r="B534">
            <v>467</v>
          </cell>
          <cell r="C534" t="str">
            <v>Saklar Broko Tunggal Standard ( 1 Phase )</v>
          </cell>
          <cell r="D534" t="str">
            <v>bh</v>
          </cell>
          <cell r="E534">
            <v>8000</v>
          </cell>
        </row>
        <row r="537">
          <cell r="A537" t="str">
            <v>BZ54</v>
          </cell>
          <cell r="B537">
            <v>468</v>
          </cell>
          <cell r="C537" t="str">
            <v>Saklar Broko Seri Standard ( 1 Phase )</v>
          </cell>
          <cell r="D537" t="str">
            <v>bh</v>
          </cell>
          <cell r="E537">
            <v>10500</v>
          </cell>
        </row>
        <row r="538">
          <cell r="A538" t="str">
            <v>BZ55</v>
          </cell>
          <cell r="B538">
            <v>469</v>
          </cell>
          <cell r="C538" t="str">
            <v>Stop Kontak Broko Standard ( 1 Phase )</v>
          </cell>
          <cell r="D538" t="str">
            <v>bh</v>
          </cell>
          <cell r="E538">
            <v>9500</v>
          </cell>
        </row>
        <row r="539">
          <cell r="A539" t="str">
            <v>BZ56</v>
          </cell>
          <cell r="B539">
            <v>470</v>
          </cell>
          <cell r="C539" t="str">
            <v xml:space="preserve">Stop Kontak Broko 3 Phase ( Out Bow )  </v>
          </cell>
          <cell r="D539" t="str">
            <v>bh</v>
          </cell>
          <cell r="E539">
            <v>40500</v>
          </cell>
        </row>
        <row r="540">
          <cell r="A540" t="str">
            <v>BZ57</v>
          </cell>
          <cell r="B540">
            <v>471</v>
          </cell>
          <cell r="C540" t="str">
            <v xml:space="preserve">Stop Kontak Broko 3 Phase ( In Bow )  </v>
          </cell>
          <cell r="D540" t="str">
            <v>bh</v>
          </cell>
          <cell r="E540">
            <v>69000</v>
          </cell>
        </row>
        <row r="541">
          <cell r="A541" t="str">
            <v>BZ58</v>
          </cell>
          <cell r="B541">
            <v>472</v>
          </cell>
          <cell r="C541" t="str">
            <v xml:space="preserve">Stop Kontak Handle 3 Phase  </v>
          </cell>
          <cell r="D541" t="str">
            <v>bh</v>
          </cell>
          <cell r="E541">
            <v>40500</v>
          </cell>
        </row>
        <row r="542">
          <cell r="A542" t="str">
            <v>BZ59</v>
          </cell>
          <cell r="B542">
            <v>473</v>
          </cell>
          <cell r="C542" t="str">
            <v>Instalasi Titik Lampu / Stop Kontak ( Upah dan Alat )</v>
          </cell>
          <cell r="D542" t="str">
            <v>ttk</v>
          </cell>
          <cell r="E542">
            <v>86500</v>
          </cell>
        </row>
        <row r="543">
          <cell r="A543" t="str">
            <v>BZ60</v>
          </cell>
          <cell r="B543">
            <v>474</v>
          </cell>
          <cell r="C543" t="str">
            <v>Lampu pijar 25 Watt s/d 100 Watt</v>
          </cell>
          <cell r="D543" t="str">
            <v>bh</v>
          </cell>
          <cell r="E543">
            <v>4000</v>
          </cell>
        </row>
        <row r="544">
          <cell r="A544" t="str">
            <v>BZ61</v>
          </cell>
          <cell r="B544">
            <v>475</v>
          </cell>
          <cell r="C544" t="str">
            <v>Lampu Neon TL Philip 20 W</v>
          </cell>
          <cell r="D544" t="str">
            <v>bh</v>
          </cell>
          <cell r="E544">
            <v>9500</v>
          </cell>
        </row>
        <row r="545">
          <cell r="A545" t="str">
            <v>BZ62</v>
          </cell>
          <cell r="B545">
            <v>476</v>
          </cell>
          <cell r="C545" t="str">
            <v>Lampu Neon TL Philip 40 W</v>
          </cell>
          <cell r="D545" t="str">
            <v>bh</v>
          </cell>
          <cell r="E545">
            <v>12250</v>
          </cell>
        </row>
        <row r="546">
          <cell r="A546" t="str">
            <v>BZ63</v>
          </cell>
          <cell r="B546">
            <v>477</v>
          </cell>
          <cell r="C546" t="str">
            <v>Trapo TL 20 W ( Philip )</v>
          </cell>
          <cell r="D546" t="str">
            <v>bh</v>
          </cell>
          <cell r="E546">
            <v>14500</v>
          </cell>
        </row>
        <row r="547">
          <cell r="A547" t="str">
            <v>BZ64</v>
          </cell>
          <cell r="B547">
            <v>478</v>
          </cell>
          <cell r="C547" t="str">
            <v>Trapo TL 40 W ( Philip )</v>
          </cell>
          <cell r="D547" t="str">
            <v>bh</v>
          </cell>
          <cell r="E547">
            <v>17500</v>
          </cell>
        </row>
        <row r="548">
          <cell r="A548" t="str">
            <v>BZ65</v>
          </cell>
          <cell r="B548">
            <v>479</v>
          </cell>
          <cell r="C548" t="str">
            <v>Trapo TL 20 W ( Sinar )</v>
          </cell>
          <cell r="D548" t="str">
            <v>bh</v>
          </cell>
          <cell r="E548">
            <v>11500</v>
          </cell>
        </row>
        <row r="549">
          <cell r="A549" t="str">
            <v>BZ66</v>
          </cell>
          <cell r="B549">
            <v>480</v>
          </cell>
          <cell r="C549" t="str">
            <v>Trapo TL 40 W ( Sinar )</v>
          </cell>
          <cell r="D549" t="str">
            <v>bh</v>
          </cell>
          <cell r="E549">
            <v>14500</v>
          </cell>
        </row>
        <row r="550">
          <cell r="A550" t="str">
            <v>BZ67</v>
          </cell>
          <cell r="B550">
            <v>481</v>
          </cell>
          <cell r="C550" t="str">
            <v>Stater Neon Philip</v>
          </cell>
          <cell r="D550" t="str">
            <v>bh</v>
          </cell>
          <cell r="E550">
            <v>2500</v>
          </cell>
        </row>
        <row r="551">
          <cell r="A551" t="str">
            <v>BZ68</v>
          </cell>
          <cell r="B551">
            <v>482</v>
          </cell>
          <cell r="C551" t="str">
            <v>Stater Neon Biasa</v>
          </cell>
          <cell r="D551" t="str">
            <v>bh</v>
          </cell>
          <cell r="E551">
            <v>1250</v>
          </cell>
        </row>
        <row r="552">
          <cell r="A552" t="str">
            <v>BZ69</v>
          </cell>
          <cell r="B552">
            <v>483</v>
          </cell>
          <cell r="C552" t="str">
            <v>Rumah TL In Bow / Out Bow 2 x 20 W ( Kosongan )</v>
          </cell>
          <cell r="D552" t="str">
            <v>bh</v>
          </cell>
          <cell r="E552">
            <v>52000</v>
          </cell>
        </row>
        <row r="553">
          <cell r="A553" t="str">
            <v>BZ70</v>
          </cell>
          <cell r="B553">
            <v>484</v>
          </cell>
          <cell r="C553" t="str">
            <v>Down Light + SL 25 W</v>
          </cell>
          <cell r="D553" t="str">
            <v>bh</v>
          </cell>
          <cell r="E553">
            <v>144000</v>
          </cell>
        </row>
        <row r="554">
          <cell r="A554" t="str">
            <v>BZ71</v>
          </cell>
          <cell r="B554">
            <v>485</v>
          </cell>
          <cell r="C554" t="str">
            <v>Lampu SL Philip 25 W</v>
          </cell>
          <cell r="D554" t="str">
            <v>bh</v>
          </cell>
          <cell r="E554">
            <v>63500</v>
          </cell>
        </row>
        <row r="555">
          <cell r="A555" t="str">
            <v>BZ72</v>
          </cell>
          <cell r="B555">
            <v>486</v>
          </cell>
          <cell r="C555" t="str">
            <v>Lampu Sirkel TL 20 W Lengkap</v>
          </cell>
          <cell r="D555" t="str">
            <v>bh</v>
          </cell>
          <cell r="E555">
            <v>31500</v>
          </cell>
        </row>
        <row r="556">
          <cell r="A556" t="str">
            <v>BZ73</v>
          </cell>
          <cell r="B556">
            <v>487</v>
          </cell>
          <cell r="C556" t="str">
            <v>Lampu Mercuri 80 W</v>
          </cell>
          <cell r="D556" t="str">
            <v>bh</v>
          </cell>
          <cell r="E556">
            <v>52000</v>
          </cell>
        </row>
        <row r="557">
          <cell r="A557" t="str">
            <v>BZ74</v>
          </cell>
          <cell r="B557">
            <v>488</v>
          </cell>
          <cell r="C557" t="str">
            <v xml:space="preserve">Lampu Taman + Tiang + Lampu 1 Buah </v>
          </cell>
          <cell r="D557" t="str">
            <v>bh</v>
          </cell>
          <cell r="E557">
            <v>144000</v>
          </cell>
        </row>
        <row r="558">
          <cell r="A558" t="str">
            <v>BZ75</v>
          </cell>
          <cell r="B558">
            <v>489</v>
          </cell>
          <cell r="C558" t="str">
            <v>Lampu Baret 30 cm + Neon</v>
          </cell>
          <cell r="D558" t="str">
            <v>bh</v>
          </cell>
          <cell r="E558">
            <v>98000</v>
          </cell>
        </row>
        <row r="559">
          <cell r="A559" t="str">
            <v>BZ76</v>
          </cell>
          <cell r="B559">
            <v>490</v>
          </cell>
          <cell r="C559" t="str">
            <v xml:space="preserve">Lampu Neon Arcrilik 2 x 40 W lengkap </v>
          </cell>
          <cell r="D559" t="str">
            <v>bh</v>
          </cell>
          <cell r="E559">
            <v>356500</v>
          </cell>
        </row>
        <row r="560">
          <cell r="A560" t="str">
            <v>BZ77</v>
          </cell>
          <cell r="B560">
            <v>491</v>
          </cell>
          <cell r="C560" t="str">
            <v>Jarum Penangkal Petir 16</v>
          </cell>
          <cell r="D560" t="str">
            <v>bh</v>
          </cell>
          <cell r="E560">
            <v>46000</v>
          </cell>
        </row>
        <row r="561">
          <cell r="A561" t="str">
            <v>BZ78</v>
          </cell>
          <cell r="B561">
            <v>492</v>
          </cell>
          <cell r="C561" t="str">
            <v>Kawat BC ( Tembaga )</v>
          </cell>
          <cell r="D561" t="str">
            <v>kg</v>
          </cell>
          <cell r="E561">
            <v>19500</v>
          </cell>
        </row>
        <row r="562">
          <cell r="A562" t="str">
            <v>BZ79</v>
          </cell>
          <cell r="B562">
            <v>493</v>
          </cell>
          <cell r="C562" t="str">
            <v>Pentanahan Penangkal Petir</v>
          </cell>
          <cell r="D562" t="str">
            <v>ttk</v>
          </cell>
          <cell r="E562">
            <v>202500</v>
          </cell>
        </row>
        <row r="563">
          <cell r="A563" t="str">
            <v>BZ80</v>
          </cell>
          <cell r="B563">
            <v>494</v>
          </cell>
          <cell r="C563" t="str">
            <v>Pentanahan Panel</v>
          </cell>
          <cell r="D563" t="str">
            <v>ttk</v>
          </cell>
          <cell r="E563">
            <v>87500</v>
          </cell>
        </row>
        <row r="565">
          <cell r="C565" t="str">
            <v>P. BAHAN ALAT PENGANTUNG DAN KUNCI</v>
          </cell>
        </row>
        <row r="566">
          <cell r="A566" t="str">
            <v>CC01</v>
          </cell>
          <cell r="B566">
            <v>495</v>
          </cell>
          <cell r="C566" t="str">
            <v>Kunci Silinder ALFA untuk Pintu Alumunium</v>
          </cell>
          <cell r="D566" t="str">
            <v>bh</v>
          </cell>
          <cell r="E566">
            <v>201500</v>
          </cell>
        </row>
        <row r="567">
          <cell r="A567" t="str">
            <v>CC02</v>
          </cell>
          <cell r="B567">
            <v>496</v>
          </cell>
          <cell r="C567" t="str">
            <v>Tarikan Pintu Alumunium</v>
          </cell>
          <cell r="D567" t="str">
            <v>bh</v>
          </cell>
          <cell r="E567">
            <v>201500</v>
          </cell>
        </row>
        <row r="568">
          <cell r="A568" t="str">
            <v>CC03</v>
          </cell>
          <cell r="B568">
            <v>497</v>
          </cell>
          <cell r="C568" t="str">
            <v xml:space="preserve">Kunci 2 Slaag ROYAL </v>
          </cell>
          <cell r="D568" t="str">
            <v>bh</v>
          </cell>
          <cell r="E568">
            <v>57500</v>
          </cell>
        </row>
        <row r="569">
          <cell r="A569" t="str">
            <v>CC04</v>
          </cell>
          <cell r="B569">
            <v>498</v>
          </cell>
          <cell r="C569" t="str">
            <v>Rel Henderson Lengkap</v>
          </cell>
          <cell r="D569" t="str">
            <v>bh</v>
          </cell>
          <cell r="E569">
            <v>402500</v>
          </cell>
        </row>
        <row r="570">
          <cell r="A570" t="str">
            <v>CC05</v>
          </cell>
          <cell r="B570">
            <v>499</v>
          </cell>
          <cell r="C570" t="str">
            <v>Rel Maraton I Pintu</v>
          </cell>
          <cell r="D570" t="str">
            <v>unt</v>
          </cell>
          <cell r="E570">
            <v>86500</v>
          </cell>
        </row>
        <row r="571">
          <cell r="A571" t="str">
            <v>CC06</v>
          </cell>
          <cell r="B571">
            <v>500</v>
          </cell>
          <cell r="C571" t="str">
            <v xml:space="preserve">Kunci 2 Slaag Silinder SEIS Asli type 210 s/d type 226 </v>
          </cell>
          <cell r="D571" t="str">
            <v>bh</v>
          </cell>
          <cell r="E571">
            <v>178500</v>
          </cell>
        </row>
        <row r="572">
          <cell r="A572" t="str">
            <v>CC07</v>
          </cell>
          <cell r="B572">
            <v>501</v>
          </cell>
          <cell r="C572" t="str">
            <v>Kunci 2 Slaag Ancor Asli</v>
          </cell>
          <cell r="D572" t="str">
            <v>bh</v>
          </cell>
          <cell r="E572">
            <v>75000</v>
          </cell>
        </row>
        <row r="573">
          <cell r="A573" t="str">
            <v>CC08</v>
          </cell>
          <cell r="B573">
            <v>502</v>
          </cell>
          <cell r="C573" t="str">
            <v>Kunci 2 Slaag ISO</v>
          </cell>
          <cell r="D573" t="str">
            <v>bh</v>
          </cell>
          <cell r="E573">
            <v>86500</v>
          </cell>
        </row>
        <row r="574">
          <cell r="A574" t="str">
            <v>CC09</v>
          </cell>
          <cell r="B574">
            <v>503</v>
          </cell>
          <cell r="C574" t="str">
            <v xml:space="preserve">Kunci KM Bulat Kualitas Biasa </v>
          </cell>
          <cell r="D574" t="str">
            <v>bh</v>
          </cell>
          <cell r="E574">
            <v>17500</v>
          </cell>
        </row>
        <row r="575">
          <cell r="A575" t="str">
            <v>CC10</v>
          </cell>
          <cell r="B575">
            <v>504</v>
          </cell>
          <cell r="C575" t="str">
            <v xml:space="preserve">Kunci  KM Bulat ALFA </v>
          </cell>
          <cell r="D575" t="str">
            <v>bh</v>
          </cell>
          <cell r="E575">
            <v>40500</v>
          </cell>
        </row>
        <row r="578">
          <cell r="A578" t="str">
            <v>CC11</v>
          </cell>
          <cell r="B578">
            <v>505</v>
          </cell>
          <cell r="C578" t="str">
            <v xml:space="preserve">Kunci 2 Slaag Silinder Utama Standard </v>
          </cell>
          <cell r="D578" t="str">
            <v>bh</v>
          </cell>
          <cell r="E578">
            <v>259000</v>
          </cell>
        </row>
        <row r="579">
          <cell r="A579" t="str">
            <v>CC12</v>
          </cell>
          <cell r="B579">
            <v>506</v>
          </cell>
          <cell r="C579" t="str">
            <v xml:space="preserve">Kunci Gembok Besar </v>
          </cell>
          <cell r="D579" t="str">
            <v>bh</v>
          </cell>
          <cell r="E579">
            <v>21000</v>
          </cell>
        </row>
        <row r="580">
          <cell r="A580" t="str">
            <v>CC13</v>
          </cell>
          <cell r="B580">
            <v>507</v>
          </cell>
          <cell r="C580" t="str">
            <v xml:space="preserve">Kunci 2 Slaag Kuda Terbang </v>
          </cell>
          <cell r="D580" t="str">
            <v>bh</v>
          </cell>
          <cell r="E580">
            <v>40500</v>
          </cell>
        </row>
        <row r="581">
          <cell r="A581" t="str">
            <v>CC14</v>
          </cell>
          <cell r="B581">
            <v>508</v>
          </cell>
          <cell r="C581" t="str">
            <v>Espangolet</v>
          </cell>
          <cell r="D581" t="str">
            <v>ps</v>
          </cell>
          <cell r="E581">
            <v>23000</v>
          </cell>
        </row>
        <row r="582">
          <cell r="A582" t="str">
            <v>CC15</v>
          </cell>
          <cell r="B582">
            <v>509</v>
          </cell>
          <cell r="C582" t="str">
            <v>Grendel 15 cm</v>
          </cell>
          <cell r="D582" t="str">
            <v>bh</v>
          </cell>
          <cell r="E582">
            <v>7000</v>
          </cell>
        </row>
        <row r="583">
          <cell r="A583" t="str">
            <v>CC16</v>
          </cell>
          <cell r="B583">
            <v>510</v>
          </cell>
          <cell r="C583" t="str">
            <v>Grendel 5 cm</v>
          </cell>
          <cell r="D583" t="str">
            <v>bh</v>
          </cell>
          <cell r="E583">
            <v>1750</v>
          </cell>
        </row>
        <row r="584">
          <cell r="A584" t="str">
            <v>CC17</v>
          </cell>
          <cell r="B584">
            <v>511</v>
          </cell>
          <cell r="C584" t="str">
            <v>Hak Angin Kait Jendela Biasa</v>
          </cell>
          <cell r="D584" t="str">
            <v>ps</v>
          </cell>
          <cell r="E584">
            <v>2500</v>
          </cell>
        </row>
        <row r="585">
          <cell r="A585" t="str">
            <v>CC18</v>
          </cell>
          <cell r="B585">
            <v>512</v>
          </cell>
          <cell r="C585" t="str">
            <v>Hak Angin Jendela Antik</v>
          </cell>
          <cell r="D585" t="str">
            <v>ps</v>
          </cell>
          <cell r="E585">
            <v>11500</v>
          </cell>
        </row>
        <row r="586">
          <cell r="A586" t="str">
            <v>CC19</v>
          </cell>
          <cell r="B586">
            <v>513</v>
          </cell>
          <cell r="C586" t="str">
            <v>Hak Angin Sendok Stainless / Kuningan</v>
          </cell>
          <cell r="D586" t="str">
            <v>bh</v>
          </cell>
          <cell r="E586">
            <v>26000</v>
          </cell>
        </row>
        <row r="587">
          <cell r="A587" t="str">
            <v>CC20</v>
          </cell>
          <cell r="B587">
            <v>514</v>
          </cell>
          <cell r="C587" t="str">
            <v>Nako Lengkap Tralis 1 Daun</v>
          </cell>
          <cell r="D587" t="str">
            <v>dn</v>
          </cell>
          <cell r="E587">
            <v>11500</v>
          </cell>
        </row>
        <row r="588">
          <cell r="A588" t="str">
            <v>CC21</v>
          </cell>
          <cell r="B588">
            <v>515</v>
          </cell>
          <cell r="C588" t="str">
            <v>Sloot Pintu berikut  Rantai</v>
          </cell>
          <cell r="D588" t="str">
            <v>bh</v>
          </cell>
          <cell r="E588">
            <v>40500</v>
          </cell>
        </row>
        <row r="589">
          <cell r="A589" t="str">
            <v>CC22</v>
          </cell>
          <cell r="B589">
            <v>516</v>
          </cell>
          <cell r="C589" t="str">
            <v>Sloot Jendela Tunggal</v>
          </cell>
          <cell r="D589" t="str">
            <v>bh</v>
          </cell>
          <cell r="E589">
            <v>8500</v>
          </cell>
        </row>
        <row r="590">
          <cell r="A590" t="str">
            <v>CC23</v>
          </cell>
          <cell r="B590">
            <v>517</v>
          </cell>
          <cell r="C590" t="str">
            <v>Engsel Pintu Unilon Standard</v>
          </cell>
          <cell r="D590" t="str">
            <v>ps</v>
          </cell>
          <cell r="E590">
            <v>8250</v>
          </cell>
        </row>
        <row r="591">
          <cell r="A591" t="str">
            <v>CC24</v>
          </cell>
          <cell r="B591">
            <v>518</v>
          </cell>
          <cell r="C591" t="str">
            <v>Engsel Jendela Unilon</v>
          </cell>
          <cell r="D591" t="str">
            <v>ps</v>
          </cell>
          <cell r="E591">
            <v>5750</v>
          </cell>
        </row>
        <row r="592">
          <cell r="A592" t="str">
            <v>CC25</v>
          </cell>
          <cell r="B592">
            <v>519</v>
          </cell>
          <cell r="C592" t="str">
            <v>Engsel Patrun</v>
          </cell>
          <cell r="D592" t="str">
            <v>ps</v>
          </cell>
          <cell r="E592">
            <v>3500</v>
          </cell>
        </row>
        <row r="593">
          <cell r="A593" t="str">
            <v>CC26</v>
          </cell>
          <cell r="B593">
            <v>520</v>
          </cell>
          <cell r="C593" t="str">
            <v>Engsel Harmonika</v>
          </cell>
          <cell r="D593" t="str">
            <v>m1</v>
          </cell>
          <cell r="E593">
            <v>4000</v>
          </cell>
        </row>
        <row r="594">
          <cell r="A594" t="str">
            <v>CC27</v>
          </cell>
          <cell r="B594">
            <v>521</v>
          </cell>
          <cell r="C594" t="str">
            <v>Door Closer Kelas Standard ( Kelas Sedang )</v>
          </cell>
          <cell r="D594" t="str">
            <v>unt</v>
          </cell>
          <cell r="E594">
            <v>201500</v>
          </cell>
        </row>
        <row r="595">
          <cell r="A595" t="str">
            <v>CC28</v>
          </cell>
          <cell r="B595">
            <v>522</v>
          </cell>
          <cell r="C595" t="str">
            <v>Door Closer Kelas Standard ( Kelas Baik )</v>
          </cell>
          <cell r="D595" t="str">
            <v>unt</v>
          </cell>
          <cell r="E595">
            <v>287500</v>
          </cell>
        </row>
        <row r="596">
          <cell r="A596" t="str">
            <v>CC29</v>
          </cell>
          <cell r="B596">
            <v>523</v>
          </cell>
          <cell r="C596" t="str">
            <v>Door Closer Kelas Rendah</v>
          </cell>
          <cell r="D596" t="str">
            <v>unt</v>
          </cell>
          <cell r="E596">
            <v>97500</v>
          </cell>
        </row>
        <row r="597">
          <cell r="A597" t="str">
            <v>CC30</v>
          </cell>
          <cell r="B597">
            <v>524</v>
          </cell>
          <cell r="C597" t="str">
            <v>Tarikan Almari Rata - rata</v>
          </cell>
          <cell r="D597" t="str">
            <v>bh</v>
          </cell>
          <cell r="E597">
            <v>6000</v>
          </cell>
        </row>
        <row r="598">
          <cell r="A598" t="str">
            <v>CC31</v>
          </cell>
          <cell r="B598">
            <v>525</v>
          </cell>
          <cell r="C598" t="str">
            <v>Seng BJLS 30 lebar 60cm (1 rol 50 m' )</v>
          </cell>
          <cell r="D598" t="str">
            <v>m1</v>
          </cell>
          <cell r="E598">
            <v>15500</v>
          </cell>
        </row>
        <row r="599">
          <cell r="A599" t="str">
            <v>CC32</v>
          </cell>
          <cell r="B599">
            <v>526</v>
          </cell>
          <cell r="C599" t="str">
            <v>Seng BJLS 30 lebar 90cm (1 rol 50 m' )</v>
          </cell>
          <cell r="D599" t="str">
            <v>m1</v>
          </cell>
          <cell r="E599">
            <v>22500</v>
          </cell>
        </row>
        <row r="601">
          <cell r="C601" t="str">
            <v>Q. BAHAN PENGIKAT UNTUK KONTRUKSI JALAN</v>
          </cell>
        </row>
        <row r="602">
          <cell r="A602" t="str">
            <v>CE01</v>
          </cell>
          <cell r="B602">
            <v>527</v>
          </cell>
          <cell r="C602" t="str">
            <v>Hotmix Jadi berikut alat dan bahan bakar ( T = 5 cm  =&gt; 9 m2 )</v>
          </cell>
          <cell r="D602" t="str">
            <v>ton</v>
          </cell>
          <cell r="E602">
            <v>256000</v>
          </cell>
        </row>
        <row r="603">
          <cell r="A603" t="str">
            <v>CE02</v>
          </cell>
          <cell r="B603">
            <v>528</v>
          </cell>
          <cell r="C603" t="str">
            <v>Aspal ( ESO ) 1 Drum 150 Kg</v>
          </cell>
          <cell r="D603" t="str">
            <v>kg</v>
          </cell>
          <cell r="E603">
            <v>2500</v>
          </cell>
        </row>
        <row r="604">
          <cell r="A604" t="str">
            <v>CE03</v>
          </cell>
          <cell r="B604">
            <v>529</v>
          </cell>
          <cell r="C604" t="str">
            <v>Aspal Curah</v>
          </cell>
          <cell r="D604" t="str">
            <v>kg</v>
          </cell>
          <cell r="E604">
            <v>2100</v>
          </cell>
        </row>
        <row r="605">
          <cell r="A605" t="str">
            <v>CE04</v>
          </cell>
          <cell r="B605">
            <v>530</v>
          </cell>
          <cell r="C605" t="str">
            <v>Aspal RC 70 ( Cilacap )</v>
          </cell>
          <cell r="D605" t="str">
            <v>kg</v>
          </cell>
          <cell r="E605">
            <v>2400</v>
          </cell>
        </row>
        <row r="607">
          <cell r="C607" t="str">
            <v>R. BAHAN PENGHISAP AIR SUMUR DALAM</v>
          </cell>
        </row>
        <row r="608">
          <cell r="A608" t="str">
            <v>CG01</v>
          </cell>
          <cell r="B608">
            <v>531</v>
          </cell>
          <cell r="C608" t="str">
            <v>Pompa Kodok</v>
          </cell>
          <cell r="D608" t="str">
            <v>unit</v>
          </cell>
          <cell r="E608">
            <v>92000</v>
          </cell>
        </row>
        <row r="609">
          <cell r="A609" t="str">
            <v>CG02</v>
          </cell>
          <cell r="B609">
            <v>532</v>
          </cell>
          <cell r="C609" t="str">
            <v xml:space="preserve">Pompa Dragon Tegal </v>
          </cell>
          <cell r="D609" t="str">
            <v>unit</v>
          </cell>
          <cell r="E609">
            <v>132300</v>
          </cell>
        </row>
        <row r="610">
          <cell r="A610" t="str">
            <v>CG03</v>
          </cell>
          <cell r="B610">
            <v>533</v>
          </cell>
          <cell r="C610" t="str">
            <v xml:space="preserve">Pompa Dragon Asli </v>
          </cell>
          <cell r="D610" t="str">
            <v>unit</v>
          </cell>
          <cell r="E610">
            <v>402500</v>
          </cell>
        </row>
        <row r="611">
          <cell r="A611" t="str">
            <v>CG04</v>
          </cell>
          <cell r="B611">
            <v>534</v>
          </cell>
          <cell r="C611" t="str">
            <v>Mesin Pompa Air 100 W - Sanyo</v>
          </cell>
          <cell r="D611" t="str">
            <v>unit</v>
          </cell>
          <cell r="E611">
            <v>632500</v>
          </cell>
        </row>
        <row r="612">
          <cell r="A612" t="str">
            <v>CG05</v>
          </cell>
          <cell r="B612">
            <v>535</v>
          </cell>
          <cell r="C612" t="str">
            <v>Mesin Pompa Air 150 W - Sanyo</v>
          </cell>
          <cell r="D612" t="str">
            <v>unit</v>
          </cell>
          <cell r="E612">
            <v>1092500</v>
          </cell>
        </row>
        <row r="613">
          <cell r="A613" t="str">
            <v>CG06</v>
          </cell>
          <cell r="B613">
            <v>536</v>
          </cell>
          <cell r="C613" t="str">
            <v>Pompa Zet pump 250 W - Sanyo</v>
          </cell>
          <cell r="D613" t="str">
            <v>unit</v>
          </cell>
          <cell r="E613">
            <v>3750000</v>
          </cell>
        </row>
        <row r="614">
          <cell r="A614" t="str">
            <v>CG07</v>
          </cell>
          <cell r="B614">
            <v>537</v>
          </cell>
          <cell r="C614" t="str">
            <v>Pompa Zet pump 450 W - Sanyo</v>
          </cell>
          <cell r="D614" t="str">
            <v>unit</v>
          </cell>
          <cell r="E614">
            <v>4550000</v>
          </cell>
        </row>
        <row r="615">
          <cell r="A615" t="str">
            <v>CG08</v>
          </cell>
          <cell r="B615">
            <v>538</v>
          </cell>
          <cell r="C615" t="str">
            <v>Pompa Submersible kap. 150 liter/menit 3 kW</v>
          </cell>
          <cell r="D615" t="str">
            <v>unit</v>
          </cell>
          <cell r="E615">
            <v>16500000</v>
          </cell>
        </row>
        <row r="619">
          <cell r="A619" t="str">
            <v>CG09</v>
          </cell>
          <cell r="B619">
            <v>539</v>
          </cell>
          <cell r="C619" t="str">
            <v xml:space="preserve">Gear Pump kap. 60 liter/menit </v>
          </cell>
          <cell r="D619" t="str">
            <v>unit</v>
          </cell>
          <cell r="E619">
            <v>9500000</v>
          </cell>
        </row>
        <row r="620">
          <cell r="A620" t="str">
            <v>CG10</v>
          </cell>
          <cell r="B620">
            <v>540</v>
          </cell>
          <cell r="C620" t="str">
            <v xml:space="preserve">Deep Well dengan kelengkapannya kap. 150 liter/menit </v>
          </cell>
          <cell r="D620" t="str">
            <v>unit</v>
          </cell>
          <cell r="E620">
            <v>140000000</v>
          </cell>
        </row>
        <row r="621">
          <cell r="A621" t="str">
            <v>CG11</v>
          </cell>
          <cell r="B621">
            <v>541</v>
          </cell>
          <cell r="C621" t="str">
            <v xml:space="preserve">Hand Oil Pump </v>
          </cell>
          <cell r="D621" t="str">
            <v>unit</v>
          </cell>
          <cell r="E621">
            <v>2875000</v>
          </cell>
        </row>
        <row r="623">
          <cell r="C623" t="str">
            <v>S. BAHAN PENAMPUNG AIR</v>
          </cell>
        </row>
        <row r="624">
          <cell r="A624" t="str">
            <v>CI01</v>
          </cell>
          <cell r="B624">
            <v>542</v>
          </cell>
          <cell r="C624" t="str">
            <v>Tangki Air Fiber Glass 0.5 m3 ( Excel )</v>
          </cell>
          <cell r="D624" t="str">
            <v>bh</v>
          </cell>
          <cell r="E624">
            <v>345000</v>
          </cell>
        </row>
        <row r="625">
          <cell r="A625" t="str">
            <v>CI02</v>
          </cell>
          <cell r="B625">
            <v>543</v>
          </cell>
          <cell r="C625" t="str">
            <v>Tangki Air Fiber Glass 1 m3 ( Excel )</v>
          </cell>
          <cell r="D625" t="str">
            <v>bh</v>
          </cell>
          <cell r="E625">
            <v>546000</v>
          </cell>
        </row>
        <row r="626">
          <cell r="A626" t="str">
            <v>CI03</v>
          </cell>
          <cell r="B626">
            <v>544</v>
          </cell>
          <cell r="C626" t="str">
            <v>Tangki Air Fiber Glass 2 m3 ( Excel )</v>
          </cell>
          <cell r="D626" t="str">
            <v>bh</v>
          </cell>
          <cell r="E626">
            <v>1092000</v>
          </cell>
        </row>
        <row r="627">
          <cell r="A627" t="str">
            <v>CI04</v>
          </cell>
          <cell r="B627">
            <v>545</v>
          </cell>
          <cell r="C627" t="str">
            <v>Bak KM Fiber 60 x 60</v>
          </cell>
          <cell r="D627" t="str">
            <v>bh</v>
          </cell>
          <cell r="E627">
            <v>109300</v>
          </cell>
        </row>
        <row r="628">
          <cell r="A628" t="str">
            <v>CI05</v>
          </cell>
          <cell r="B628">
            <v>546</v>
          </cell>
          <cell r="C628" t="str">
            <v>Bak Taraso WC 40 x 40</v>
          </cell>
          <cell r="D628" t="str">
            <v>bh</v>
          </cell>
          <cell r="E628">
            <v>23000</v>
          </cell>
        </row>
        <row r="629">
          <cell r="A629" t="str">
            <v>CI06</v>
          </cell>
          <cell r="B629">
            <v>547</v>
          </cell>
          <cell r="C629" t="str">
            <v>Bak KM Taraso 60 x 60</v>
          </cell>
          <cell r="D629" t="str">
            <v>bh</v>
          </cell>
          <cell r="E629">
            <v>69000</v>
          </cell>
        </row>
        <row r="631">
          <cell r="C631" t="str">
            <v>T. BIAYA QUALITY CONTROL , IZIN - IZIN, PENGUKURAN</v>
          </cell>
        </row>
        <row r="632">
          <cell r="C632" t="str">
            <v xml:space="preserve">    BIASA DAN BIAYA PENYAMBUNGAN</v>
          </cell>
        </row>
        <row r="633">
          <cell r="A633" t="str">
            <v>CJ01</v>
          </cell>
          <cell r="B633">
            <v>548</v>
          </cell>
          <cell r="C633" t="str">
            <v>Penyambungan Listrik PLN</v>
          </cell>
          <cell r="D633" t="str">
            <v>1w</v>
          </cell>
          <cell r="E633">
            <v>500</v>
          </cell>
        </row>
        <row r="634">
          <cell r="A634" t="str">
            <v>CJ02</v>
          </cell>
          <cell r="B634">
            <v>549</v>
          </cell>
          <cell r="C634" t="str">
            <v>IMB Bertingkat Rata - rata (Rumah / Kantor)</v>
          </cell>
          <cell r="D634" t="str">
            <v>m²</v>
          </cell>
          <cell r="E634">
            <v>17500</v>
          </cell>
        </row>
        <row r="635">
          <cell r="A635" t="str">
            <v>CJ03</v>
          </cell>
          <cell r="B635">
            <v>550</v>
          </cell>
          <cell r="C635" t="str">
            <v>IMB tidak bertingkat Rata - rata (Rumah / Kantor)</v>
          </cell>
          <cell r="D635" t="str">
            <v>m²</v>
          </cell>
          <cell r="E635">
            <v>16000</v>
          </cell>
        </row>
        <row r="636">
          <cell r="A636" t="str">
            <v>CJ04</v>
          </cell>
          <cell r="B636">
            <v>551</v>
          </cell>
          <cell r="C636" t="str">
            <v>IMB Bertingkat Rata - rata (untuk Usaha)</v>
          </cell>
          <cell r="D636" t="str">
            <v>m²</v>
          </cell>
          <cell r="E636">
            <v>20000</v>
          </cell>
        </row>
        <row r="637">
          <cell r="A637" t="str">
            <v>CJ05</v>
          </cell>
          <cell r="B637">
            <v>552</v>
          </cell>
          <cell r="C637" t="str">
            <v>IMB tidak bertingkat Rata - rata (untuk Usaha)</v>
          </cell>
          <cell r="D637" t="str">
            <v>m²</v>
          </cell>
          <cell r="E637">
            <v>17500</v>
          </cell>
        </row>
        <row r="638">
          <cell r="A638" t="str">
            <v>CJ06</v>
          </cell>
          <cell r="B638">
            <v>553</v>
          </cell>
          <cell r="C638" t="str">
            <v>Sondir Rata - rata</v>
          </cell>
          <cell r="D638" t="str">
            <v>1 ttk</v>
          </cell>
          <cell r="E638">
            <v>175000</v>
          </cell>
        </row>
        <row r="639">
          <cell r="A639" t="str">
            <v>CJ07</v>
          </cell>
          <cell r="B639">
            <v>554</v>
          </cell>
          <cell r="C639" t="str">
            <v>Pengukuran Site + Patok</v>
          </cell>
          <cell r="D639" t="str">
            <v>m²</v>
          </cell>
          <cell r="E639">
            <v>500</v>
          </cell>
        </row>
        <row r="640">
          <cell r="A640" t="str">
            <v>CJ08</v>
          </cell>
          <cell r="B640">
            <v>555</v>
          </cell>
          <cell r="C640" t="str">
            <v>Biaya Tes Jalan ( quality control )</v>
          </cell>
          <cell r="D640" t="str">
            <v>ttk</v>
          </cell>
          <cell r="E640">
            <v>69000</v>
          </cell>
        </row>
        <row r="642">
          <cell r="A642" t="str">
            <v>CJ09</v>
          </cell>
          <cell r="B642">
            <v>556</v>
          </cell>
          <cell r="C642" t="str">
            <v>Biaya Tes 1 Macam Beton</v>
          </cell>
          <cell r="D642" t="str">
            <v>1 spl</v>
          </cell>
          <cell r="E642">
            <v>149500</v>
          </cell>
        </row>
        <row r="643">
          <cell r="A643" t="str">
            <v>CJ10</v>
          </cell>
          <cell r="B643">
            <v>557</v>
          </cell>
          <cell r="C643" t="str">
            <v>Biaya Pengujian Bahan Agregat</v>
          </cell>
          <cell r="D643" t="str">
            <v>1 spl</v>
          </cell>
          <cell r="E643">
            <v>51800</v>
          </cell>
        </row>
        <row r="644">
          <cell r="A644" t="str">
            <v>CJ11</v>
          </cell>
          <cell r="B644">
            <v>558</v>
          </cell>
          <cell r="C644" t="str">
            <v>Biaya Pengujian Listrik</v>
          </cell>
          <cell r="D644" t="str">
            <v>1 watt</v>
          </cell>
          <cell r="E644">
            <v>250</v>
          </cell>
        </row>
        <row r="645">
          <cell r="A645" t="str">
            <v>CJ12</v>
          </cell>
          <cell r="B645">
            <v>559</v>
          </cell>
          <cell r="C645" t="str">
            <v>Izin Sumur Artesis Lengkap</v>
          </cell>
          <cell r="D645" t="str">
            <v>unit</v>
          </cell>
          <cell r="E645">
            <v>5000000</v>
          </cell>
        </row>
        <row r="646">
          <cell r="A646" t="str">
            <v>CJ13</v>
          </cell>
          <cell r="B646">
            <v>560</v>
          </cell>
          <cell r="C646" t="str">
            <v>Penyambungan PDAM untuk rumah</v>
          </cell>
          <cell r="D646" t="str">
            <v>unit</v>
          </cell>
          <cell r="E646">
            <v>525000</v>
          </cell>
        </row>
        <row r="647">
          <cell r="A647" t="str">
            <v>CJ14</v>
          </cell>
          <cell r="B647">
            <v>561</v>
          </cell>
          <cell r="C647" t="str">
            <v>Geolistrik</v>
          </cell>
          <cell r="D647" t="str">
            <v>1 ttk</v>
          </cell>
          <cell r="E647">
            <v>250000</v>
          </cell>
        </row>
        <row r="649">
          <cell r="C649" t="str">
            <v>U. ALAT TUKANG.</v>
          </cell>
        </row>
        <row r="650">
          <cell r="A650" t="str">
            <v>CL01</v>
          </cell>
          <cell r="B650">
            <v>562</v>
          </cell>
          <cell r="C650" t="str">
            <v>Palu 0,5 kg</v>
          </cell>
          <cell r="D650" t="str">
            <v>bh</v>
          </cell>
          <cell r="E650">
            <v>17500</v>
          </cell>
        </row>
        <row r="651">
          <cell r="A651" t="str">
            <v>CL02</v>
          </cell>
          <cell r="B651">
            <v>563</v>
          </cell>
          <cell r="C651" t="str">
            <v>Cangkul</v>
          </cell>
          <cell r="D651" t="str">
            <v>bh</v>
          </cell>
          <cell r="E651">
            <v>25000</v>
          </cell>
        </row>
        <row r="652">
          <cell r="A652" t="str">
            <v>CL03</v>
          </cell>
          <cell r="B652">
            <v>564</v>
          </cell>
          <cell r="C652" t="str">
            <v>Singkup</v>
          </cell>
          <cell r="D652" t="str">
            <v>bh</v>
          </cell>
          <cell r="E652">
            <v>20000</v>
          </cell>
        </row>
        <row r="653">
          <cell r="A653" t="str">
            <v>CL04</v>
          </cell>
          <cell r="B653">
            <v>565</v>
          </cell>
          <cell r="C653" t="str">
            <v>Sekrop</v>
          </cell>
          <cell r="D653" t="str">
            <v>bh</v>
          </cell>
          <cell r="E653">
            <v>30000</v>
          </cell>
        </row>
        <row r="654">
          <cell r="A654" t="str">
            <v>CL05</v>
          </cell>
          <cell r="B654">
            <v>566</v>
          </cell>
          <cell r="C654" t="str">
            <v>Pengki</v>
          </cell>
          <cell r="D654" t="str">
            <v>bh</v>
          </cell>
          <cell r="E654">
            <v>1750</v>
          </cell>
        </row>
        <row r="655">
          <cell r="A655" t="str">
            <v>CL06</v>
          </cell>
          <cell r="B655">
            <v>567</v>
          </cell>
          <cell r="C655" t="str">
            <v>Linggis</v>
          </cell>
          <cell r="D655" t="str">
            <v>bh</v>
          </cell>
          <cell r="E655">
            <v>20000</v>
          </cell>
        </row>
        <row r="660">
          <cell r="A660" t="str">
            <v>CL07</v>
          </cell>
          <cell r="B660">
            <v>568</v>
          </cell>
          <cell r="C660" t="str">
            <v>Rool Meter 30 meter ( Bahan Plastik )</v>
          </cell>
          <cell r="D660" t="str">
            <v>bh</v>
          </cell>
          <cell r="E660">
            <v>60000</v>
          </cell>
        </row>
        <row r="661">
          <cell r="A661" t="str">
            <v>CL08</v>
          </cell>
          <cell r="B661">
            <v>569</v>
          </cell>
          <cell r="C661" t="str">
            <v>Rool Meter 5 meter ( Bahan Besi )</v>
          </cell>
          <cell r="D661" t="str">
            <v>bh</v>
          </cell>
          <cell r="E661">
            <v>20000</v>
          </cell>
        </row>
        <row r="662">
          <cell r="A662" t="str">
            <v>CL09</v>
          </cell>
          <cell r="B662">
            <v>570</v>
          </cell>
          <cell r="C662" t="str">
            <v xml:space="preserve">Selang Plastik untuk Water Pas dia. 0.5 cm </v>
          </cell>
          <cell r="D662" t="str">
            <v>bh</v>
          </cell>
          <cell r="E662">
            <v>750</v>
          </cell>
        </row>
        <row r="663">
          <cell r="A663" t="str">
            <v>CL10</v>
          </cell>
          <cell r="B663">
            <v>571</v>
          </cell>
          <cell r="C663" t="str">
            <v xml:space="preserve"> Water Pas Alumuniumm 60 cm </v>
          </cell>
          <cell r="D663" t="str">
            <v>bh</v>
          </cell>
          <cell r="E663">
            <v>50000</v>
          </cell>
        </row>
        <row r="665">
          <cell r="C665" t="str">
            <v xml:space="preserve">V. STANDARD RATA - RATA SEWA ALAT BESAR , ALAT MEKANIK </v>
          </cell>
        </row>
        <row r="666">
          <cell r="C666" t="str">
            <v xml:space="preserve">      TRUK, KENDARAAN RODA 4 &amp; LAINNYA</v>
          </cell>
        </row>
        <row r="667">
          <cell r="A667" t="str">
            <v>CN01</v>
          </cell>
          <cell r="B667">
            <v>572</v>
          </cell>
          <cell r="C667" t="str">
            <v>Sewa Mesin Gilas 8 Ton s/d 10 ton</v>
          </cell>
          <cell r="D667" t="str">
            <v>hari</v>
          </cell>
          <cell r="E667">
            <v>125000</v>
          </cell>
        </row>
        <row r="668">
          <cell r="A668" t="str">
            <v>CN02</v>
          </cell>
          <cell r="B668">
            <v>573</v>
          </cell>
          <cell r="C668" t="str">
            <v>Tirud Roller 3 Jam / hari</v>
          </cell>
          <cell r="D668" t="str">
            <v>hari</v>
          </cell>
          <cell r="E668">
            <v>138000</v>
          </cell>
        </row>
        <row r="669">
          <cell r="A669" t="str">
            <v>CN03</v>
          </cell>
          <cell r="B669">
            <v>574</v>
          </cell>
          <cell r="C669" t="str">
            <v>Tamdam Roller 6 - 8 Ton 5 Jam / hr</v>
          </cell>
          <cell r="D669" t="str">
            <v>hari</v>
          </cell>
          <cell r="E669">
            <v>230000</v>
          </cell>
        </row>
        <row r="670">
          <cell r="A670" t="str">
            <v>CN04</v>
          </cell>
          <cell r="B670">
            <v>575</v>
          </cell>
          <cell r="C670" t="str">
            <v>Tamdam Roller 8 - 10 Ton 5 Jam / hr</v>
          </cell>
          <cell r="D670" t="str">
            <v>hari</v>
          </cell>
          <cell r="E670">
            <v>225000</v>
          </cell>
        </row>
        <row r="671">
          <cell r="A671" t="str">
            <v>CN05</v>
          </cell>
          <cell r="B671">
            <v>576</v>
          </cell>
          <cell r="C671" t="str">
            <v>Roller Viberator - Ped 1 Ton 4 Jam /hr</v>
          </cell>
          <cell r="D671" t="str">
            <v>hari</v>
          </cell>
          <cell r="E671">
            <v>180000</v>
          </cell>
        </row>
        <row r="672">
          <cell r="A672" t="str">
            <v>CN06</v>
          </cell>
          <cell r="B672">
            <v>577</v>
          </cell>
          <cell r="C672" t="str">
            <v>Roller Viberator - Self 7 Ton 5 Jam /hr</v>
          </cell>
          <cell r="D672" t="str">
            <v>hari</v>
          </cell>
          <cell r="E672">
            <v>230000</v>
          </cell>
        </row>
        <row r="673">
          <cell r="A673" t="str">
            <v>CN07</v>
          </cell>
          <cell r="B673">
            <v>578</v>
          </cell>
          <cell r="C673" t="str">
            <v>Roller 3 Wheeled - 8 Ton 5 Jam /hr</v>
          </cell>
          <cell r="D673" t="str">
            <v>hari</v>
          </cell>
          <cell r="E673">
            <v>145000</v>
          </cell>
        </row>
        <row r="674">
          <cell r="A674" t="str">
            <v>CN08</v>
          </cell>
          <cell r="B674">
            <v>579</v>
          </cell>
          <cell r="C674" t="str">
            <v>Roller Pneumatic  8 - 15 Ton 5 Jam /hr</v>
          </cell>
          <cell r="D674" t="str">
            <v>hari</v>
          </cell>
          <cell r="E674">
            <v>250000</v>
          </cell>
        </row>
        <row r="675">
          <cell r="A675" t="str">
            <v>CN09</v>
          </cell>
          <cell r="B675">
            <v>580</v>
          </cell>
          <cell r="C675" t="str">
            <v>Loader Wheeled 5 Jam /hr</v>
          </cell>
          <cell r="D675" t="str">
            <v>hari</v>
          </cell>
          <cell r="E675">
            <v>350000</v>
          </cell>
        </row>
        <row r="676">
          <cell r="A676" t="str">
            <v>CN10</v>
          </cell>
          <cell r="B676">
            <v>581</v>
          </cell>
          <cell r="C676" t="str">
            <v>Sewa Kran 30 Ton</v>
          </cell>
          <cell r="D676" t="str">
            <v>hari</v>
          </cell>
          <cell r="E676">
            <v>1800000</v>
          </cell>
        </row>
        <row r="677">
          <cell r="A677" t="str">
            <v>CN11</v>
          </cell>
          <cell r="B677">
            <v>582</v>
          </cell>
          <cell r="C677" t="str">
            <v>Sewa Exavator Backhoe 5 Jam /hari</v>
          </cell>
          <cell r="D677" t="str">
            <v>hari</v>
          </cell>
          <cell r="E677">
            <v>525000</v>
          </cell>
        </row>
        <row r="678">
          <cell r="A678" t="str">
            <v>CN12</v>
          </cell>
          <cell r="B678">
            <v>583</v>
          </cell>
          <cell r="C678" t="str">
            <v>Sewa Draklint</v>
          </cell>
          <cell r="D678" t="str">
            <v>jam</v>
          </cell>
          <cell r="E678">
            <v>125000</v>
          </cell>
        </row>
        <row r="679">
          <cell r="A679" t="str">
            <v>CN13</v>
          </cell>
          <cell r="B679">
            <v>584</v>
          </cell>
          <cell r="C679" t="str">
            <v>Whell Loader</v>
          </cell>
          <cell r="D679" t="str">
            <v>jam</v>
          </cell>
          <cell r="E679">
            <v>105000</v>
          </cell>
        </row>
        <row r="680">
          <cell r="A680" t="str">
            <v>CN14</v>
          </cell>
          <cell r="B680">
            <v>585</v>
          </cell>
          <cell r="C680" t="str">
            <v>Buldozer 4 Jam /hr</v>
          </cell>
          <cell r="D680" t="str">
            <v>hari</v>
          </cell>
          <cell r="E680">
            <v>475000</v>
          </cell>
        </row>
        <row r="681">
          <cell r="A681" t="str">
            <v>CN15</v>
          </cell>
          <cell r="B681">
            <v>586</v>
          </cell>
          <cell r="C681" t="str">
            <v>Ecavator Hydr 1 m3</v>
          </cell>
          <cell r="D681" t="str">
            <v>hari</v>
          </cell>
          <cell r="E681">
            <v>550000</v>
          </cell>
        </row>
        <row r="682">
          <cell r="A682" t="str">
            <v>CN16</v>
          </cell>
          <cell r="B682">
            <v>587</v>
          </cell>
          <cell r="C682" t="str">
            <v>Backu</v>
          </cell>
          <cell r="D682" t="str">
            <v>hari</v>
          </cell>
          <cell r="E682">
            <v>100000</v>
          </cell>
        </row>
        <row r="683">
          <cell r="A683" t="str">
            <v>CN17</v>
          </cell>
          <cell r="B683">
            <v>588</v>
          </cell>
          <cell r="C683" t="str">
            <v>Motor Grader 5 Jam /hr</v>
          </cell>
          <cell r="D683" t="str">
            <v>jam</v>
          </cell>
          <cell r="E683">
            <v>425000</v>
          </cell>
        </row>
        <row r="684">
          <cell r="A684" t="str">
            <v>CN18</v>
          </cell>
          <cell r="B684">
            <v>589</v>
          </cell>
          <cell r="C684" t="str">
            <v>Pheumatic Drill Hammer 3 Jam / hr</v>
          </cell>
          <cell r="D684" t="str">
            <v>hari</v>
          </cell>
          <cell r="E684">
            <v>175000</v>
          </cell>
        </row>
        <row r="685">
          <cell r="A685" t="str">
            <v>CN19</v>
          </cell>
          <cell r="B685">
            <v>590</v>
          </cell>
          <cell r="C685" t="str">
            <v>Vibro Roller</v>
          </cell>
          <cell r="D685" t="str">
            <v>hari</v>
          </cell>
          <cell r="E685">
            <v>75000</v>
          </cell>
        </row>
        <row r="686">
          <cell r="A686" t="str">
            <v>CN20</v>
          </cell>
          <cell r="B686">
            <v>591</v>
          </cell>
          <cell r="C686" t="str">
            <v>Stone Crusher</v>
          </cell>
          <cell r="D686" t="str">
            <v>hari</v>
          </cell>
          <cell r="E686">
            <v>175000</v>
          </cell>
        </row>
        <row r="687">
          <cell r="A687" t="str">
            <v>CN21</v>
          </cell>
          <cell r="B687">
            <v>592</v>
          </cell>
          <cell r="C687" t="str">
            <v>AMP</v>
          </cell>
          <cell r="D687" t="str">
            <v>hari</v>
          </cell>
          <cell r="E687">
            <v>175000</v>
          </cell>
        </row>
        <row r="688">
          <cell r="A688" t="str">
            <v>CN22</v>
          </cell>
          <cell r="B688">
            <v>593</v>
          </cell>
          <cell r="C688" t="str">
            <v>Teractor Equament 2 Jam /hr</v>
          </cell>
          <cell r="D688" t="str">
            <v>hari</v>
          </cell>
          <cell r="E688">
            <v>60000</v>
          </cell>
        </row>
        <row r="689">
          <cell r="A689" t="str">
            <v>CN23</v>
          </cell>
          <cell r="B689">
            <v>594</v>
          </cell>
          <cell r="C689" t="str">
            <v>Screning Plent 5 Jam /hr</v>
          </cell>
          <cell r="D689" t="str">
            <v>hari</v>
          </cell>
          <cell r="E689">
            <v>300000</v>
          </cell>
        </row>
        <row r="690">
          <cell r="A690" t="str">
            <v>CN24</v>
          </cell>
          <cell r="B690">
            <v>595</v>
          </cell>
          <cell r="C690" t="str">
            <v>Asphal Finisher</v>
          </cell>
          <cell r="D690" t="str">
            <v>hari</v>
          </cell>
          <cell r="E690">
            <v>175000</v>
          </cell>
        </row>
        <row r="691">
          <cell r="A691" t="str">
            <v>CN25</v>
          </cell>
          <cell r="B691">
            <v>596</v>
          </cell>
          <cell r="C691" t="str">
            <v>Asphal Melting Kalte</v>
          </cell>
          <cell r="D691" t="str">
            <v>hari</v>
          </cell>
          <cell r="E691">
            <v>95000</v>
          </cell>
        </row>
        <row r="692">
          <cell r="A692" t="str">
            <v>CN26</v>
          </cell>
          <cell r="B692">
            <v>597</v>
          </cell>
          <cell r="C692" t="str">
            <v>Asphal Spayer</v>
          </cell>
          <cell r="D692" t="str">
            <v>hari</v>
          </cell>
          <cell r="E692">
            <v>75000</v>
          </cell>
        </row>
        <row r="693">
          <cell r="A693" t="str">
            <v>CN27</v>
          </cell>
          <cell r="B693">
            <v>598</v>
          </cell>
          <cell r="C693" t="str">
            <v>Asphal MIxing Plant</v>
          </cell>
          <cell r="D693" t="str">
            <v>hari</v>
          </cell>
          <cell r="E693">
            <v>650000</v>
          </cell>
        </row>
        <row r="694">
          <cell r="A694" t="str">
            <v>CN28</v>
          </cell>
          <cell r="B694">
            <v>599</v>
          </cell>
          <cell r="C694" t="str">
            <v>Sprayer,Self - Prop. 10001 4 Jam/hr</v>
          </cell>
          <cell r="D694" t="str">
            <v>hari</v>
          </cell>
          <cell r="E694">
            <v>105000</v>
          </cell>
        </row>
        <row r="695">
          <cell r="A695" t="str">
            <v>CN29</v>
          </cell>
          <cell r="B695">
            <v>600</v>
          </cell>
          <cell r="C695" t="str">
            <v>Tamper, Viberator Plate 3 Jam /hari</v>
          </cell>
          <cell r="D695" t="str">
            <v>hari</v>
          </cell>
          <cell r="E695">
            <v>20000</v>
          </cell>
        </row>
        <row r="696">
          <cell r="A696" t="str">
            <v>CN30</v>
          </cell>
          <cell r="B696">
            <v>601</v>
          </cell>
          <cell r="C696" t="str">
            <v>Crusher / SCR</v>
          </cell>
          <cell r="D696" t="str">
            <v>hari</v>
          </cell>
          <cell r="E696">
            <v>750000</v>
          </cell>
        </row>
        <row r="697">
          <cell r="A697" t="str">
            <v>CN31</v>
          </cell>
          <cell r="B697">
            <v>602</v>
          </cell>
          <cell r="C697" t="str">
            <v>Concrete Mixer 0.125 m3</v>
          </cell>
          <cell r="D697" t="str">
            <v>hari</v>
          </cell>
          <cell r="E697">
            <v>60000</v>
          </cell>
        </row>
        <row r="698">
          <cell r="A698" t="str">
            <v>CN32</v>
          </cell>
          <cell r="B698">
            <v>603</v>
          </cell>
          <cell r="C698" t="str">
            <v>Concrete Mixer 0.5 m3</v>
          </cell>
          <cell r="D698" t="str">
            <v>hari</v>
          </cell>
          <cell r="E698">
            <v>86000</v>
          </cell>
        </row>
        <row r="699">
          <cell r="A699" t="str">
            <v>CN33</v>
          </cell>
          <cell r="B699">
            <v>604</v>
          </cell>
          <cell r="C699" t="str">
            <v>Concrete Viberator</v>
          </cell>
          <cell r="D699" t="str">
            <v>hari</v>
          </cell>
          <cell r="E699">
            <v>35000</v>
          </cell>
        </row>
        <row r="700">
          <cell r="A700" t="str">
            <v>CN34</v>
          </cell>
          <cell r="B700">
            <v>605</v>
          </cell>
          <cell r="C700" t="str">
            <v>Pick Up</v>
          </cell>
          <cell r="D700" t="str">
            <v>hari</v>
          </cell>
          <cell r="E700">
            <v>175000</v>
          </cell>
        </row>
        <row r="703">
          <cell r="A703" t="str">
            <v>CN35</v>
          </cell>
          <cell r="B703">
            <v>606</v>
          </cell>
          <cell r="C703" t="str">
            <v>Dump Truck 3.5 Ton</v>
          </cell>
          <cell r="D703" t="str">
            <v>hari</v>
          </cell>
          <cell r="E703">
            <v>230000</v>
          </cell>
        </row>
        <row r="704">
          <cell r="A704" t="str">
            <v>CN36</v>
          </cell>
          <cell r="B704">
            <v>607</v>
          </cell>
          <cell r="C704" t="str">
            <v>Dump Truck 5 Ton 4 Jam /hr</v>
          </cell>
          <cell r="D704" t="str">
            <v>hari</v>
          </cell>
          <cell r="E704">
            <v>260000</v>
          </cell>
        </row>
        <row r="705">
          <cell r="A705" t="str">
            <v>CN37</v>
          </cell>
          <cell r="B705">
            <v>608</v>
          </cell>
          <cell r="C705" t="str">
            <v>Flatbed Truck 3.5 Ton</v>
          </cell>
          <cell r="D705" t="str">
            <v>hari</v>
          </cell>
          <cell r="E705">
            <v>240000</v>
          </cell>
        </row>
        <row r="706">
          <cell r="A706" t="str">
            <v>CN38</v>
          </cell>
          <cell r="B706">
            <v>609</v>
          </cell>
          <cell r="C706" t="str">
            <v>Truck 3/4 ( Colt Disel )</v>
          </cell>
          <cell r="D706" t="str">
            <v>hari</v>
          </cell>
          <cell r="E706">
            <v>200000</v>
          </cell>
        </row>
        <row r="707">
          <cell r="A707" t="str">
            <v>CN39</v>
          </cell>
          <cell r="B707">
            <v>610</v>
          </cell>
          <cell r="C707" t="str">
            <v>Truck Fuso</v>
          </cell>
          <cell r="D707" t="str">
            <v>hari</v>
          </cell>
          <cell r="E707">
            <v>280000</v>
          </cell>
        </row>
        <row r="708">
          <cell r="A708" t="str">
            <v>CN40</v>
          </cell>
          <cell r="B708">
            <v>611</v>
          </cell>
          <cell r="C708" t="str">
            <v>Mesin Las Listrik 18 pk  8 jam</v>
          </cell>
          <cell r="D708" t="str">
            <v>hari</v>
          </cell>
          <cell r="E708">
            <v>80000</v>
          </cell>
        </row>
        <row r="709">
          <cell r="A709" t="str">
            <v>CN41</v>
          </cell>
          <cell r="B709">
            <v>612</v>
          </cell>
          <cell r="C709" t="str">
            <v>Mesin Pompa Air  3 "</v>
          </cell>
          <cell r="D709" t="str">
            <v>hari</v>
          </cell>
          <cell r="E709">
            <v>75000</v>
          </cell>
        </row>
        <row r="710">
          <cell r="A710" t="str">
            <v>CN42</v>
          </cell>
          <cell r="B710">
            <v>613</v>
          </cell>
          <cell r="C710" t="str">
            <v>Stamper 8 Jam</v>
          </cell>
          <cell r="D710" t="str">
            <v>hari</v>
          </cell>
          <cell r="E710">
            <v>50000</v>
          </cell>
        </row>
        <row r="711">
          <cell r="A711" t="str">
            <v>CN43</v>
          </cell>
          <cell r="B711">
            <v>614</v>
          </cell>
          <cell r="C711" t="str">
            <v>Compresor Air</v>
          </cell>
          <cell r="D711" t="str">
            <v>hari</v>
          </cell>
          <cell r="E711">
            <v>75000</v>
          </cell>
        </row>
        <row r="712">
          <cell r="A712" t="str">
            <v>CN44</v>
          </cell>
          <cell r="B712">
            <v>615</v>
          </cell>
          <cell r="C712" t="str">
            <v>Pump Water ( 5 cm ) 30 m3 / hari</v>
          </cell>
          <cell r="D712" t="str">
            <v>hari</v>
          </cell>
          <cell r="E712">
            <v>50000</v>
          </cell>
        </row>
        <row r="713">
          <cell r="A713" t="str">
            <v>CN45</v>
          </cell>
          <cell r="B713">
            <v>616</v>
          </cell>
          <cell r="C713" t="str">
            <v>Trailler, Towed 1 Ton 3 Jam/hr</v>
          </cell>
          <cell r="D713" t="str">
            <v>hari</v>
          </cell>
          <cell r="E713">
            <v>30000</v>
          </cell>
        </row>
        <row r="714">
          <cell r="A714" t="str">
            <v>CN46</v>
          </cell>
          <cell r="B714">
            <v>617</v>
          </cell>
          <cell r="C714" t="str">
            <v>Water Tank Truck 2 Jam/hr</v>
          </cell>
          <cell r="D714" t="str">
            <v>hari</v>
          </cell>
          <cell r="E714">
            <v>150000</v>
          </cell>
        </row>
        <row r="716">
          <cell r="C716" t="str">
            <v>X. BAHAN BAKAR DAN PELUMAS</v>
          </cell>
        </row>
        <row r="717">
          <cell r="A717" t="str">
            <v>CP01</v>
          </cell>
          <cell r="B717">
            <v>618</v>
          </cell>
          <cell r="C717" t="str">
            <v>Minyak Tanah</v>
          </cell>
          <cell r="D717" t="str">
            <v>lt</v>
          </cell>
          <cell r="E717">
            <v>500</v>
          </cell>
        </row>
        <row r="718">
          <cell r="A718" t="str">
            <v>CP02</v>
          </cell>
          <cell r="B718">
            <v>619</v>
          </cell>
          <cell r="C718" t="str">
            <v>Kayu Bakar Dari Kayu  Karet</v>
          </cell>
          <cell r="D718" t="str">
            <v>m³</v>
          </cell>
          <cell r="E718">
            <v>45000</v>
          </cell>
        </row>
        <row r="719">
          <cell r="A719" t="str">
            <v>CP03</v>
          </cell>
          <cell r="B719">
            <v>620</v>
          </cell>
          <cell r="C719" t="str">
            <v>Bahan Bakar Residu</v>
          </cell>
          <cell r="D719" t="str">
            <v>lt</v>
          </cell>
          <cell r="E719">
            <v>300</v>
          </cell>
        </row>
        <row r="720">
          <cell r="A720" t="str">
            <v>CP04</v>
          </cell>
          <cell r="B720">
            <v>621</v>
          </cell>
          <cell r="C720" t="str">
            <v>Minyak Solar</v>
          </cell>
          <cell r="D720" t="str">
            <v>lt</v>
          </cell>
          <cell r="E720">
            <v>600</v>
          </cell>
        </row>
        <row r="721">
          <cell r="A721" t="str">
            <v>CP05</v>
          </cell>
          <cell r="B721">
            <v>622</v>
          </cell>
          <cell r="C721" t="str">
            <v>Bensin Premium</v>
          </cell>
          <cell r="D721" t="str">
            <v>lt</v>
          </cell>
          <cell r="E721">
            <v>1150</v>
          </cell>
        </row>
        <row r="722">
          <cell r="A722" t="str">
            <v>CP06</v>
          </cell>
          <cell r="B722">
            <v>623</v>
          </cell>
          <cell r="C722" t="str">
            <v>Plus Oil</v>
          </cell>
          <cell r="D722" t="str">
            <v>lt</v>
          </cell>
          <cell r="E722">
            <v>750</v>
          </cell>
        </row>
        <row r="723">
          <cell r="A723" t="str">
            <v>CP07</v>
          </cell>
          <cell r="B723">
            <v>624</v>
          </cell>
          <cell r="C723" t="str">
            <v>Oli Mesran 40 SAE</v>
          </cell>
          <cell r="D723" t="str">
            <v>lt</v>
          </cell>
          <cell r="E723">
            <v>15000</v>
          </cell>
        </row>
        <row r="724">
          <cell r="A724" t="str">
            <v>CP08</v>
          </cell>
          <cell r="B724">
            <v>625</v>
          </cell>
          <cell r="C724" t="str">
            <v>Elpiji / botol</v>
          </cell>
          <cell r="D724" t="str">
            <v>15 kg</v>
          </cell>
          <cell r="E724">
            <v>25000</v>
          </cell>
        </row>
        <row r="725">
          <cell r="A725" t="str">
            <v>CP09</v>
          </cell>
          <cell r="B725">
            <v>626</v>
          </cell>
          <cell r="C725" t="str">
            <v>Asitilin / botol</v>
          </cell>
          <cell r="D725" t="str">
            <v>15.1 kg</v>
          </cell>
          <cell r="E725">
            <v>50000</v>
          </cell>
        </row>
        <row r="726">
          <cell r="A726" t="str">
            <v>CP10</v>
          </cell>
          <cell r="B726">
            <v>627</v>
          </cell>
          <cell r="C726" t="str">
            <v>Angin ( 02 ) / botol</v>
          </cell>
          <cell r="D726" t="str">
            <v>btl</v>
          </cell>
          <cell r="E726">
            <v>30000</v>
          </cell>
        </row>
        <row r="727">
          <cell r="A727" t="str">
            <v>CP11</v>
          </cell>
          <cell r="B727">
            <v>628</v>
          </cell>
          <cell r="C727" t="str">
            <v>Kawat Las Listrik</v>
          </cell>
          <cell r="D727" t="str">
            <v>kg</v>
          </cell>
          <cell r="E727">
            <v>6500</v>
          </cell>
        </row>
        <row r="728">
          <cell r="A728" t="str">
            <v>CP12</v>
          </cell>
          <cell r="B728">
            <v>629</v>
          </cell>
          <cell r="C728" t="str">
            <v>Karbit</v>
          </cell>
          <cell r="D728" t="str">
            <v>kg</v>
          </cell>
          <cell r="E728">
            <v>3500</v>
          </cell>
        </row>
        <row r="731">
          <cell r="A731" t="str">
            <v>ZZ99</v>
          </cell>
        </row>
      </sheetData>
      <sheetData sheetId="1" refreshError="1">
        <row r="6">
          <cell r="A6" t="str">
            <v>KODE</v>
          </cell>
        </row>
        <row r="7">
          <cell r="A7" t="str">
            <v>kode</v>
          </cell>
          <cell r="E7" t="str">
            <v>Rp.</v>
          </cell>
        </row>
        <row r="9">
          <cell r="A9" t="str">
            <v>PK01</v>
          </cell>
          <cell r="B9">
            <v>1</v>
          </cell>
          <cell r="D9" t="str">
            <v>PEKERJA</v>
          </cell>
          <cell r="E9">
            <v>15750</v>
          </cell>
        </row>
        <row r="10">
          <cell r="A10" t="str">
            <v>PK02</v>
          </cell>
          <cell r="B10">
            <v>2</v>
          </cell>
          <cell r="D10" t="str">
            <v>PEKERJA SETENGAH TERAMPIL</v>
          </cell>
          <cell r="E10">
            <v>16500</v>
          </cell>
        </row>
        <row r="11">
          <cell r="A11" t="str">
            <v>PK03</v>
          </cell>
          <cell r="B11">
            <v>3</v>
          </cell>
          <cell r="D11" t="str">
            <v>PEKERJA TERAMPIL</v>
          </cell>
          <cell r="E11">
            <v>18000</v>
          </cell>
        </row>
        <row r="12">
          <cell r="B12">
            <v>4</v>
          </cell>
          <cell r="D12" t="str">
            <v>TUKANG GALI</v>
          </cell>
          <cell r="E12">
            <v>20000</v>
          </cell>
        </row>
        <row r="13">
          <cell r="A13" t="str">
            <v>PK04</v>
          </cell>
          <cell r="B13">
            <v>5</v>
          </cell>
          <cell r="D13" t="str">
            <v>TUKANG BATU SETENGAH TERAMPIL</v>
          </cell>
          <cell r="E13">
            <v>20000</v>
          </cell>
        </row>
        <row r="14">
          <cell r="A14" t="str">
            <v>PK05</v>
          </cell>
          <cell r="B14">
            <v>5</v>
          </cell>
          <cell r="D14" t="str">
            <v>TUKANG BATU TERAMPIL</v>
          </cell>
          <cell r="E14">
            <v>21000</v>
          </cell>
        </row>
        <row r="15">
          <cell r="A15" t="str">
            <v>PK06</v>
          </cell>
          <cell r="B15">
            <v>6</v>
          </cell>
          <cell r="D15" t="str">
            <v>KEPALA TUKANG BATU</v>
          </cell>
          <cell r="E15">
            <v>22500</v>
          </cell>
        </row>
        <row r="16">
          <cell r="A16" t="str">
            <v>PK07</v>
          </cell>
          <cell r="B16">
            <v>7</v>
          </cell>
          <cell r="D16" t="str">
            <v>TUKANG KAYU SETENGAH TERAMPIL</v>
          </cell>
          <cell r="E16">
            <v>20500</v>
          </cell>
        </row>
        <row r="17">
          <cell r="A17" t="str">
            <v>PK08</v>
          </cell>
          <cell r="B17">
            <v>8</v>
          </cell>
          <cell r="D17" t="str">
            <v>TUKANG KAYU TERAMPIL</v>
          </cell>
          <cell r="E17">
            <v>22000</v>
          </cell>
        </row>
        <row r="18">
          <cell r="A18" t="str">
            <v>PK09</v>
          </cell>
          <cell r="B18">
            <v>9</v>
          </cell>
          <cell r="D18" t="str">
            <v>KEPALA TUKANG KAYU</v>
          </cell>
          <cell r="E18">
            <v>23750</v>
          </cell>
        </row>
        <row r="19">
          <cell r="A19" t="str">
            <v>PK10</v>
          </cell>
          <cell r="B19">
            <v>10</v>
          </cell>
          <cell r="D19" t="str">
            <v>TUKANG CAT / PELITUR SETENGAH TERAMPIL</v>
          </cell>
          <cell r="E19">
            <v>20500</v>
          </cell>
        </row>
        <row r="20">
          <cell r="A20" t="str">
            <v>PK11</v>
          </cell>
          <cell r="B20">
            <v>11</v>
          </cell>
          <cell r="D20" t="str">
            <v>TUKANG CAT / PELITUR TERAMPIL</v>
          </cell>
          <cell r="E20">
            <v>22000</v>
          </cell>
        </row>
        <row r="21">
          <cell r="A21" t="str">
            <v>PK12</v>
          </cell>
          <cell r="B21">
            <v>12</v>
          </cell>
          <cell r="D21" t="str">
            <v>KEPALA TUKANG CAT / PELITUR</v>
          </cell>
          <cell r="E21">
            <v>23750</v>
          </cell>
        </row>
        <row r="22">
          <cell r="A22" t="str">
            <v>PK13</v>
          </cell>
          <cell r="B22">
            <v>13</v>
          </cell>
          <cell r="D22" t="str">
            <v>TUKANG BESI BETON SETENGAH TERAMPIL</v>
          </cell>
          <cell r="E22">
            <v>20000</v>
          </cell>
        </row>
        <row r="23">
          <cell r="A23" t="str">
            <v>PK14</v>
          </cell>
          <cell r="B23">
            <v>14</v>
          </cell>
          <cell r="D23" t="str">
            <v>TUKANG BESI BETON TERAMPIL</v>
          </cell>
          <cell r="E23">
            <v>22000</v>
          </cell>
        </row>
        <row r="24">
          <cell r="A24" t="str">
            <v>PK15</v>
          </cell>
          <cell r="B24">
            <v>15</v>
          </cell>
          <cell r="D24" t="str">
            <v>KEPALA TUKANG BESI BETON</v>
          </cell>
          <cell r="E24">
            <v>24250</v>
          </cell>
        </row>
        <row r="25">
          <cell r="A25" t="str">
            <v>PK16</v>
          </cell>
          <cell r="B25">
            <v>16</v>
          </cell>
          <cell r="D25" t="str">
            <v>TUKANG BESI PROFIL SETENGAH TERAMPIL</v>
          </cell>
          <cell r="E25">
            <v>21750</v>
          </cell>
        </row>
        <row r="26">
          <cell r="A26" t="str">
            <v>PK17</v>
          </cell>
          <cell r="B26">
            <v>17</v>
          </cell>
          <cell r="D26" t="str">
            <v>TUKANG BESI PROFIL TERAMPIL</v>
          </cell>
          <cell r="E26">
            <v>23750</v>
          </cell>
        </row>
        <row r="27">
          <cell r="A27" t="str">
            <v>PK18</v>
          </cell>
          <cell r="B27">
            <v>18</v>
          </cell>
          <cell r="D27" t="str">
            <v>KEPALA TUKANG BESI PROFIL</v>
          </cell>
          <cell r="E27">
            <v>26750</v>
          </cell>
        </row>
        <row r="28">
          <cell r="A28" t="str">
            <v>PK19</v>
          </cell>
          <cell r="B28">
            <v>19</v>
          </cell>
          <cell r="D28" t="str">
            <v>MANDOR</v>
          </cell>
          <cell r="E28">
            <v>25000</v>
          </cell>
        </row>
        <row r="29">
          <cell r="A29" t="str">
            <v>PK20</v>
          </cell>
          <cell r="B29">
            <v>20</v>
          </cell>
          <cell r="D29" t="str">
            <v>OPERATOR ALAT BESAR</v>
          </cell>
          <cell r="E29">
            <v>30000</v>
          </cell>
        </row>
        <row r="30">
          <cell r="A30" t="str">
            <v>PK21</v>
          </cell>
          <cell r="B30">
            <v>21</v>
          </cell>
          <cell r="D30" t="str">
            <v>PEMBANTU OPERATOR / MEKANIK</v>
          </cell>
          <cell r="E30">
            <v>28500</v>
          </cell>
        </row>
        <row r="31">
          <cell r="A31" t="str">
            <v>PK22</v>
          </cell>
          <cell r="B31">
            <v>22</v>
          </cell>
          <cell r="D31" t="str">
            <v>SUPIR TRUK</v>
          </cell>
          <cell r="E31">
            <v>26500</v>
          </cell>
        </row>
        <row r="32">
          <cell r="A32" t="str">
            <v>PK23</v>
          </cell>
          <cell r="B32">
            <v>23</v>
          </cell>
          <cell r="D32" t="str">
            <v>KENEK TRUK</v>
          </cell>
          <cell r="E32">
            <v>17500</v>
          </cell>
        </row>
        <row r="33">
          <cell r="A33" t="str">
            <v>PK24</v>
          </cell>
          <cell r="B33">
            <v>24</v>
          </cell>
          <cell r="D33" t="str">
            <v>PENJAGA MALAM</v>
          </cell>
          <cell r="E33">
            <v>15000</v>
          </cell>
        </row>
        <row r="35">
          <cell r="A35" t="str">
            <v>zz99</v>
          </cell>
        </row>
      </sheetData>
      <sheetData sheetId="2">
        <row r="6">
          <cell r="A6" t="str">
            <v>KODE</v>
          </cell>
        </row>
      </sheetData>
      <sheetData sheetId="3">
        <row r="7">
          <cell r="A7" t="str">
            <v>kode</v>
          </cell>
        </row>
      </sheetData>
      <sheetData sheetId="4"/>
      <sheetData sheetId="5"/>
      <sheetData sheetId="6"/>
      <sheetData sheetId="7"/>
      <sheetData sheetId="8"/>
      <sheetData sheetId="9"/>
      <sheetData sheetId="10"/>
      <sheetData sheetId="11"/>
      <sheetData sheetId="12"/>
      <sheetData sheetId="13">
        <row r="7">
          <cell r="A7" t="str">
            <v>kode</v>
          </cell>
        </row>
      </sheetData>
      <sheetData sheetId="14">
        <row r="6">
          <cell r="A6" t="str">
            <v>KODE</v>
          </cell>
        </row>
      </sheetData>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
      <sheetName val="00000000"/>
      <sheetName val="Harga Satuan"/>
      <sheetName val="RAB"/>
      <sheetName val="Bobot"/>
      <sheetName val="RBbt"/>
      <sheetName val="KS"/>
      <sheetName val="Sheet3"/>
      <sheetName val="Rekap Anl"/>
      <sheetName val="Harga_Satuan"/>
      <sheetName val="ASPAL (14)"/>
      <sheetName val="ANALISA ALAT"/>
      <sheetName val="UPAH"/>
      <sheetName val="escon"/>
      <sheetName val="BOQ"/>
      <sheetName val="CH"/>
      <sheetName val="BALT"/>
      <sheetName val="HSD"/>
      <sheetName val="Kar"/>
      <sheetName val="REK"/>
      <sheetName val="Perm. Test"/>
      <sheetName val="Harga "/>
      <sheetName val="D.1.5"/>
      <sheetName val="FORM X COST"/>
      <sheetName val="H.Satuan"/>
      <sheetName val="Rekap_Anl"/>
      <sheetName val="ASPAL_(14)"/>
      <sheetName val="A"/>
      <sheetName val="NB UNIT3"/>
      <sheetName val="Income Statement"/>
      <sheetName val="GeneralInfo"/>
    </sheetNames>
    <sheetDataSet>
      <sheetData sheetId="0" refreshError="1">
        <row r="125">
          <cell r="I125">
            <v>56198</v>
          </cell>
        </row>
        <row r="143">
          <cell r="I143">
            <v>45427.25</v>
          </cell>
        </row>
        <row r="152">
          <cell r="I152">
            <v>111628.57500000001</v>
          </cell>
        </row>
        <row r="161">
          <cell r="I161">
            <v>19768.8</v>
          </cell>
        </row>
        <row r="180">
          <cell r="I180">
            <v>223902</v>
          </cell>
        </row>
        <row r="191">
          <cell r="I191">
            <v>124233.60000000001</v>
          </cell>
        </row>
      </sheetData>
      <sheetData sheetId="1">
        <row r="125">
          <cell r="I125">
            <v>56198</v>
          </cell>
        </row>
      </sheetData>
      <sheetData sheetId="2">
        <row r="125">
          <cell r="I125">
            <v>56198</v>
          </cell>
        </row>
      </sheetData>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ftar Harga"/>
      <sheetName val="Daftar Upah"/>
      <sheetName val="kusen"/>
      <sheetName val="LANTAI"/>
      <sheetName val="vol. dinding "/>
      <sheetName val="Spek"/>
      <sheetName val="Vol Kusen"/>
      <sheetName val="SKEDULE"/>
      <sheetName val="Rekap Rap"/>
      <sheetName val="REKAPITULASI"/>
      <sheetName val="RAB Rumah A"/>
      <sheetName val="RAB taman"/>
      <sheetName val="TS  Tanah"/>
      <sheetName val="Tahapan Kerja"/>
      <sheetName val="TS"/>
      <sheetName val="Rekap Analisa"/>
      <sheetName val="Analisa"/>
      <sheetName val="vol. STRUKTUR"/>
      <sheetName val="vol__dinding_"/>
      <sheetName val="Vol_Kusen"/>
      <sheetName val="Rekap_Rap"/>
      <sheetName val="RAB_Rumah_A"/>
      <sheetName val="RAB_taman"/>
      <sheetName val="TS__Tanah"/>
      <sheetName val="Tahapan_Kerja"/>
      <sheetName val="Rekap_Analisa"/>
      <sheetName val="vol__STRUKTUR"/>
      <sheetName val="Daftar_Harga"/>
      <sheetName val="Daftar_Upah"/>
      <sheetName val="analisa harga satuan"/>
      <sheetName val="Harsat Bahan"/>
      <sheetName val="Harsat Upah"/>
    </sheetNames>
    <sheetDataSet>
      <sheetData sheetId="0" refreshError="1">
        <row r="15">
          <cell r="D15">
            <v>100100</v>
          </cell>
        </row>
        <row r="17">
          <cell r="D17">
            <v>72800</v>
          </cell>
        </row>
        <row r="19">
          <cell r="D19">
            <v>94640</v>
          </cell>
        </row>
        <row r="38">
          <cell r="D38">
            <v>38675</v>
          </cell>
        </row>
        <row r="244">
          <cell r="D244">
            <v>2275</v>
          </cell>
        </row>
        <row r="351">
          <cell r="D351">
            <v>81900</v>
          </cell>
        </row>
        <row r="425">
          <cell r="D425">
            <v>159250</v>
          </cell>
        </row>
        <row r="439">
          <cell r="D439">
            <v>1365</v>
          </cell>
        </row>
        <row r="440">
          <cell r="D440">
            <v>455</v>
          </cell>
        </row>
        <row r="443">
          <cell r="D443">
            <v>5005</v>
          </cell>
        </row>
      </sheetData>
      <sheetData sheetId="1" refreshError="1">
        <row r="15">
          <cell r="E15">
            <v>32500</v>
          </cell>
        </row>
        <row r="18">
          <cell r="E18">
            <v>45000</v>
          </cell>
        </row>
        <row r="28">
          <cell r="E28">
            <v>55000</v>
          </cell>
        </row>
        <row r="29">
          <cell r="E29">
            <v>57500</v>
          </cell>
        </row>
        <row r="34">
          <cell r="E34">
            <v>57500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5">
          <cell r="D15">
            <v>100100</v>
          </cell>
        </row>
      </sheetData>
      <sheetData sheetId="17">
        <row r="15">
          <cell r="E15">
            <v>32500</v>
          </cell>
        </row>
      </sheetData>
      <sheetData sheetId="18"/>
      <sheetData sheetId="19"/>
      <sheetData sheetId="20"/>
      <sheetData sheetId="21"/>
      <sheetData sheetId="22"/>
      <sheetData sheetId="23"/>
      <sheetData sheetId="24"/>
      <sheetData sheetId="25">
        <row r="15">
          <cell r="D15">
            <v>100100</v>
          </cell>
        </row>
      </sheetData>
      <sheetData sheetId="26">
        <row r="15">
          <cell r="E15">
            <v>32500</v>
          </cell>
        </row>
      </sheetData>
      <sheetData sheetId="27">
        <row r="15">
          <cell r="D15">
            <v>100100</v>
          </cell>
        </row>
      </sheetData>
      <sheetData sheetId="28">
        <row r="15">
          <cell r="E15">
            <v>32500</v>
          </cell>
        </row>
      </sheetData>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XXX"/>
      <sheetName val="0000"/>
      <sheetName val="Pas.Batu"/>
      <sheetName val="Drainase"/>
      <sheetName val="JP"/>
      <sheetName val="MP"/>
      <sheetName val="Jemb-1"/>
      <sheetName val="Jemb-2"/>
      <sheetName val="D PERALATAN"/>
      <sheetName val="P INTI"/>
      <sheetName val="REKAPITULASI"/>
      <sheetName val="DKH"/>
      <sheetName val="Satuan"/>
      <sheetName val="Analisa"/>
      <sheetName val="Analis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B2" t="str">
            <v>ANALISA HARGA SATUAN PEMBAYARAN</v>
          </cell>
        </row>
        <row r="5">
          <cell r="B5" t="str">
            <v>JENIS PEKERJAAN</v>
          </cell>
          <cell r="D5" t="str">
            <v>Galian Tanah (tenaga manusia)</v>
          </cell>
        </row>
        <row r="6">
          <cell r="B6" t="str">
            <v>SATUAN PEMBAYARAN</v>
          </cell>
          <cell r="D6" t="str">
            <v>M³</v>
          </cell>
        </row>
        <row r="8">
          <cell r="B8" t="str">
            <v>No.</v>
          </cell>
          <cell r="C8" t="str">
            <v>U  R  A  I  A  N</v>
          </cell>
          <cell r="E8" t="str">
            <v>SATUAN</v>
          </cell>
          <cell r="F8" t="str">
            <v>KUANTITAS</v>
          </cell>
          <cell r="G8" t="str">
            <v>HARGA SATUAN</v>
          </cell>
          <cell r="H8" t="str">
            <v>JUMLAH</v>
          </cell>
        </row>
        <row r="9">
          <cell r="G9" t="str">
            <v>( Rp. )</v>
          </cell>
          <cell r="H9" t="str">
            <v>( Rp. )</v>
          </cell>
        </row>
        <row r="11">
          <cell r="B11" t="str">
            <v>A</v>
          </cell>
          <cell r="C11" t="str">
            <v>TENAGA KERJA</v>
          </cell>
        </row>
        <row r="13">
          <cell r="B13">
            <v>1</v>
          </cell>
          <cell r="C13" t="str">
            <v>M a n d o r</v>
          </cell>
          <cell r="E13" t="str">
            <v>Hari</v>
          </cell>
          <cell r="F13">
            <v>2.5000000000000001E-2</v>
          </cell>
          <cell r="G13">
            <v>50000</v>
          </cell>
          <cell r="H13">
            <v>1250</v>
          </cell>
        </row>
        <row r="14">
          <cell r="B14">
            <v>2</v>
          </cell>
          <cell r="C14" t="str">
            <v>P e k e r j a</v>
          </cell>
          <cell r="E14" t="str">
            <v>Hari</v>
          </cell>
          <cell r="F14">
            <v>0.75</v>
          </cell>
          <cell r="G14">
            <v>32500</v>
          </cell>
          <cell r="H14">
            <v>24375</v>
          </cell>
        </row>
        <row r="17">
          <cell r="C17" t="str">
            <v>Total  A</v>
          </cell>
          <cell r="H17">
            <v>25625</v>
          </cell>
        </row>
        <row r="19">
          <cell r="B19" t="str">
            <v>B</v>
          </cell>
          <cell r="C19" t="str">
            <v>MATERIAL</v>
          </cell>
        </row>
        <row r="27">
          <cell r="C27" t="str">
            <v>Total  B</v>
          </cell>
          <cell r="H27">
            <v>0</v>
          </cell>
        </row>
        <row r="29">
          <cell r="B29" t="str">
            <v>C</v>
          </cell>
          <cell r="C29" t="str">
            <v>PERALATAN</v>
          </cell>
        </row>
        <row r="30">
          <cell r="B30">
            <v>1</v>
          </cell>
          <cell r="C30" t="str">
            <v>Alat Bantu</v>
          </cell>
          <cell r="E30" t="str">
            <v>Ls</v>
          </cell>
          <cell r="F30">
            <v>1</v>
          </cell>
          <cell r="G30">
            <v>1250</v>
          </cell>
          <cell r="H30">
            <v>1250</v>
          </cell>
        </row>
        <row r="37">
          <cell r="C37" t="str">
            <v>Total  C</v>
          </cell>
          <cell r="H37">
            <v>1250</v>
          </cell>
        </row>
        <row r="39">
          <cell r="C39" t="str">
            <v>HARGA SATUAN ( A + B + C )</v>
          </cell>
          <cell r="H39">
            <v>26875</v>
          </cell>
        </row>
        <row r="43">
          <cell r="B43" t="str">
            <v>ANALISA HARGA SATUAN PEMBAYARAN</v>
          </cell>
        </row>
        <row r="46">
          <cell r="B46" t="str">
            <v>JENIS PEKERJAAN</v>
          </cell>
          <cell r="D46" t="str">
            <v>Pas. Batu Gunung dengan Mortar</v>
          </cell>
        </row>
        <row r="47">
          <cell r="B47" t="str">
            <v>SATUAN PEMBAYARAN</v>
          </cell>
          <cell r="D47" t="str">
            <v>M³</v>
          </cell>
        </row>
        <row r="49">
          <cell r="B49" t="str">
            <v>No.</v>
          </cell>
          <cell r="C49" t="str">
            <v>U  R  A  I  A  N</v>
          </cell>
          <cell r="E49" t="str">
            <v>SATUAN</v>
          </cell>
          <cell r="F49" t="str">
            <v>KUANTITAS</v>
          </cell>
          <cell r="G49" t="str">
            <v>HARGA SATUAN</v>
          </cell>
          <cell r="H49" t="str">
            <v>JUMLAH</v>
          </cell>
        </row>
        <row r="50">
          <cell r="G50" t="str">
            <v>( Rp. )</v>
          </cell>
          <cell r="H50" t="str">
            <v>( Rp. )</v>
          </cell>
        </row>
        <row r="52">
          <cell r="B52" t="str">
            <v>A</v>
          </cell>
          <cell r="C52" t="str">
            <v>TENAGA KERJA</v>
          </cell>
        </row>
        <row r="53">
          <cell r="B53">
            <v>1</v>
          </cell>
          <cell r="C53" t="str">
            <v>M a n d o r</v>
          </cell>
          <cell r="E53" t="str">
            <v>Hari</v>
          </cell>
          <cell r="F53">
            <v>0.18</v>
          </cell>
          <cell r="G53">
            <v>50000</v>
          </cell>
          <cell r="H53">
            <v>9000</v>
          </cell>
        </row>
        <row r="54">
          <cell r="B54">
            <v>2</v>
          </cell>
          <cell r="C54" t="str">
            <v>Kepala Tukang</v>
          </cell>
          <cell r="E54" t="str">
            <v>Hari</v>
          </cell>
          <cell r="F54">
            <v>0.12</v>
          </cell>
          <cell r="G54">
            <v>45000</v>
          </cell>
          <cell r="H54">
            <v>5400</v>
          </cell>
        </row>
        <row r="55">
          <cell r="B55">
            <v>3</v>
          </cell>
          <cell r="C55" t="str">
            <v>Tukang Batu</v>
          </cell>
          <cell r="E55" t="str">
            <v>Hari</v>
          </cell>
          <cell r="F55">
            <v>1.2</v>
          </cell>
          <cell r="G55">
            <v>38000</v>
          </cell>
          <cell r="H55">
            <v>45600</v>
          </cell>
        </row>
        <row r="56">
          <cell r="B56">
            <v>4</v>
          </cell>
          <cell r="C56" t="str">
            <v>P e k e r j a</v>
          </cell>
          <cell r="E56" t="str">
            <v>Hari</v>
          </cell>
          <cell r="F56">
            <v>3.6</v>
          </cell>
          <cell r="G56">
            <v>32500</v>
          </cell>
          <cell r="H56">
            <v>117000</v>
          </cell>
        </row>
        <row r="58">
          <cell r="C58" t="str">
            <v>Total  A</v>
          </cell>
          <cell r="H58">
            <v>177000</v>
          </cell>
        </row>
        <row r="60">
          <cell r="B60" t="str">
            <v>B</v>
          </cell>
          <cell r="C60" t="str">
            <v>MATERIAL</v>
          </cell>
        </row>
        <row r="62">
          <cell r="B62">
            <v>1</v>
          </cell>
          <cell r="C62" t="str">
            <v>Batu Gunung</v>
          </cell>
          <cell r="E62" t="str">
            <v>M³</v>
          </cell>
          <cell r="F62">
            <v>1.2</v>
          </cell>
          <cell r="G62">
            <v>139000</v>
          </cell>
          <cell r="H62">
            <v>166800</v>
          </cell>
        </row>
        <row r="63">
          <cell r="B63">
            <v>2</v>
          </cell>
          <cell r="C63" t="str">
            <v>Semen</v>
          </cell>
          <cell r="E63" t="str">
            <v>Kg</v>
          </cell>
          <cell r="F63">
            <v>175</v>
          </cell>
          <cell r="G63">
            <v>650</v>
          </cell>
          <cell r="H63">
            <v>113750</v>
          </cell>
        </row>
        <row r="64">
          <cell r="B64">
            <v>3</v>
          </cell>
          <cell r="C64" t="str">
            <v>Pasir</v>
          </cell>
          <cell r="E64" t="str">
            <v>M³</v>
          </cell>
          <cell r="F64">
            <v>0.39600000000000002</v>
          </cell>
          <cell r="G64">
            <v>54000</v>
          </cell>
          <cell r="H64">
            <v>21384</v>
          </cell>
        </row>
        <row r="68">
          <cell r="C68" t="str">
            <v>Total  B</v>
          </cell>
          <cell r="H68">
            <v>301934</v>
          </cell>
        </row>
        <row r="70">
          <cell r="B70" t="str">
            <v>C</v>
          </cell>
          <cell r="C70" t="str">
            <v>PERALATAN</v>
          </cell>
        </row>
        <row r="72">
          <cell r="B72">
            <v>1</v>
          </cell>
          <cell r="C72" t="str">
            <v>Alat Bantu</v>
          </cell>
          <cell r="E72" t="str">
            <v>Ls</v>
          </cell>
          <cell r="F72">
            <v>1</v>
          </cell>
          <cell r="G72">
            <v>1500</v>
          </cell>
          <cell r="H72">
            <v>1500</v>
          </cell>
        </row>
        <row r="78">
          <cell r="C78" t="str">
            <v>Total  C</v>
          </cell>
          <cell r="H78">
            <v>1500</v>
          </cell>
        </row>
        <row r="80">
          <cell r="C80" t="str">
            <v>HARGA SATUAN ( A + B + C )</v>
          </cell>
          <cell r="H80">
            <v>480434</v>
          </cell>
        </row>
        <row r="84">
          <cell r="B84" t="str">
            <v>ANALISA HARGA SATUAN PEMBAYARAN</v>
          </cell>
        </row>
        <row r="87">
          <cell r="B87" t="str">
            <v>JENIS PEKERJAAN</v>
          </cell>
          <cell r="D87" t="str">
            <v>Pas Batu Kosong (Batu Gunung)</v>
          </cell>
        </row>
        <row r="88">
          <cell r="B88" t="str">
            <v>SATUAN PEMBAYARAN</v>
          </cell>
          <cell r="D88" t="str">
            <v>M³</v>
          </cell>
        </row>
        <row r="90">
          <cell r="B90" t="str">
            <v>No.</v>
          </cell>
          <cell r="C90" t="str">
            <v>U  R  A  I  A  N</v>
          </cell>
          <cell r="E90" t="str">
            <v>SATUAN</v>
          </cell>
          <cell r="F90" t="str">
            <v>KUANTITAS</v>
          </cell>
          <cell r="G90" t="str">
            <v>HARGA SATUAN</v>
          </cell>
          <cell r="H90" t="str">
            <v>JUMLAH</v>
          </cell>
        </row>
        <row r="91">
          <cell r="G91" t="str">
            <v>( Rp. )</v>
          </cell>
          <cell r="H91" t="str">
            <v>( Rp. )</v>
          </cell>
        </row>
        <row r="93">
          <cell r="B93" t="str">
            <v>A</v>
          </cell>
          <cell r="C93" t="str">
            <v>TENAGA KERJA</v>
          </cell>
        </row>
        <row r="94">
          <cell r="B94">
            <v>1</v>
          </cell>
          <cell r="C94" t="str">
            <v>M a n d o r</v>
          </cell>
          <cell r="E94" t="str">
            <v>Hari</v>
          </cell>
          <cell r="F94">
            <v>0.25</v>
          </cell>
          <cell r="G94">
            <v>50000</v>
          </cell>
          <cell r="H94">
            <v>12500</v>
          </cell>
        </row>
        <row r="95">
          <cell r="B95">
            <v>2</v>
          </cell>
          <cell r="C95" t="str">
            <v>P e k e r j a</v>
          </cell>
          <cell r="E95" t="str">
            <v>Hari</v>
          </cell>
          <cell r="F95">
            <v>5</v>
          </cell>
          <cell r="G95">
            <v>32500</v>
          </cell>
          <cell r="H95">
            <v>162500</v>
          </cell>
        </row>
        <row r="99">
          <cell r="C99" t="str">
            <v>Total  A</v>
          </cell>
          <cell r="H99">
            <v>175000</v>
          </cell>
        </row>
        <row r="101">
          <cell r="B101" t="str">
            <v>B</v>
          </cell>
          <cell r="C101" t="str">
            <v>MATERIAL</v>
          </cell>
        </row>
        <row r="103">
          <cell r="B103">
            <v>1</v>
          </cell>
          <cell r="C103" t="str">
            <v>Batu Gunung</v>
          </cell>
          <cell r="E103" t="str">
            <v>M³</v>
          </cell>
          <cell r="F103">
            <v>1.2</v>
          </cell>
          <cell r="G103">
            <v>139000</v>
          </cell>
          <cell r="H103">
            <v>166800</v>
          </cell>
        </row>
        <row r="109">
          <cell r="C109" t="str">
            <v>Total  B</v>
          </cell>
          <cell r="H109">
            <v>166800</v>
          </cell>
        </row>
        <row r="111">
          <cell r="B111" t="str">
            <v>C</v>
          </cell>
          <cell r="C111" t="str">
            <v>PERALATAN</v>
          </cell>
        </row>
        <row r="113">
          <cell r="B113">
            <v>1</v>
          </cell>
          <cell r="C113" t="str">
            <v>Alat Bantu</v>
          </cell>
          <cell r="E113" t="str">
            <v>Ls</v>
          </cell>
          <cell r="F113">
            <v>1</v>
          </cell>
          <cell r="G113">
            <v>1000</v>
          </cell>
          <cell r="H113">
            <v>1000</v>
          </cell>
        </row>
        <row r="119">
          <cell r="C119" t="str">
            <v>Total  C</v>
          </cell>
          <cell r="H119">
            <v>1000</v>
          </cell>
        </row>
        <row r="121">
          <cell r="C121" t="str">
            <v>HARGA SATUAN ( A + B + C )</v>
          </cell>
          <cell r="H121">
            <v>342800</v>
          </cell>
        </row>
        <row r="125">
          <cell r="B125" t="str">
            <v>ANALISA HARGA SATUAN PEMBAYARAN</v>
          </cell>
        </row>
        <row r="128">
          <cell r="B128" t="str">
            <v>JENIS PEKERJAAN</v>
          </cell>
          <cell r="D128" t="str">
            <v>Pek. Plesteran  t = 1,5cm   1 : 3</v>
          </cell>
        </row>
        <row r="129">
          <cell r="B129" t="str">
            <v>SATUAN PEMBAYARAN</v>
          </cell>
          <cell r="D129" t="str">
            <v>M²</v>
          </cell>
        </row>
        <row r="131">
          <cell r="B131" t="str">
            <v>No.</v>
          </cell>
          <cell r="C131" t="str">
            <v>U  R  A  I  A  N</v>
          </cell>
          <cell r="E131" t="str">
            <v>SATUAN</v>
          </cell>
          <cell r="F131" t="str">
            <v>KUANTITAS</v>
          </cell>
          <cell r="G131" t="str">
            <v>HARGA SATUAN</v>
          </cell>
          <cell r="H131" t="str">
            <v>JUMLAH</v>
          </cell>
        </row>
        <row r="132">
          <cell r="G132" t="str">
            <v>( Rp. )</v>
          </cell>
          <cell r="H132" t="str">
            <v>( Rp. )</v>
          </cell>
        </row>
        <row r="134">
          <cell r="B134" t="str">
            <v>A</v>
          </cell>
          <cell r="C134" t="str">
            <v>TENAGA KERJA</v>
          </cell>
        </row>
        <row r="135">
          <cell r="B135">
            <v>1</v>
          </cell>
          <cell r="C135" t="str">
            <v>M a n d o r</v>
          </cell>
          <cell r="E135" t="str">
            <v>Hari</v>
          </cell>
          <cell r="F135">
            <v>0.02</v>
          </cell>
          <cell r="G135">
            <v>50000</v>
          </cell>
          <cell r="H135">
            <v>1000</v>
          </cell>
        </row>
        <row r="136">
          <cell r="B136">
            <v>2</v>
          </cell>
          <cell r="C136" t="str">
            <v>Kepala Tukang</v>
          </cell>
          <cell r="E136" t="str">
            <v>Hari</v>
          </cell>
          <cell r="F136">
            <v>0.02</v>
          </cell>
          <cell r="G136">
            <v>45000</v>
          </cell>
          <cell r="H136">
            <v>900</v>
          </cell>
        </row>
        <row r="137">
          <cell r="B137">
            <v>3</v>
          </cell>
          <cell r="C137" t="str">
            <v>Tukang Batu</v>
          </cell>
          <cell r="E137" t="str">
            <v>Hari</v>
          </cell>
          <cell r="F137">
            <v>0.2</v>
          </cell>
          <cell r="G137">
            <v>38000</v>
          </cell>
          <cell r="H137">
            <v>7600</v>
          </cell>
        </row>
        <row r="138">
          <cell r="B138">
            <v>4</v>
          </cell>
          <cell r="C138" t="str">
            <v>P e k e r j a</v>
          </cell>
          <cell r="E138" t="str">
            <v>Hari</v>
          </cell>
          <cell r="F138">
            <v>0.4</v>
          </cell>
          <cell r="G138">
            <v>32500</v>
          </cell>
          <cell r="H138">
            <v>13000</v>
          </cell>
        </row>
        <row r="140">
          <cell r="C140" t="str">
            <v>Total  A</v>
          </cell>
          <cell r="H140">
            <v>22500</v>
          </cell>
        </row>
        <row r="142">
          <cell r="B142" t="str">
            <v>B</v>
          </cell>
          <cell r="C142" t="str">
            <v>MATERIAL</v>
          </cell>
        </row>
        <row r="144">
          <cell r="B144">
            <v>1</v>
          </cell>
          <cell r="C144" t="str">
            <v>Semen</v>
          </cell>
          <cell r="E144" t="str">
            <v>Kg</v>
          </cell>
          <cell r="F144">
            <v>7.65</v>
          </cell>
          <cell r="G144">
            <v>650</v>
          </cell>
          <cell r="H144">
            <v>4972.5</v>
          </cell>
        </row>
        <row r="145">
          <cell r="B145">
            <v>2</v>
          </cell>
          <cell r="C145" t="str">
            <v>Pasir</v>
          </cell>
          <cell r="E145" t="str">
            <v>M³</v>
          </cell>
          <cell r="F145">
            <v>1.7000000000000001E-2</v>
          </cell>
          <cell r="G145">
            <v>54000</v>
          </cell>
          <cell r="H145">
            <v>918.00000000000011</v>
          </cell>
        </row>
        <row r="150">
          <cell r="C150" t="str">
            <v>Total  B</v>
          </cell>
          <cell r="H150">
            <v>5890.5</v>
          </cell>
        </row>
        <row r="152">
          <cell r="B152" t="str">
            <v>C</v>
          </cell>
          <cell r="C152" t="str">
            <v>PERALATAN</v>
          </cell>
        </row>
        <row r="154">
          <cell r="B154">
            <v>1</v>
          </cell>
          <cell r="C154" t="str">
            <v>Alat Bantu</v>
          </cell>
          <cell r="E154" t="str">
            <v>Ls</v>
          </cell>
          <cell r="F154">
            <v>1</v>
          </cell>
          <cell r="G154">
            <v>1000</v>
          </cell>
          <cell r="H154">
            <v>1000</v>
          </cell>
        </row>
        <row r="160">
          <cell r="C160" t="str">
            <v>Total  C</v>
          </cell>
          <cell r="H160">
            <v>1000</v>
          </cell>
        </row>
        <row r="162">
          <cell r="C162" t="str">
            <v>HARGA SATUAN ( A + B + C )</v>
          </cell>
          <cell r="H162">
            <v>29390.5</v>
          </cell>
        </row>
        <row r="166">
          <cell r="B166" t="str">
            <v>ANALISA HARGA SATUAN PEMBAYARAN</v>
          </cell>
        </row>
        <row r="169">
          <cell r="B169" t="str">
            <v>JENIS PEKERJAAN</v>
          </cell>
          <cell r="D169" t="str">
            <v>Urugan Tanah dari material Galian</v>
          </cell>
        </row>
        <row r="170">
          <cell r="B170" t="str">
            <v>SATUAN PEMBAYARAN</v>
          </cell>
          <cell r="D170" t="str">
            <v>M³</v>
          </cell>
        </row>
        <row r="172">
          <cell r="B172" t="str">
            <v>No.</v>
          </cell>
          <cell r="C172" t="str">
            <v>U  R  A  I  A  N</v>
          </cell>
          <cell r="E172" t="str">
            <v>SATUAN</v>
          </cell>
          <cell r="F172" t="str">
            <v>KUANTITAS</v>
          </cell>
          <cell r="G172" t="str">
            <v>HARGA SATUAN</v>
          </cell>
          <cell r="H172" t="str">
            <v>JUMLAH</v>
          </cell>
        </row>
        <row r="173">
          <cell r="G173" t="str">
            <v>( Rp. )</v>
          </cell>
          <cell r="H173" t="str">
            <v>( Rp. )</v>
          </cell>
        </row>
        <row r="175">
          <cell r="B175" t="str">
            <v>A</v>
          </cell>
          <cell r="C175" t="str">
            <v>TENAGA KERJA</v>
          </cell>
        </row>
        <row r="177">
          <cell r="B177">
            <v>1</v>
          </cell>
          <cell r="C177" t="str">
            <v>M a n d o r</v>
          </cell>
          <cell r="E177" t="str">
            <v>Hari</v>
          </cell>
          <cell r="F177">
            <v>1.2999999999999999E-2</v>
          </cell>
          <cell r="G177">
            <v>50000</v>
          </cell>
          <cell r="H177">
            <v>650</v>
          </cell>
        </row>
        <row r="178">
          <cell r="B178">
            <v>2</v>
          </cell>
          <cell r="C178" t="str">
            <v>P e k e r j a</v>
          </cell>
          <cell r="E178" t="str">
            <v>Hari</v>
          </cell>
          <cell r="F178">
            <v>0.375</v>
          </cell>
          <cell r="G178">
            <v>32500</v>
          </cell>
          <cell r="H178">
            <v>12187.5</v>
          </cell>
        </row>
        <row r="181">
          <cell r="C181" t="str">
            <v>Total  A</v>
          </cell>
          <cell r="H181">
            <v>12837.5</v>
          </cell>
        </row>
        <row r="183">
          <cell r="B183" t="str">
            <v>B</v>
          </cell>
          <cell r="C183" t="str">
            <v>MATERIAL</v>
          </cell>
        </row>
        <row r="191">
          <cell r="C191" t="str">
            <v>Total  B</v>
          </cell>
          <cell r="H191">
            <v>0</v>
          </cell>
        </row>
        <row r="193">
          <cell r="B193" t="str">
            <v>C</v>
          </cell>
          <cell r="C193" t="str">
            <v>PERALATAN</v>
          </cell>
        </row>
        <row r="195">
          <cell r="B195">
            <v>1</v>
          </cell>
          <cell r="C195" t="str">
            <v>Alat Bantu</v>
          </cell>
          <cell r="E195" t="str">
            <v>Ls</v>
          </cell>
          <cell r="F195">
            <v>1</v>
          </cell>
          <cell r="G195">
            <v>500</v>
          </cell>
          <cell r="H195">
            <v>500</v>
          </cell>
        </row>
        <row r="201">
          <cell r="C201" t="str">
            <v>Total  C</v>
          </cell>
          <cell r="H201">
            <v>500</v>
          </cell>
        </row>
        <row r="203">
          <cell r="C203" t="str">
            <v>HARGA SATUAN ( A + B + C )</v>
          </cell>
          <cell r="H203">
            <v>13337.5</v>
          </cell>
        </row>
        <row r="207">
          <cell r="B207" t="str">
            <v>ANALISA HARGA SATUAN PEMBAYARAN</v>
          </cell>
        </row>
        <row r="210">
          <cell r="B210" t="str">
            <v>JENIS PEKERJAAN</v>
          </cell>
          <cell r="D210" t="str">
            <v>Urugan Tanah Pilihan</v>
          </cell>
        </row>
        <row r="211">
          <cell r="B211" t="str">
            <v>SATUAN PEMBAYARAN</v>
          </cell>
          <cell r="D211" t="str">
            <v>M³</v>
          </cell>
        </row>
        <row r="213">
          <cell r="B213" t="str">
            <v>No.</v>
          </cell>
          <cell r="C213" t="str">
            <v>U  R  A  I  A  N</v>
          </cell>
          <cell r="E213" t="str">
            <v>SATUAN</v>
          </cell>
          <cell r="F213" t="str">
            <v>KUANTITAS</v>
          </cell>
          <cell r="G213" t="str">
            <v>HARGA SATUAN</v>
          </cell>
          <cell r="H213" t="str">
            <v>JUMLAH</v>
          </cell>
        </row>
        <row r="214">
          <cell r="G214" t="str">
            <v>( Rp. )</v>
          </cell>
          <cell r="H214" t="str">
            <v>( Rp. )</v>
          </cell>
        </row>
        <row r="216">
          <cell r="B216" t="str">
            <v>A</v>
          </cell>
          <cell r="C216" t="str">
            <v>TENAGA KERJA</v>
          </cell>
        </row>
        <row r="218">
          <cell r="B218">
            <v>1</v>
          </cell>
          <cell r="C218" t="str">
            <v>M a n d o r</v>
          </cell>
          <cell r="E218" t="str">
            <v>Hari</v>
          </cell>
          <cell r="F218">
            <v>1.6E-2</v>
          </cell>
          <cell r="G218">
            <v>50000</v>
          </cell>
          <cell r="H218">
            <v>800</v>
          </cell>
        </row>
        <row r="219">
          <cell r="B219">
            <v>2</v>
          </cell>
          <cell r="C219" t="str">
            <v>P e k e r j a</v>
          </cell>
          <cell r="E219" t="str">
            <v>Hari</v>
          </cell>
          <cell r="F219">
            <v>0.32</v>
          </cell>
          <cell r="G219">
            <v>32500</v>
          </cell>
          <cell r="H219">
            <v>10400</v>
          </cell>
        </row>
        <row r="222">
          <cell r="C222" t="str">
            <v>Total  A</v>
          </cell>
          <cell r="H222">
            <v>11200</v>
          </cell>
        </row>
        <row r="224">
          <cell r="B224" t="str">
            <v>B</v>
          </cell>
          <cell r="C224" t="str">
            <v>MATERIAL</v>
          </cell>
        </row>
        <row r="226">
          <cell r="B226">
            <v>1</v>
          </cell>
          <cell r="C226" t="str">
            <v>Tanah Pilihan</v>
          </cell>
          <cell r="E226" t="str">
            <v>M³</v>
          </cell>
          <cell r="F226">
            <v>1.2</v>
          </cell>
          <cell r="G226" t="e">
            <v>#REF!</v>
          </cell>
          <cell r="H226" t="e">
            <v>#REF!</v>
          </cell>
        </row>
        <row r="232">
          <cell r="C232" t="str">
            <v>Total  B</v>
          </cell>
          <cell r="H232" t="e">
            <v>#REF!</v>
          </cell>
        </row>
        <row r="234">
          <cell r="B234" t="str">
            <v>C</v>
          </cell>
          <cell r="C234" t="str">
            <v>PERALATAN</v>
          </cell>
        </row>
        <row r="236">
          <cell r="B236">
            <v>1</v>
          </cell>
          <cell r="C236" t="str">
            <v>Alat Bantu</v>
          </cell>
          <cell r="E236" t="str">
            <v>Ls</v>
          </cell>
          <cell r="F236">
            <v>1</v>
          </cell>
          <cell r="G236">
            <v>500</v>
          </cell>
          <cell r="H236">
            <v>500</v>
          </cell>
        </row>
        <row r="242">
          <cell r="C242" t="str">
            <v>Total  C</v>
          </cell>
          <cell r="H242">
            <v>500</v>
          </cell>
        </row>
        <row r="244">
          <cell r="C244" t="str">
            <v>HARGA SATUAN ( A + B + C )</v>
          </cell>
          <cell r="H244" t="e">
            <v>#REF!</v>
          </cell>
        </row>
        <row r="248">
          <cell r="B248" t="str">
            <v>ANALISA HARGA SATUAN PEMBAYARAN</v>
          </cell>
        </row>
        <row r="251">
          <cell r="B251" t="str">
            <v>JENIS PEKERJAAN</v>
          </cell>
          <cell r="D251" t="str">
            <v>Beton Struktur 1:2:3</v>
          </cell>
        </row>
        <row r="252">
          <cell r="B252" t="str">
            <v>SATUAN PEMBAYARAN</v>
          </cell>
          <cell r="D252" t="str">
            <v>M³</v>
          </cell>
        </row>
        <row r="254">
          <cell r="B254" t="str">
            <v>No.</v>
          </cell>
          <cell r="C254" t="str">
            <v>U  R  A  I  A  N</v>
          </cell>
          <cell r="E254" t="str">
            <v>SATUAN</v>
          </cell>
          <cell r="F254" t="str">
            <v>KUANTITAS</v>
          </cell>
          <cell r="G254" t="str">
            <v>HARGA SATUAN</v>
          </cell>
          <cell r="H254" t="str">
            <v>JUMLAH</v>
          </cell>
        </row>
        <row r="255">
          <cell r="G255" t="str">
            <v>( Rp. )</v>
          </cell>
          <cell r="H255" t="str">
            <v>( Rp. )</v>
          </cell>
        </row>
        <row r="257">
          <cell r="B257" t="str">
            <v>A</v>
          </cell>
          <cell r="C257" t="str">
            <v>TENAGA KERJA</v>
          </cell>
        </row>
        <row r="258">
          <cell r="B258">
            <v>1</v>
          </cell>
          <cell r="C258" t="str">
            <v>M a n d o r</v>
          </cell>
          <cell r="E258" t="str">
            <v>Hari</v>
          </cell>
          <cell r="F258">
            <v>0.3</v>
          </cell>
          <cell r="G258">
            <v>50000</v>
          </cell>
          <cell r="H258">
            <v>15000</v>
          </cell>
        </row>
        <row r="259">
          <cell r="B259">
            <v>2</v>
          </cell>
          <cell r="C259" t="str">
            <v>Kepala Tukang</v>
          </cell>
          <cell r="E259" t="str">
            <v>Hari</v>
          </cell>
          <cell r="F259">
            <v>0.1</v>
          </cell>
          <cell r="G259">
            <v>45000</v>
          </cell>
          <cell r="H259">
            <v>4500</v>
          </cell>
        </row>
        <row r="260">
          <cell r="B260">
            <v>3</v>
          </cell>
          <cell r="C260" t="str">
            <v>Tukang Batu</v>
          </cell>
          <cell r="E260" t="str">
            <v>Hari</v>
          </cell>
          <cell r="F260">
            <v>1</v>
          </cell>
          <cell r="G260">
            <v>38000</v>
          </cell>
          <cell r="H260">
            <v>38000</v>
          </cell>
        </row>
        <row r="261">
          <cell r="B261">
            <v>4</v>
          </cell>
          <cell r="C261" t="str">
            <v>P e k e r j a</v>
          </cell>
          <cell r="E261" t="str">
            <v>Hari</v>
          </cell>
          <cell r="F261">
            <v>6</v>
          </cell>
          <cell r="G261">
            <v>32500</v>
          </cell>
          <cell r="H261">
            <v>195000</v>
          </cell>
        </row>
        <row r="263">
          <cell r="C263" t="str">
            <v>Total  A</v>
          </cell>
          <cell r="H263">
            <v>252500</v>
          </cell>
        </row>
        <row r="265">
          <cell r="B265" t="str">
            <v>B</v>
          </cell>
          <cell r="C265" t="str">
            <v>MATERIAL</v>
          </cell>
        </row>
        <row r="266">
          <cell r="B266">
            <v>1</v>
          </cell>
          <cell r="C266" t="str">
            <v>Koral / Batu pecah</v>
          </cell>
          <cell r="E266" t="str">
            <v>M³</v>
          </cell>
          <cell r="F266">
            <v>0.82</v>
          </cell>
          <cell r="G266">
            <v>135125</v>
          </cell>
          <cell r="H266">
            <v>110802.5</v>
          </cell>
        </row>
        <row r="267">
          <cell r="B267">
            <v>2</v>
          </cell>
          <cell r="C267" t="str">
            <v>Pasir Cor</v>
          </cell>
          <cell r="E267" t="str">
            <v>M³</v>
          </cell>
          <cell r="F267">
            <v>0.54</v>
          </cell>
          <cell r="G267">
            <v>54000</v>
          </cell>
          <cell r="H267">
            <v>29160.000000000004</v>
          </cell>
        </row>
        <row r="268">
          <cell r="B268">
            <v>3</v>
          </cell>
          <cell r="C268" t="str">
            <v>Semen</v>
          </cell>
          <cell r="E268" t="str">
            <v>Kg</v>
          </cell>
          <cell r="F268">
            <v>340</v>
          </cell>
          <cell r="G268">
            <v>650</v>
          </cell>
          <cell r="H268">
            <v>221000</v>
          </cell>
        </row>
        <row r="269">
          <cell r="B269">
            <v>4</v>
          </cell>
          <cell r="C269" t="str">
            <v>Kayu Bekisting</v>
          </cell>
          <cell r="E269" t="str">
            <v>Ls</v>
          </cell>
          <cell r="F269">
            <v>1</v>
          </cell>
          <cell r="G269">
            <v>360000</v>
          </cell>
          <cell r="H269">
            <v>360000</v>
          </cell>
        </row>
        <row r="273">
          <cell r="C273" t="str">
            <v>Total  B</v>
          </cell>
          <cell r="H273">
            <v>720962.5</v>
          </cell>
        </row>
        <row r="275">
          <cell r="B275" t="str">
            <v>C</v>
          </cell>
          <cell r="C275" t="str">
            <v>PERALATAN</v>
          </cell>
        </row>
        <row r="277">
          <cell r="B277">
            <v>1</v>
          </cell>
          <cell r="C277" t="str">
            <v>Alat Bantu</v>
          </cell>
          <cell r="E277" t="str">
            <v>Ls</v>
          </cell>
          <cell r="F277">
            <v>1</v>
          </cell>
          <cell r="G277">
            <v>2500</v>
          </cell>
          <cell r="H277">
            <v>2500</v>
          </cell>
        </row>
        <row r="283">
          <cell r="C283" t="str">
            <v>Total  C</v>
          </cell>
          <cell r="H283">
            <v>2500</v>
          </cell>
        </row>
        <row r="285">
          <cell r="C285" t="str">
            <v>HARGA SATUAN ( A + B + C )</v>
          </cell>
          <cell r="H285">
            <v>975962.5</v>
          </cell>
        </row>
        <row r="289">
          <cell r="B289" t="str">
            <v>ANALISA HARGA SATUAN PEMBAYARAN</v>
          </cell>
        </row>
        <row r="292">
          <cell r="B292" t="str">
            <v>JENIS PEKERJAAN</v>
          </cell>
          <cell r="D292" t="str">
            <v>Beton Tumbuk</v>
          </cell>
        </row>
        <row r="293">
          <cell r="B293" t="str">
            <v>SATUAN PEMBAYARAN</v>
          </cell>
          <cell r="D293" t="str">
            <v>M³</v>
          </cell>
        </row>
        <row r="295">
          <cell r="B295" t="str">
            <v>No.</v>
          </cell>
          <cell r="C295" t="str">
            <v>U  R  A  I  A  N</v>
          </cell>
          <cell r="E295" t="str">
            <v>SATUAN</v>
          </cell>
          <cell r="F295" t="str">
            <v>KUANTITAS</v>
          </cell>
          <cell r="G295" t="str">
            <v>HARGA SATUAN</v>
          </cell>
          <cell r="H295" t="str">
            <v>JUMLAH</v>
          </cell>
        </row>
        <row r="296">
          <cell r="G296" t="str">
            <v>( Rp. )</v>
          </cell>
          <cell r="H296" t="str">
            <v>( Rp. )</v>
          </cell>
        </row>
        <row r="298">
          <cell r="B298" t="str">
            <v>A</v>
          </cell>
          <cell r="C298" t="str">
            <v>TENAGA KERJA</v>
          </cell>
        </row>
        <row r="299">
          <cell r="B299">
            <v>1</v>
          </cell>
          <cell r="C299" t="str">
            <v>M a n d o r</v>
          </cell>
          <cell r="E299" t="str">
            <v>Hari</v>
          </cell>
          <cell r="F299">
            <v>0.3</v>
          </cell>
          <cell r="G299">
            <v>50000</v>
          </cell>
          <cell r="H299">
            <v>15000</v>
          </cell>
        </row>
        <row r="300">
          <cell r="B300">
            <v>2</v>
          </cell>
          <cell r="C300" t="str">
            <v>Kepala Tukang</v>
          </cell>
          <cell r="E300" t="str">
            <v>Hari</v>
          </cell>
          <cell r="F300">
            <v>0.05</v>
          </cell>
          <cell r="G300">
            <v>45000</v>
          </cell>
          <cell r="H300">
            <v>2250</v>
          </cell>
        </row>
        <row r="301">
          <cell r="B301">
            <v>3</v>
          </cell>
          <cell r="C301" t="str">
            <v>Tukang Batu</v>
          </cell>
          <cell r="E301" t="str">
            <v>Hari</v>
          </cell>
          <cell r="F301">
            <v>0.5</v>
          </cell>
          <cell r="G301">
            <v>38000</v>
          </cell>
          <cell r="H301">
            <v>19000</v>
          </cell>
        </row>
        <row r="302">
          <cell r="B302">
            <v>4</v>
          </cell>
          <cell r="C302" t="str">
            <v>P e k e r j a</v>
          </cell>
          <cell r="E302" t="str">
            <v>Hari</v>
          </cell>
          <cell r="F302">
            <v>6</v>
          </cell>
          <cell r="G302">
            <v>32500</v>
          </cell>
          <cell r="H302">
            <v>195000</v>
          </cell>
        </row>
        <row r="304">
          <cell r="C304" t="str">
            <v>Total  A</v>
          </cell>
          <cell r="H304">
            <v>231250</v>
          </cell>
        </row>
        <row r="306">
          <cell r="B306" t="str">
            <v>B</v>
          </cell>
          <cell r="C306" t="str">
            <v>MATERIAL</v>
          </cell>
        </row>
        <row r="307">
          <cell r="B307">
            <v>1</v>
          </cell>
          <cell r="C307" t="str">
            <v>Koral / Batu pecah</v>
          </cell>
          <cell r="E307" t="str">
            <v>M³</v>
          </cell>
          <cell r="F307">
            <v>0.93</v>
          </cell>
          <cell r="G307">
            <v>135125</v>
          </cell>
          <cell r="H307">
            <v>125666.25</v>
          </cell>
        </row>
        <row r="308">
          <cell r="B308">
            <v>2</v>
          </cell>
          <cell r="C308" t="str">
            <v>Pasir Cor</v>
          </cell>
          <cell r="E308" t="str">
            <v>M³</v>
          </cell>
          <cell r="F308">
            <v>0.56000000000000005</v>
          </cell>
          <cell r="G308">
            <v>54000</v>
          </cell>
          <cell r="H308">
            <v>30240.000000000004</v>
          </cell>
        </row>
        <row r="309">
          <cell r="B309">
            <v>3</v>
          </cell>
          <cell r="C309" t="str">
            <v>Semen</v>
          </cell>
          <cell r="E309" t="str">
            <v>Kg</v>
          </cell>
          <cell r="F309">
            <v>232</v>
          </cell>
          <cell r="G309">
            <v>650</v>
          </cell>
          <cell r="H309">
            <v>150800</v>
          </cell>
        </row>
        <row r="310">
          <cell r="H310">
            <v>0</v>
          </cell>
        </row>
        <row r="314">
          <cell r="C314" t="str">
            <v>Total  B</v>
          </cell>
          <cell r="H314">
            <v>306706.25</v>
          </cell>
        </row>
        <row r="316">
          <cell r="B316" t="str">
            <v>C</v>
          </cell>
          <cell r="C316" t="str">
            <v>PERALATAN</v>
          </cell>
        </row>
        <row r="318">
          <cell r="B318">
            <v>1</v>
          </cell>
          <cell r="C318" t="str">
            <v>Alat Bantu</v>
          </cell>
          <cell r="E318" t="str">
            <v>Ls</v>
          </cell>
          <cell r="F318">
            <v>1</v>
          </cell>
          <cell r="G318">
            <v>2500</v>
          </cell>
          <cell r="H318">
            <v>2500</v>
          </cell>
        </row>
        <row r="324">
          <cell r="C324" t="str">
            <v>Total  C</v>
          </cell>
          <cell r="H324">
            <v>2500</v>
          </cell>
        </row>
        <row r="326">
          <cell r="C326" t="str">
            <v>HARGA SATUAN ( A + B + C )</v>
          </cell>
          <cell r="H326">
            <v>540456.25</v>
          </cell>
        </row>
        <row r="330">
          <cell r="B330" t="str">
            <v>ANALISA HARGA SATUAN PEMBAYARAN</v>
          </cell>
        </row>
        <row r="333">
          <cell r="B333" t="str">
            <v>JENIS PEKERJAAN</v>
          </cell>
          <cell r="D333" t="str">
            <v>Baja Tulangan</v>
          </cell>
        </row>
        <row r="334">
          <cell r="B334" t="str">
            <v>SATUAN PEMBAYARAN</v>
          </cell>
          <cell r="D334" t="str">
            <v>Kg</v>
          </cell>
        </row>
        <row r="336">
          <cell r="B336" t="str">
            <v>No.</v>
          </cell>
          <cell r="C336" t="str">
            <v>U  R  A  I  A  N</v>
          </cell>
          <cell r="E336" t="str">
            <v>SATUAN</v>
          </cell>
          <cell r="F336" t="str">
            <v>KUANTITAS</v>
          </cell>
          <cell r="G336" t="str">
            <v>HARGA SATUAN</v>
          </cell>
          <cell r="H336" t="str">
            <v>JUMLAH</v>
          </cell>
        </row>
        <row r="337">
          <cell r="G337" t="str">
            <v>( Rp. )</v>
          </cell>
          <cell r="H337" t="str">
            <v>( Rp. )</v>
          </cell>
        </row>
        <row r="339">
          <cell r="B339" t="str">
            <v>A</v>
          </cell>
          <cell r="C339" t="str">
            <v>TENAGA KERJA</v>
          </cell>
        </row>
        <row r="340">
          <cell r="B340">
            <v>1</v>
          </cell>
          <cell r="C340" t="str">
            <v>M a n d o r</v>
          </cell>
          <cell r="E340" t="str">
            <v>Hari</v>
          </cell>
          <cell r="F340">
            <v>6.9999999999999999E-4</v>
          </cell>
          <cell r="G340">
            <v>50000</v>
          </cell>
          <cell r="H340">
            <v>35</v>
          </cell>
        </row>
        <row r="341">
          <cell r="B341">
            <v>2</v>
          </cell>
          <cell r="C341" t="str">
            <v>Kepala Tukang</v>
          </cell>
          <cell r="E341" t="str">
            <v>Hari</v>
          </cell>
          <cell r="F341">
            <v>1.4E-3</v>
          </cell>
          <cell r="G341">
            <v>45000</v>
          </cell>
          <cell r="H341">
            <v>63</v>
          </cell>
        </row>
        <row r="342">
          <cell r="B342">
            <v>3</v>
          </cell>
          <cell r="C342" t="str">
            <v>Tukang</v>
          </cell>
          <cell r="E342" t="str">
            <v>Hari</v>
          </cell>
          <cell r="F342">
            <v>1.35E-2</v>
          </cell>
          <cell r="G342">
            <v>38000</v>
          </cell>
          <cell r="H342">
            <v>513</v>
          </cell>
        </row>
        <row r="343">
          <cell r="B343">
            <v>4</v>
          </cell>
          <cell r="C343" t="str">
            <v>P e k e r j a</v>
          </cell>
          <cell r="E343" t="str">
            <v>Hari</v>
          </cell>
          <cell r="F343">
            <v>1.35E-2</v>
          </cell>
          <cell r="G343">
            <v>32500</v>
          </cell>
          <cell r="H343">
            <v>438.75</v>
          </cell>
        </row>
        <row r="345">
          <cell r="C345" t="str">
            <v>Total  A</v>
          </cell>
          <cell r="H345">
            <v>1049.75</v>
          </cell>
        </row>
        <row r="347">
          <cell r="B347" t="str">
            <v>B</v>
          </cell>
          <cell r="C347" t="str">
            <v>MATERIAL</v>
          </cell>
        </row>
        <row r="348">
          <cell r="B348">
            <v>1</v>
          </cell>
          <cell r="C348" t="str">
            <v>Besi Beton</v>
          </cell>
          <cell r="E348" t="str">
            <v>Kg</v>
          </cell>
          <cell r="F348">
            <v>1.1000000000000001</v>
          </cell>
          <cell r="G348" t="e">
            <v>#REF!</v>
          </cell>
          <cell r="H348" t="e">
            <v>#REF!</v>
          </cell>
        </row>
        <row r="349">
          <cell r="B349">
            <v>2</v>
          </cell>
          <cell r="C349" t="str">
            <v>Kawat Bendrat</v>
          </cell>
          <cell r="E349" t="str">
            <v>Kg</v>
          </cell>
          <cell r="F349">
            <v>1.4999999999999999E-2</v>
          </cell>
          <cell r="G349" t="e">
            <v>#REF!</v>
          </cell>
          <cell r="H349" t="e">
            <v>#REF!</v>
          </cell>
        </row>
        <row r="355">
          <cell r="C355" t="str">
            <v>Total  B</v>
          </cell>
          <cell r="H355" t="e">
            <v>#REF!</v>
          </cell>
        </row>
        <row r="357">
          <cell r="B357" t="str">
            <v>C</v>
          </cell>
          <cell r="C357" t="str">
            <v>PERALATAN</v>
          </cell>
        </row>
        <row r="359">
          <cell r="B359">
            <v>1</v>
          </cell>
          <cell r="C359" t="str">
            <v>Alat Bantu</v>
          </cell>
          <cell r="E359" t="str">
            <v>Ls</v>
          </cell>
          <cell r="F359">
            <v>1</v>
          </cell>
          <cell r="G359">
            <v>1000</v>
          </cell>
          <cell r="H359">
            <v>1000</v>
          </cell>
        </row>
        <row r="365">
          <cell r="C365" t="str">
            <v>Total  C</v>
          </cell>
          <cell r="H365">
            <v>1000</v>
          </cell>
        </row>
        <row r="367">
          <cell r="C367" t="str">
            <v>HARGA SATUAN ( A + B + C )</v>
          </cell>
          <cell r="H367" t="e">
            <v>#REF!</v>
          </cell>
        </row>
        <row r="371">
          <cell r="B371" t="str">
            <v>ANALISA HARGA SATUAN PEMBAYARAN</v>
          </cell>
        </row>
        <row r="374">
          <cell r="B374" t="str">
            <v>JENIS PEKERJAAN</v>
          </cell>
          <cell r="D374" t="str">
            <v>Pancangan Ulin 10/10 - 2 M</v>
          </cell>
        </row>
        <row r="375">
          <cell r="B375" t="str">
            <v>SATUAN PEMBAYARAN</v>
          </cell>
          <cell r="D375" t="str">
            <v>Titik</v>
          </cell>
        </row>
        <row r="377">
          <cell r="B377" t="str">
            <v>No.</v>
          </cell>
          <cell r="C377" t="str">
            <v>U  R  A  I  A  N</v>
          </cell>
          <cell r="E377" t="str">
            <v>SATUAN</v>
          </cell>
          <cell r="F377" t="str">
            <v>KUANTITAS</v>
          </cell>
          <cell r="G377" t="str">
            <v>HARGA SATUAN</v>
          </cell>
          <cell r="H377" t="str">
            <v>JUMLAH</v>
          </cell>
        </row>
        <row r="378">
          <cell r="G378" t="str">
            <v>( Rp. )</v>
          </cell>
          <cell r="H378" t="str">
            <v>( Rp. )</v>
          </cell>
        </row>
        <row r="380">
          <cell r="B380" t="str">
            <v>A</v>
          </cell>
          <cell r="C380" t="str">
            <v>TENAGA KERJA</v>
          </cell>
        </row>
        <row r="382">
          <cell r="B382">
            <v>1</v>
          </cell>
          <cell r="C382" t="str">
            <v>M a n d o r</v>
          </cell>
          <cell r="E382" t="str">
            <v>Hari</v>
          </cell>
          <cell r="F382">
            <v>0.02</v>
          </cell>
          <cell r="G382">
            <v>50000</v>
          </cell>
          <cell r="H382">
            <v>1000</v>
          </cell>
        </row>
        <row r="383">
          <cell r="B383">
            <v>2</v>
          </cell>
          <cell r="C383" t="str">
            <v>Pekerja Terlatih</v>
          </cell>
          <cell r="E383" t="str">
            <v>Hari</v>
          </cell>
          <cell r="F383">
            <v>0.2</v>
          </cell>
          <cell r="G383">
            <v>34750</v>
          </cell>
          <cell r="H383">
            <v>6950</v>
          </cell>
        </row>
        <row r="384">
          <cell r="B384">
            <v>3</v>
          </cell>
          <cell r="C384" t="str">
            <v>P e k e r j a</v>
          </cell>
          <cell r="E384" t="str">
            <v>Hari</v>
          </cell>
          <cell r="F384">
            <v>0.4</v>
          </cell>
          <cell r="G384">
            <v>32500</v>
          </cell>
          <cell r="H384">
            <v>13000</v>
          </cell>
        </row>
        <row r="386">
          <cell r="C386" t="str">
            <v>Total  A</v>
          </cell>
          <cell r="H386">
            <v>20950</v>
          </cell>
        </row>
        <row r="388">
          <cell r="B388" t="str">
            <v>B</v>
          </cell>
          <cell r="C388" t="str">
            <v>MATERIAL</v>
          </cell>
        </row>
        <row r="390">
          <cell r="B390">
            <v>1</v>
          </cell>
          <cell r="C390" t="str">
            <v>Ulin 10/10 -  2 M</v>
          </cell>
          <cell r="E390" t="str">
            <v>Btg</v>
          </cell>
          <cell r="F390">
            <v>1</v>
          </cell>
          <cell r="G390">
            <v>16900</v>
          </cell>
          <cell r="H390">
            <v>16900</v>
          </cell>
        </row>
        <row r="396">
          <cell r="C396" t="str">
            <v>Total  B</v>
          </cell>
          <cell r="H396">
            <v>16900</v>
          </cell>
        </row>
        <row r="398">
          <cell r="B398" t="str">
            <v>C</v>
          </cell>
          <cell r="C398" t="str">
            <v>PERALATAN</v>
          </cell>
        </row>
        <row r="400">
          <cell r="B400">
            <v>1</v>
          </cell>
          <cell r="C400" t="str">
            <v>Alat Bantu / (lego²)</v>
          </cell>
          <cell r="E400" t="str">
            <v>Ls</v>
          </cell>
          <cell r="F400">
            <v>1</v>
          </cell>
          <cell r="G400">
            <v>750</v>
          </cell>
          <cell r="H400">
            <v>750</v>
          </cell>
        </row>
        <row r="406">
          <cell r="C406" t="str">
            <v>Total  C</v>
          </cell>
          <cell r="H406">
            <v>750</v>
          </cell>
        </row>
        <row r="408">
          <cell r="C408" t="str">
            <v>HARGA SATUAN ( A + B + C )</v>
          </cell>
          <cell r="H408">
            <v>38600</v>
          </cell>
        </row>
        <row r="412">
          <cell r="B412" t="str">
            <v>ANALISA HARGA SATUAN PEMBAYARAN</v>
          </cell>
        </row>
        <row r="415">
          <cell r="B415" t="str">
            <v>JENIS PEKERJAAN</v>
          </cell>
          <cell r="D415" t="str">
            <v>Lapis Penetrasi t = 5 cm</v>
          </cell>
        </row>
        <row r="416">
          <cell r="B416" t="str">
            <v>SATUAN PEMBAYARAN</v>
          </cell>
          <cell r="D416" t="str">
            <v>M²</v>
          </cell>
        </row>
        <row r="418">
          <cell r="B418" t="str">
            <v>No.</v>
          </cell>
          <cell r="C418" t="str">
            <v>U  R  A  I  A  N</v>
          </cell>
          <cell r="E418" t="str">
            <v>SATUAN</v>
          </cell>
          <cell r="F418" t="str">
            <v>KUANTITAS</v>
          </cell>
          <cell r="G418" t="str">
            <v>HARGA SATUAN</v>
          </cell>
          <cell r="H418" t="str">
            <v>JUMLAH</v>
          </cell>
        </row>
        <row r="419">
          <cell r="G419" t="str">
            <v>( Rp. )</v>
          </cell>
          <cell r="H419" t="str">
            <v>( Rp. )</v>
          </cell>
        </row>
        <row r="421">
          <cell r="B421" t="str">
            <v>A</v>
          </cell>
          <cell r="C421" t="str">
            <v>TENAGA KERJA</v>
          </cell>
        </row>
        <row r="423">
          <cell r="B423">
            <v>1</v>
          </cell>
          <cell r="C423" t="str">
            <v>M a n d o r</v>
          </cell>
          <cell r="E423" t="str">
            <v>Hari</v>
          </cell>
          <cell r="F423">
            <v>5.0000000000000001E-3</v>
          </cell>
          <cell r="G423">
            <v>50000</v>
          </cell>
          <cell r="H423">
            <v>250</v>
          </cell>
        </row>
        <row r="424">
          <cell r="B424">
            <v>2</v>
          </cell>
          <cell r="C424" t="str">
            <v>Pekerja Terlatih</v>
          </cell>
          <cell r="E424" t="str">
            <v>Hari</v>
          </cell>
          <cell r="F424">
            <v>0.14499999999999999</v>
          </cell>
          <cell r="G424">
            <v>34750</v>
          </cell>
          <cell r="H424">
            <v>5038.75</v>
          </cell>
        </row>
        <row r="425">
          <cell r="B425">
            <v>3</v>
          </cell>
          <cell r="C425" t="str">
            <v>P e k e r j a</v>
          </cell>
          <cell r="E425" t="str">
            <v>Hari</v>
          </cell>
          <cell r="F425">
            <v>0.28999999999999998</v>
          </cell>
          <cell r="G425">
            <v>32500</v>
          </cell>
          <cell r="H425">
            <v>9425</v>
          </cell>
        </row>
        <row r="427">
          <cell r="C427" t="str">
            <v>Total  A</v>
          </cell>
          <cell r="H427">
            <v>14713.75</v>
          </cell>
        </row>
        <row r="429">
          <cell r="B429" t="str">
            <v>B</v>
          </cell>
          <cell r="C429" t="str">
            <v>MATERIAL</v>
          </cell>
        </row>
        <row r="431">
          <cell r="B431">
            <v>1</v>
          </cell>
          <cell r="C431" t="str">
            <v>Agregat Kasar</v>
          </cell>
          <cell r="E431" t="str">
            <v>M³</v>
          </cell>
          <cell r="F431">
            <v>0.04</v>
          </cell>
          <cell r="G431" t="e">
            <v>#REF!</v>
          </cell>
          <cell r="H431" t="e">
            <v>#REF!</v>
          </cell>
        </row>
        <row r="432">
          <cell r="B432">
            <v>2</v>
          </cell>
          <cell r="C432" t="str">
            <v>Agregat Halus</v>
          </cell>
          <cell r="E432" t="str">
            <v>M³</v>
          </cell>
          <cell r="F432">
            <v>0.02</v>
          </cell>
          <cell r="G432" t="e">
            <v>#REF!</v>
          </cell>
          <cell r="H432" t="e">
            <v>#REF!</v>
          </cell>
        </row>
        <row r="433">
          <cell r="B433">
            <v>3</v>
          </cell>
          <cell r="C433" t="str">
            <v>Aspal</v>
          </cell>
          <cell r="E433" t="str">
            <v>Kg</v>
          </cell>
          <cell r="F433">
            <v>5</v>
          </cell>
          <cell r="G433" t="e">
            <v>#REF!</v>
          </cell>
          <cell r="H433" t="e">
            <v>#REF!</v>
          </cell>
        </row>
        <row r="434">
          <cell r="B434">
            <v>4</v>
          </cell>
          <cell r="C434" t="str">
            <v>Minyak Tanah</v>
          </cell>
          <cell r="E434" t="str">
            <v>Ltr</v>
          </cell>
          <cell r="F434">
            <v>0.34</v>
          </cell>
          <cell r="G434" t="e">
            <v>#REF!</v>
          </cell>
          <cell r="H434" t="e">
            <v>#REF!</v>
          </cell>
        </row>
        <row r="437">
          <cell r="C437" t="str">
            <v>Total  B</v>
          </cell>
          <cell r="H437" t="e">
            <v>#REF!</v>
          </cell>
        </row>
        <row r="439">
          <cell r="B439" t="str">
            <v>C</v>
          </cell>
          <cell r="C439" t="str">
            <v>PERALATAN</v>
          </cell>
        </row>
        <row r="441">
          <cell r="B441">
            <v>1</v>
          </cell>
          <cell r="C441" t="str">
            <v>Three Wheel Roller</v>
          </cell>
          <cell r="E441" t="str">
            <v>Jam</v>
          </cell>
          <cell r="F441">
            <v>1.0999999999999999E-2</v>
          </cell>
          <cell r="G441" t="e">
            <v>#REF!</v>
          </cell>
          <cell r="H441" t="e">
            <v>#REF!</v>
          </cell>
        </row>
        <row r="442">
          <cell r="B442">
            <v>2</v>
          </cell>
          <cell r="C442" t="str">
            <v>Asphalt Sprayer</v>
          </cell>
          <cell r="E442" t="str">
            <v>Jam</v>
          </cell>
          <cell r="F442">
            <v>1.0999999999999999E-2</v>
          </cell>
          <cell r="G442" t="e">
            <v>#REF!</v>
          </cell>
          <cell r="H442" t="e">
            <v>#REF!</v>
          </cell>
        </row>
        <row r="443">
          <cell r="B443">
            <v>3</v>
          </cell>
          <cell r="C443" t="str">
            <v>Dump Truck</v>
          </cell>
          <cell r="E443" t="str">
            <v>Jam</v>
          </cell>
          <cell r="F443">
            <v>1.0999999999999999E-2</v>
          </cell>
          <cell r="G443" t="e">
            <v>#REF!</v>
          </cell>
          <cell r="H443" t="e">
            <v>#REF!</v>
          </cell>
        </row>
        <row r="444">
          <cell r="B444">
            <v>4</v>
          </cell>
          <cell r="C444" t="str">
            <v>Alat Bantu</v>
          </cell>
          <cell r="E444" t="str">
            <v>Ls</v>
          </cell>
          <cell r="F444">
            <v>1</v>
          </cell>
          <cell r="G444">
            <v>1500</v>
          </cell>
          <cell r="H444">
            <v>1500</v>
          </cell>
        </row>
        <row r="447">
          <cell r="C447" t="str">
            <v>Total  C</v>
          </cell>
          <cell r="H447" t="e">
            <v>#REF!</v>
          </cell>
        </row>
        <row r="449">
          <cell r="C449" t="str">
            <v>HARGA SATUAN ( A + B + C )</v>
          </cell>
          <cell r="H449" t="e">
            <v>#REF!</v>
          </cell>
        </row>
        <row r="453">
          <cell r="B453" t="str">
            <v>ANALISA HARGA SATUAN PEMBAYARAN</v>
          </cell>
        </row>
        <row r="456">
          <cell r="B456" t="str">
            <v>JENIS PEKERJAAN</v>
          </cell>
          <cell r="D456" t="str">
            <v>Lapis Pondasi Agregat</v>
          </cell>
        </row>
        <row r="457">
          <cell r="B457" t="str">
            <v>SATUAN PEMBAYARAN</v>
          </cell>
          <cell r="D457" t="str">
            <v>M³</v>
          </cell>
        </row>
        <row r="459">
          <cell r="B459" t="str">
            <v>No.</v>
          </cell>
          <cell r="C459" t="str">
            <v>U  R  A  I  A  N</v>
          </cell>
          <cell r="E459" t="str">
            <v>SATUAN</v>
          </cell>
          <cell r="F459" t="str">
            <v>KUANTITAS</v>
          </cell>
          <cell r="G459" t="str">
            <v>HARGA SATUAN</v>
          </cell>
          <cell r="H459" t="str">
            <v>JUMLAH</v>
          </cell>
        </row>
        <row r="460">
          <cell r="G460" t="str">
            <v>( Rp. )</v>
          </cell>
          <cell r="H460" t="str">
            <v>( Rp. )</v>
          </cell>
        </row>
        <row r="462">
          <cell r="B462" t="str">
            <v>A</v>
          </cell>
          <cell r="C462" t="str">
            <v>TENAGA KERJA</v>
          </cell>
        </row>
        <row r="464">
          <cell r="B464">
            <v>1</v>
          </cell>
          <cell r="C464" t="str">
            <v>M a n d o r</v>
          </cell>
          <cell r="E464" t="str">
            <v>Hari</v>
          </cell>
          <cell r="F464">
            <v>2.4E-2</v>
          </cell>
          <cell r="G464">
            <v>50000</v>
          </cell>
          <cell r="H464">
            <v>1200</v>
          </cell>
        </row>
        <row r="465">
          <cell r="B465">
            <v>2</v>
          </cell>
          <cell r="C465" t="str">
            <v>Pekerja Terlatih</v>
          </cell>
          <cell r="E465" t="str">
            <v>Hari</v>
          </cell>
          <cell r="F465">
            <v>4.8000000000000001E-2</v>
          </cell>
          <cell r="G465">
            <v>34750</v>
          </cell>
          <cell r="H465">
            <v>1668</v>
          </cell>
        </row>
        <row r="468">
          <cell r="C468" t="str">
            <v>Total  A</v>
          </cell>
          <cell r="H468">
            <v>2868</v>
          </cell>
        </row>
        <row r="470">
          <cell r="B470" t="str">
            <v>B</v>
          </cell>
          <cell r="C470" t="str">
            <v>MATERIAL</v>
          </cell>
        </row>
        <row r="472">
          <cell r="B472">
            <v>1</v>
          </cell>
          <cell r="C472" t="str">
            <v>Agregat Kasar</v>
          </cell>
          <cell r="E472" t="str">
            <v>M³</v>
          </cell>
          <cell r="F472">
            <v>0.70799999999999996</v>
          </cell>
          <cell r="G472" t="e">
            <v>#REF!</v>
          </cell>
          <cell r="H472" t="e">
            <v>#REF!</v>
          </cell>
        </row>
        <row r="473">
          <cell r="B473">
            <v>2</v>
          </cell>
          <cell r="C473" t="str">
            <v>Agregat Halus</v>
          </cell>
          <cell r="E473" t="str">
            <v>M³</v>
          </cell>
          <cell r="F473">
            <v>0.48199999999999998</v>
          </cell>
          <cell r="G473" t="e">
            <v>#REF!</v>
          </cell>
          <cell r="H473" t="e">
            <v>#REF!</v>
          </cell>
        </row>
        <row r="478">
          <cell r="C478" t="str">
            <v>Total  B</v>
          </cell>
          <cell r="H478" t="e">
            <v>#REF!</v>
          </cell>
        </row>
        <row r="480">
          <cell r="B480" t="str">
            <v>C</v>
          </cell>
          <cell r="C480" t="str">
            <v>PERALATAN</v>
          </cell>
        </row>
        <row r="482">
          <cell r="B482">
            <v>1</v>
          </cell>
          <cell r="C482" t="str">
            <v>Motor Grader</v>
          </cell>
          <cell r="E482" t="str">
            <v>Jam</v>
          </cell>
          <cell r="F482">
            <v>1.2E-2</v>
          </cell>
          <cell r="G482" t="e">
            <v>#REF!</v>
          </cell>
          <cell r="H482" t="e">
            <v>#REF!</v>
          </cell>
        </row>
        <row r="483">
          <cell r="B483">
            <v>2</v>
          </cell>
          <cell r="C483" t="str">
            <v>Three Wheel Roller</v>
          </cell>
          <cell r="E483" t="str">
            <v>Jam</v>
          </cell>
          <cell r="F483">
            <v>1.2E-2</v>
          </cell>
          <cell r="G483" t="e">
            <v>#REF!</v>
          </cell>
          <cell r="H483" t="e">
            <v>#REF!</v>
          </cell>
        </row>
        <row r="484">
          <cell r="B484">
            <v>3</v>
          </cell>
          <cell r="C484" t="str">
            <v>Dump Truck</v>
          </cell>
          <cell r="E484" t="str">
            <v>Jam</v>
          </cell>
          <cell r="F484">
            <v>7.5999999999999998E-2</v>
          </cell>
          <cell r="G484" t="e">
            <v>#REF!</v>
          </cell>
          <cell r="H484" t="e">
            <v>#REF!</v>
          </cell>
        </row>
        <row r="485">
          <cell r="B485">
            <v>4</v>
          </cell>
          <cell r="C485" t="str">
            <v>Alat Bantu</v>
          </cell>
          <cell r="E485" t="str">
            <v>Ls</v>
          </cell>
          <cell r="F485">
            <v>1</v>
          </cell>
          <cell r="G485">
            <v>1500</v>
          </cell>
          <cell r="H485">
            <v>1500</v>
          </cell>
        </row>
        <row r="488">
          <cell r="C488" t="str">
            <v>Total  C</v>
          </cell>
          <cell r="H488" t="e">
            <v>#REF!</v>
          </cell>
        </row>
        <row r="490">
          <cell r="C490" t="str">
            <v>HARGA SATUAN ( A + B + C )</v>
          </cell>
          <cell r="H490" t="e">
            <v>#REF!</v>
          </cell>
        </row>
        <row r="494">
          <cell r="B494" t="str">
            <v>ANALISA HARGA SATUAN PEMBAYARAN</v>
          </cell>
        </row>
        <row r="497">
          <cell r="B497" t="str">
            <v>JENIS PEKERJAAN</v>
          </cell>
          <cell r="D497" t="str">
            <v>Lapis Resap Pengikat</v>
          </cell>
        </row>
        <row r="498">
          <cell r="B498" t="str">
            <v>SATUAN PEMBAYARAN</v>
          </cell>
          <cell r="D498" t="str">
            <v>Ltr</v>
          </cell>
        </row>
        <row r="500">
          <cell r="B500" t="str">
            <v>No.</v>
          </cell>
          <cell r="C500" t="str">
            <v>U  R  A  I  A  N</v>
          </cell>
          <cell r="E500" t="str">
            <v>SATUAN</v>
          </cell>
          <cell r="F500" t="str">
            <v>KUANTITAS</v>
          </cell>
          <cell r="G500" t="str">
            <v>HARGA SATUAN</v>
          </cell>
          <cell r="H500" t="str">
            <v>JUMLAH</v>
          </cell>
        </row>
        <row r="501">
          <cell r="G501" t="str">
            <v>( Rp. )</v>
          </cell>
          <cell r="H501" t="str">
            <v>( Rp. )</v>
          </cell>
        </row>
        <row r="503">
          <cell r="B503" t="str">
            <v>A</v>
          </cell>
          <cell r="C503" t="str">
            <v>TENAGA KERJA</v>
          </cell>
        </row>
        <row r="505">
          <cell r="B505">
            <v>1</v>
          </cell>
          <cell r="C505" t="str">
            <v>M a n d o r</v>
          </cell>
          <cell r="E505" t="str">
            <v>Hari</v>
          </cell>
          <cell r="F505">
            <v>2E-3</v>
          </cell>
          <cell r="G505">
            <v>50000</v>
          </cell>
          <cell r="H505">
            <v>100</v>
          </cell>
        </row>
        <row r="506">
          <cell r="B506">
            <v>2</v>
          </cell>
          <cell r="C506" t="str">
            <v>Pekerja Terlatih</v>
          </cell>
          <cell r="E506" t="str">
            <v>Hari</v>
          </cell>
          <cell r="F506">
            <v>3.0000000000000001E-3</v>
          </cell>
          <cell r="G506">
            <v>34750</v>
          </cell>
          <cell r="H506">
            <v>104.25</v>
          </cell>
        </row>
        <row r="509">
          <cell r="C509" t="str">
            <v>Total  A</v>
          </cell>
          <cell r="H509">
            <v>204.25</v>
          </cell>
        </row>
        <row r="511">
          <cell r="B511" t="str">
            <v>B</v>
          </cell>
          <cell r="C511" t="str">
            <v>MATERIAL</v>
          </cell>
        </row>
        <row r="513">
          <cell r="B513">
            <v>1</v>
          </cell>
          <cell r="C513" t="str">
            <v>Aspal</v>
          </cell>
          <cell r="E513" t="str">
            <v>Kg</v>
          </cell>
          <cell r="F513">
            <v>0.83</v>
          </cell>
          <cell r="G513" t="e">
            <v>#REF!</v>
          </cell>
          <cell r="H513" t="e">
            <v>#REF!</v>
          </cell>
        </row>
        <row r="514">
          <cell r="B514">
            <v>2</v>
          </cell>
          <cell r="C514" t="str">
            <v>Minyak Tanah</v>
          </cell>
          <cell r="E514" t="str">
            <v>Ltr</v>
          </cell>
          <cell r="F514">
            <v>0.48899999999999999</v>
          </cell>
          <cell r="G514" t="e">
            <v>#REF!</v>
          </cell>
          <cell r="H514" t="e">
            <v>#REF!</v>
          </cell>
        </row>
        <row r="519">
          <cell r="C519" t="str">
            <v>Total  B</v>
          </cell>
          <cell r="H519" t="e">
            <v>#REF!</v>
          </cell>
        </row>
        <row r="521">
          <cell r="B521" t="str">
            <v>C</v>
          </cell>
          <cell r="C521" t="str">
            <v>PERALATAN</v>
          </cell>
        </row>
        <row r="523">
          <cell r="B523">
            <v>1</v>
          </cell>
          <cell r="C523" t="str">
            <v>Dump Truck</v>
          </cell>
          <cell r="E523" t="str">
            <v>Jam</v>
          </cell>
          <cell r="F523">
            <v>3.0000000000000001E-3</v>
          </cell>
          <cell r="G523" t="e">
            <v>#REF!</v>
          </cell>
          <cell r="H523" t="e">
            <v>#REF!</v>
          </cell>
        </row>
        <row r="524">
          <cell r="B524">
            <v>2</v>
          </cell>
          <cell r="C524" t="str">
            <v>Air Compressor</v>
          </cell>
          <cell r="E524" t="str">
            <v>Jam</v>
          </cell>
          <cell r="F524">
            <v>3.0000000000000001E-3</v>
          </cell>
          <cell r="G524" t="e">
            <v>#REF!</v>
          </cell>
          <cell r="H524" t="e">
            <v>#REF!</v>
          </cell>
        </row>
        <row r="525">
          <cell r="B525">
            <v>3</v>
          </cell>
          <cell r="C525" t="str">
            <v>Asphalt Sprayer</v>
          </cell>
          <cell r="E525" t="str">
            <v>Jam</v>
          </cell>
          <cell r="F525">
            <v>2E-3</v>
          </cell>
          <cell r="G525" t="e">
            <v>#REF!</v>
          </cell>
          <cell r="H525" t="e">
            <v>#REF!</v>
          </cell>
        </row>
        <row r="526">
          <cell r="B526">
            <v>4</v>
          </cell>
          <cell r="C526" t="str">
            <v>Alat Bantu</v>
          </cell>
          <cell r="E526" t="str">
            <v>Ls</v>
          </cell>
          <cell r="F526">
            <v>1</v>
          </cell>
          <cell r="G526">
            <v>1000</v>
          </cell>
          <cell r="H526">
            <v>1000</v>
          </cell>
        </row>
        <row r="529">
          <cell r="C529" t="str">
            <v>Total  C</v>
          </cell>
          <cell r="H529" t="e">
            <v>#REF!</v>
          </cell>
        </row>
        <row r="531">
          <cell r="C531" t="str">
            <v>HARGA SATUAN ( A + B + C )</v>
          </cell>
          <cell r="H531" t="e">
            <v>#REF!</v>
          </cell>
        </row>
        <row r="535">
          <cell r="B535" t="str">
            <v>ANALISA HARGA SATUAN PEMBAYARAN</v>
          </cell>
        </row>
        <row r="538">
          <cell r="B538" t="str">
            <v>JENIS PEKERJAAN</v>
          </cell>
          <cell r="D538" t="str">
            <v>Pembongkaran bangunan penghalang/penutup pada  parit/gorong² existing</v>
          </cell>
        </row>
        <row r="539">
          <cell r="B539" t="str">
            <v>SATUAN PEMBAYARAN</v>
          </cell>
          <cell r="D539" t="str">
            <v>M²</v>
          </cell>
        </row>
        <row r="541">
          <cell r="B541" t="str">
            <v>No.</v>
          </cell>
          <cell r="C541" t="str">
            <v>U  R  A  I  A  N</v>
          </cell>
          <cell r="E541" t="str">
            <v>SATUAN</v>
          </cell>
          <cell r="F541" t="str">
            <v>KUANTITAS</v>
          </cell>
          <cell r="G541" t="str">
            <v>HARGA SATUAN</v>
          </cell>
          <cell r="H541" t="str">
            <v>JUMLAH</v>
          </cell>
        </row>
        <row r="542">
          <cell r="G542" t="str">
            <v>( Rp. )</v>
          </cell>
          <cell r="H542" t="str">
            <v>( Rp. )</v>
          </cell>
        </row>
        <row r="544">
          <cell r="B544" t="str">
            <v>A</v>
          </cell>
          <cell r="C544" t="str">
            <v>TENAGA KERJA</v>
          </cell>
        </row>
        <row r="546">
          <cell r="B546">
            <v>1</v>
          </cell>
          <cell r="C546" t="str">
            <v>M a n d o r</v>
          </cell>
          <cell r="E546" t="str">
            <v>Hari</v>
          </cell>
          <cell r="F546">
            <v>2.8000000000000001E-2</v>
          </cell>
          <cell r="G546">
            <v>50000</v>
          </cell>
          <cell r="H546">
            <v>1400</v>
          </cell>
        </row>
        <row r="547">
          <cell r="B547">
            <v>2</v>
          </cell>
          <cell r="C547" t="str">
            <v>P e k e r j a</v>
          </cell>
          <cell r="E547" t="str">
            <v>Hari</v>
          </cell>
          <cell r="F547">
            <v>0.28000000000000003</v>
          </cell>
          <cell r="G547">
            <v>34750</v>
          </cell>
          <cell r="H547">
            <v>9730.0000000000018</v>
          </cell>
        </row>
        <row r="550">
          <cell r="C550" t="str">
            <v>Total  A</v>
          </cell>
          <cell r="H550">
            <v>11130.000000000002</v>
          </cell>
        </row>
        <row r="552">
          <cell r="B552" t="str">
            <v>B</v>
          </cell>
          <cell r="C552" t="str">
            <v>MATERIAL</v>
          </cell>
        </row>
        <row r="560">
          <cell r="C560" t="str">
            <v>Total  B</v>
          </cell>
        </row>
        <row r="562">
          <cell r="B562" t="str">
            <v>C</v>
          </cell>
          <cell r="C562" t="str">
            <v>PERALATAN</v>
          </cell>
        </row>
        <row r="564">
          <cell r="B564">
            <v>1</v>
          </cell>
          <cell r="C564" t="str">
            <v>Alat Bantu</v>
          </cell>
          <cell r="E564" t="str">
            <v>Ls</v>
          </cell>
          <cell r="F564">
            <v>1</v>
          </cell>
          <cell r="G564">
            <v>250</v>
          </cell>
          <cell r="H564">
            <v>250</v>
          </cell>
        </row>
        <row r="570">
          <cell r="C570" t="str">
            <v>Total  C</v>
          </cell>
          <cell r="H570">
            <v>250</v>
          </cell>
        </row>
        <row r="572">
          <cell r="C572" t="str">
            <v>HARGA SATUAN ( A + B + C )</v>
          </cell>
          <cell r="H572">
            <v>11380.000000000002</v>
          </cell>
        </row>
      </sheetData>
      <sheetData sheetId="1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HARGA BARU"/>
      <sheetName val="RAB"/>
      <sheetName val="harga"/>
      <sheetName val="HARGA_BARU"/>
      <sheetName val="Analisa HSP"/>
      <sheetName val="analisa harga satuan"/>
      <sheetName val="Material"/>
      <sheetName val="SUBKON"/>
      <sheetName val="RAB (A) (2)"/>
      <sheetName val="Bobot"/>
      <sheetName val="Anl SNI"/>
    </sheetNames>
    <sheetDataSet>
      <sheetData sheetId="0" refreshError="1">
        <row r="12">
          <cell r="M12">
            <v>13437.5</v>
          </cell>
        </row>
        <row r="99">
          <cell r="M99">
            <v>83375</v>
          </cell>
        </row>
        <row r="127">
          <cell r="M127">
            <v>3359.375</v>
          </cell>
        </row>
        <row r="618">
          <cell r="M618">
            <v>30062.5</v>
          </cell>
        </row>
        <row r="651">
          <cell r="M651">
            <v>309555</v>
          </cell>
        </row>
        <row r="702">
          <cell r="M702">
            <v>44817.5</v>
          </cell>
        </row>
        <row r="713">
          <cell r="M713">
            <v>374682.5</v>
          </cell>
        </row>
        <row r="877">
          <cell r="M877">
            <v>13939</v>
          </cell>
        </row>
        <row r="988">
          <cell r="M988">
            <v>52600</v>
          </cell>
        </row>
        <row r="1023">
          <cell r="M1023">
            <v>83712.5</v>
          </cell>
        </row>
        <row r="1559">
          <cell r="H1559">
            <v>292107.5</v>
          </cell>
        </row>
      </sheetData>
      <sheetData sheetId="1" refreshError="1">
        <row r="270">
          <cell r="F270">
            <v>66000</v>
          </cell>
        </row>
        <row r="272">
          <cell r="F272">
            <v>11000</v>
          </cell>
        </row>
        <row r="282">
          <cell r="F282">
            <v>14300</v>
          </cell>
        </row>
      </sheetData>
      <sheetData sheetId="2">
        <row r="12">
          <cell r="M12">
            <v>13437.5</v>
          </cell>
        </row>
      </sheetData>
      <sheetData sheetId="3">
        <row r="12">
          <cell r="M12">
            <v>13437.5</v>
          </cell>
        </row>
      </sheetData>
      <sheetData sheetId="4">
        <row r="270">
          <cell r="F270">
            <v>66000</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CR CAPEX 2019 (2)"/>
      <sheetName val="CAPEX 2019"/>
      <sheetName val="OPEX 2019"/>
      <sheetName val="DENPASAR"/>
      <sheetName val="MALANG"/>
      <sheetName val="SURABAYA UTARA"/>
      <sheetName val="Rincian Pekerjaan (2)"/>
      <sheetName val="Analisa (2)"/>
      <sheetName val="Bhn &amp; Uph (2)"/>
      <sheetName val="BCR CAPEX 2019"/>
      <sheetName val="OPEX KHUSUS ME 2019"/>
      <sheetName val="RAB P0 SMT II"/>
      <sheetName val="RAB P1 SMT II"/>
      <sheetName val="SURABAYA SELATAN (2)"/>
      <sheetName val="KEDIRI (2)"/>
      <sheetName val="MADIUN GEDUNG"/>
      <sheetName val="MADIUN ME"/>
      <sheetName val="Rincian Pekerjaan"/>
      <sheetName val="Analisa"/>
      <sheetName val="Bhn &amp; Uph"/>
    </sheetNames>
    <sheetDataSet>
      <sheetData sheetId="0"/>
      <sheetData sheetId="1"/>
      <sheetData sheetId="2"/>
      <sheetData sheetId="3"/>
      <sheetData sheetId="4"/>
      <sheetData sheetId="5"/>
      <sheetData sheetId="6">
        <row r="33">
          <cell r="I33" t="str">
            <v>A.1.1.23.05-1</v>
          </cell>
        </row>
        <row r="41">
          <cell r="I41" t="str">
            <v>A.1.1.31.05-1</v>
          </cell>
        </row>
        <row r="52">
          <cell r="I52" t="str">
            <v>A.1.1.42.05-1</v>
          </cell>
        </row>
        <row r="57">
          <cell r="I57" t="str">
            <v>A.1.1.47.05-1</v>
          </cell>
        </row>
        <row r="292">
          <cell r="I292" t="str">
            <v>A.1.7.1.F.05-1</v>
          </cell>
        </row>
        <row r="432">
          <cell r="I432" t="str">
            <v>A.1.9.2.K.05-1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sheetName val="Volume"/>
      <sheetName val="Alat"/>
      <sheetName val="Analisa Jln"/>
      <sheetName val="Analisa Gedung"/>
      <sheetName val="RAB DEPOT Lanjutan"/>
      <sheetName val="Harga_Satuan"/>
      <sheetName val="Analisa_Jln"/>
      <sheetName val="Analisa_Gedung"/>
      <sheetName val="RAB_DEPOT_Lanjutan"/>
      <sheetName val="ASAT"/>
      <sheetName val="Analisa HSP"/>
      <sheetName val="bhn,upah,alat"/>
      <sheetName val="Ans Kom Precast"/>
      <sheetName val="BERAT PIPA"/>
      <sheetName val="ANALISA SNI"/>
      <sheetName val="Anl.SNI"/>
    </sheetNames>
    <sheetDataSet>
      <sheetData sheetId="0" refreshError="1">
        <row r="16">
          <cell r="S16">
            <v>30000</v>
          </cell>
        </row>
        <row r="17">
          <cell r="S17">
            <v>35000</v>
          </cell>
        </row>
        <row r="52">
          <cell r="S52">
            <v>30012.560000000001</v>
          </cell>
        </row>
        <row r="55">
          <cell r="S55">
            <v>25012.560000000001</v>
          </cell>
        </row>
        <row r="56">
          <cell r="S56">
            <v>1710549.73</v>
          </cell>
        </row>
        <row r="57">
          <cell r="S57">
            <v>1110549.73</v>
          </cell>
        </row>
        <row r="72">
          <cell r="S72">
            <v>70134.009999999995</v>
          </cell>
        </row>
        <row r="105">
          <cell r="S105">
            <v>24912.560000000001</v>
          </cell>
        </row>
        <row r="106">
          <cell r="S106">
            <v>14912.56</v>
          </cell>
        </row>
      </sheetData>
      <sheetData sheetId="1">
        <row r="16">
          <cell r="S16">
            <v>30000</v>
          </cell>
        </row>
      </sheetData>
      <sheetData sheetId="2">
        <row r="16">
          <cell r="S16">
            <v>30000</v>
          </cell>
        </row>
      </sheetData>
      <sheetData sheetId="3"/>
      <sheetData sheetId="4"/>
      <sheetData sheetId="5"/>
      <sheetData sheetId="6">
        <row r="16">
          <cell r="S16">
            <v>30000</v>
          </cell>
        </row>
      </sheetData>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Rekap"/>
      <sheetName val="RAB"/>
      <sheetName val="HSP"/>
      <sheetName val="Sampul"/>
      <sheetName val="4-Basic Price"/>
      <sheetName val="5-ALAT(1)"/>
      <sheetName val="Hrg"/>
      <sheetName val="Hrg.sat."/>
      <sheetName val="ch"/>
      <sheetName val="Anl.SNI"/>
      <sheetName val="Rincian Pekerjaan (2)"/>
      <sheetName val="Harga Satuan"/>
    </sheetNames>
    <sheetDataSet>
      <sheetData sheetId="0" refreshError="1">
        <row r="94">
          <cell r="K94">
            <v>15471.5</v>
          </cell>
        </row>
        <row r="339">
          <cell r="K339">
            <v>18378.75</v>
          </cell>
        </row>
        <row r="368">
          <cell r="K368">
            <v>6880</v>
          </cell>
        </row>
      </sheetData>
      <sheetData sheetId="1">
        <row r="94">
          <cell r="K94">
            <v>15471.5</v>
          </cell>
        </row>
      </sheetData>
      <sheetData sheetId="2">
        <row r="94">
          <cell r="K94">
            <v>15471.5</v>
          </cell>
        </row>
      </sheetData>
      <sheetData sheetId="3">
        <row r="94">
          <cell r="K94">
            <v>15471.5</v>
          </cell>
        </row>
      </sheetData>
      <sheetData sheetId="4">
        <row r="94">
          <cell r="K94">
            <v>15471.5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RG.BHN."/>
      <sheetName val="SPL"/>
      <sheetName val="RAB"/>
      <sheetName val="ANALISA"/>
      <sheetName val="SNI"/>
    </sheetNames>
    <sheetDataSet>
      <sheetData sheetId="0" refreshError="1">
        <row r="5">
          <cell r="C5" t="str">
            <v>Tanah urug</v>
          </cell>
          <cell r="F5">
            <v>30000</v>
          </cell>
        </row>
        <row r="6">
          <cell r="C6" t="str">
            <v>Pasir urug</v>
          </cell>
          <cell r="F6">
            <v>55000</v>
          </cell>
        </row>
        <row r="7">
          <cell r="C7" t="str">
            <v>Sirtu</v>
          </cell>
          <cell r="F7">
            <v>97000</v>
          </cell>
        </row>
        <row r="8">
          <cell r="C8" t="str">
            <v>Semen Portland</v>
          </cell>
          <cell r="F8">
            <v>760</v>
          </cell>
        </row>
        <row r="9">
          <cell r="C9" t="str">
            <v>Pasir beton</v>
          </cell>
          <cell r="F9">
            <v>110000</v>
          </cell>
        </row>
        <row r="10">
          <cell r="C10" t="str">
            <v>Kerikil beton</v>
          </cell>
          <cell r="F10">
            <v>135000</v>
          </cell>
        </row>
        <row r="11">
          <cell r="C11" t="str">
            <v>Bata merah 5 x 11 x 22 cm</v>
          </cell>
          <cell r="F11">
            <v>340</v>
          </cell>
        </row>
        <row r="12">
          <cell r="C12" t="str">
            <v>Semen portland</v>
          </cell>
          <cell r="F12">
            <v>725</v>
          </cell>
        </row>
        <row r="13">
          <cell r="C13" t="str">
            <v>Pasir pasangan</v>
          </cell>
          <cell r="F13">
            <v>74750</v>
          </cell>
        </row>
        <row r="14">
          <cell r="C14" t="str">
            <v>Kayu Papan Kelas II</v>
          </cell>
          <cell r="F14">
            <v>1750000</v>
          </cell>
        </row>
        <row r="15">
          <cell r="C15" t="str">
            <v>Paku biasa 2" - 5"</v>
          </cell>
          <cell r="F15">
            <v>8000</v>
          </cell>
        </row>
        <row r="16">
          <cell r="C16" t="str">
            <v>Paku Sekrup 4" - 6"</v>
          </cell>
          <cell r="F16">
            <v>13300</v>
          </cell>
        </row>
        <row r="17">
          <cell r="C17" t="str">
            <v>Minyak bekisting</v>
          </cell>
          <cell r="F17">
            <v>10900</v>
          </cell>
        </row>
        <row r="18">
          <cell r="C18" t="str">
            <v>Besi beton (polos/ulir)</v>
          </cell>
          <cell r="F18">
            <v>7500</v>
          </cell>
        </row>
        <row r="19">
          <cell r="C19" t="str">
            <v>Kawat beton</v>
          </cell>
          <cell r="F19">
            <v>9700</v>
          </cell>
        </row>
        <row r="20">
          <cell r="C20" t="str">
            <v>Aluminium Warna 4" x 1 3/4"</v>
          </cell>
          <cell r="F20">
            <v>94000</v>
          </cell>
        </row>
        <row r="21">
          <cell r="C21" t="str">
            <v>Rangka Besi Hollow 3x3</v>
          </cell>
          <cell r="F21">
            <v>9400</v>
          </cell>
        </row>
        <row r="22">
          <cell r="C22" t="str">
            <v>GRC 4 mm</v>
          </cell>
          <cell r="F22">
            <v>21400</v>
          </cell>
        </row>
        <row r="23">
          <cell r="C23" t="str">
            <v>Besi siku 70.70.7</v>
          </cell>
          <cell r="F23">
            <v>47000</v>
          </cell>
        </row>
        <row r="24">
          <cell r="C24" t="str">
            <v>Rangka Besi Hollow 3x3</v>
          </cell>
          <cell r="F24">
            <v>9400</v>
          </cell>
        </row>
        <row r="25">
          <cell r="C25" t="str">
            <v>Gypsum Board 4 mm</v>
          </cell>
          <cell r="F25">
            <v>16000</v>
          </cell>
        </row>
        <row r="26">
          <cell r="C26" t="str">
            <v>Kran Air  1/2 "</v>
          </cell>
          <cell r="F26">
            <v>28750</v>
          </cell>
        </row>
        <row r="27">
          <cell r="C27" t="str">
            <v>Seal Tape</v>
          </cell>
          <cell r="F27">
            <v>28750</v>
          </cell>
        </row>
        <row r="28">
          <cell r="C28" t="str">
            <v>Floor Drain</v>
          </cell>
          <cell r="F28">
            <v>25800</v>
          </cell>
        </row>
        <row r="29">
          <cell r="C29" t="str">
            <v>Pipa Gip 2"</v>
          </cell>
          <cell r="F29">
            <v>28750</v>
          </cell>
        </row>
        <row r="30">
          <cell r="C30" t="str">
            <v>Lapisan Alcotex</v>
          </cell>
          <cell r="F30">
            <v>474300</v>
          </cell>
        </row>
        <row r="31">
          <cell r="C31" t="str">
            <v>Besi Hollow 4/4 MB</v>
          </cell>
          <cell r="F31">
            <v>18500</v>
          </cell>
        </row>
        <row r="32">
          <cell r="C32" t="str">
            <v>Besi Hollow 2/4 MB</v>
          </cell>
          <cell r="F32">
            <v>12610</v>
          </cell>
        </row>
        <row r="33">
          <cell r="C33" t="str">
            <v>Ramsel Nails</v>
          </cell>
          <cell r="F33">
            <v>3900</v>
          </cell>
        </row>
        <row r="34">
          <cell r="C34" t="str">
            <v>GRC 4 mm</v>
          </cell>
          <cell r="F34">
            <v>21400</v>
          </cell>
        </row>
        <row r="35">
          <cell r="C35" t="str">
            <v>UB 888/400 Compound</v>
          </cell>
          <cell r="F35">
            <v>117500</v>
          </cell>
        </row>
        <row r="36">
          <cell r="C36" t="str">
            <v>Isolasi Gypsum</v>
          </cell>
          <cell r="F36">
            <v>11500</v>
          </cell>
        </row>
        <row r="37">
          <cell r="C37" t="str">
            <v>Screws / Sekrup</v>
          </cell>
          <cell r="F37">
            <v>150</v>
          </cell>
        </row>
        <row r="38">
          <cell r="C38" t="str">
            <v>Kertas Amplas</v>
          </cell>
          <cell r="F38">
            <v>3500</v>
          </cell>
        </row>
        <row r="39">
          <cell r="C39" t="str">
            <v>Rangka Besi Siku 50.50.5 mm</v>
          </cell>
          <cell r="F39">
            <v>14400</v>
          </cell>
        </row>
        <row r="40">
          <cell r="C40" t="str">
            <v>Besi Hollow</v>
          </cell>
          <cell r="F40">
            <v>9400</v>
          </cell>
        </row>
        <row r="41">
          <cell r="C41" t="str">
            <v>Talang Fiber</v>
          </cell>
          <cell r="F41">
            <v>180000</v>
          </cell>
        </row>
        <row r="42">
          <cell r="C42" t="str">
            <v>Besi Hollow 2/2</v>
          </cell>
          <cell r="F42">
            <v>7500</v>
          </cell>
        </row>
        <row r="43">
          <cell r="C43" t="str">
            <v>Atap Metal Sheet Gelombang (AL. Zn Ex. Furmire) T = 0,45 mm</v>
          </cell>
          <cell r="F43">
            <v>132500</v>
          </cell>
        </row>
        <row r="44">
          <cell r="C44" t="str">
            <v>Plafond lambasering aluminium</v>
          </cell>
          <cell r="F44">
            <v>284625</v>
          </cell>
        </row>
        <row r="45">
          <cell r="C45" t="str">
            <v>Baja profil IWF 300.125.16,2 mm</v>
          </cell>
          <cell r="F45">
            <v>475650</v>
          </cell>
        </row>
        <row r="46">
          <cell r="C46" t="str">
            <v>Pipa Gip 3"</v>
          </cell>
          <cell r="F46">
            <v>58400</v>
          </cell>
        </row>
        <row r="47">
          <cell r="C47" t="str">
            <v>Cat Meni Kayu/Besi Merk Glotex</v>
          </cell>
          <cell r="F47">
            <v>26450</v>
          </cell>
        </row>
        <row r="48">
          <cell r="C48" t="str">
            <v>Baja profil IWF 200.90.11,3 mm</v>
          </cell>
          <cell r="F48">
            <v>230000</v>
          </cell>
        </row>
        <row r="49">
          <cell r="C49" t="str">
            <v>Pipa Baja BS Class Medium Dia 2"</v>
          </cell>
          <cell r="F49">
            <v>66641.666666666672</v>
          </cell>
        </row>
        <row r="50">
          <cell r="C50" t="str">
            <v>Pipa Baja BS Class Medium Dia 2 1/2"</v>
          </cell>
          <cell r="F50">
            <v>85066.666666666672</v>
          </cell>
        </row>
        <row r="51">
          <cell r="C51" t="str">
            <v>Cat Meni Kayu/Besi Merk Glotex</v>
          </cell>
          <cell r="F51">
            <v>26450</v>
          </cell>
        </row>
        <row r="52">
          <cell r="C52" t="str">
            <v>Cat Waterproofing (Ex. Aquaproof)</v>
          </cell>
          <cell r="F52">
            <v>77625</v>
          </cell>
        </row>
        <row r="53">
          <cell r="C53" t="str">
            <v>Lapisan listplank Alcotex</v>
          </cell>
          <cell r="F53">
            <v>500000</v>
          </cell>
        </row>
        <row r="54">
          <cell r="C54" t="str">
            <v>Aluminium Warna 4" x 1 3/4" (Ex. Alexindo)</v>
          </cell>
          <cell r="F54">
            <v>89775</v>
          </cell>
        </row>
        <row r="55">
          <cell r="C55" t="str">
            <v>Aluminium Warna 3" x 1 1/2" (Ex. Alexindo)</v>
          </cell>
          <cell r="F55">
            <v>69572.446000000011</v>
          </cell>
        </row>
        <row r="56">
          <cell r="C56" t="str">
            <v>Aluminium Warna 2"x1" (Ex. Alexindo)</v>
          </cell>
          <cell r="F56">
            <v>48500</v>
          </cell>
        </row>
        <row r="57">
          <cell r="C57" t="str">
            <v>Hollow Aluminium 1/2 x 3/4"</v>
          </cell>
          <cell r="F57">
            <v>7500</v>
          </cell>
        </row>
        <row r="58">
          <cell r="C58" t="str">
            <v>Hollow Aluminium 1 x 2"</v>
          </cell>
          <cell r="F58">
            <v>17250</v>
          </cell>
        </row>
        <row r="59">
          <cell r="C59" t="str">
            <v>Beton K. 225</v>
          </cell>
          <cell r="F59">
            <v>626700</v>
          </cell>
        </row>
        <row r="61">
          <cell r="C61" t="str">
            <v>TENAGA KERJA:</v>
          </cell>
        </row>
        <row r="62">
          <cell r="C62" t="str">
            <v>Pekerja</v>
          </cell>
          <cell r="F62">
            <v>25000</v>
          </cell>
        </row>
        <row r="63">
          <cell r="C63" t="str">
            <v>Mandor</v>
          </cell>
          <cell r="F63">
            <v>35000</v>
          </cell>
        </row>
        <row r="64">
          <cell r="C64" t="str">
            <v>Tukang Batu</v>
          </cell>
          <cell r="F64">
            <v>35000</v>
          </cell>
        </row>
        <row r="65">
          <cell r="C65" t="str">
            <v>Tukang Besi</v>
          </cell>
          <cell r="F65">
            <v>35000</v>
          </cell>
        </row>
        <row r="66">
          <cell r="C66" t="str">
            <v>Tukang Cat</v>
          </cell>
          <cell r="F66">
            <v>35000</v>
          </cell>
        </row>
        <row r="67">
          <cell r="C67" t="str">
            <v>Kepala Tukang Cat</v>
          </cell>
          <cell r="F67">
            <v>40000</v>
          </cell>
        </row>
        <row r="68">
          <cell r="C68" t="str">
            <v>Kepala Tukang Besi</v>
          </cell>
          <cell r="F68">
            <v>40000</v>
          </cell>
        </row>
        <row r="69">
          <cell r="C69" t="str">
            <v>Kepala Tukang Batu</v>
          </cell>
          <cell r="F69">
            <v>40000</v>
          </cell>
        </row>
      </sheetData>
      <sheetData sheetId="1" refreshError="1"/>
      <sheetData sheetId="2">
        <row r="5">
          <cell r="C5" t="str">
            <v>Tanah urug</v>
          </cell>
        </row>
      </sheetData>
      <sheetData sheetId="3">
        <row r="5">
          <cell r="C5" t="str">
            <v>Tanah urug</v>
          </cell>
        </row>
      </sheetData>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
      <sheetName val="BQ-MEC"/>
      <sheetName val="pr"/>
      <sheetName val="profit.Const"/>
      <sheetName val="SITE-E"/>
      <sheetName val="Sheet1"/>
      <sheetName val="MAKER"/>
      <sheetName val="SITE_E"/>
      <sheetName val="Analisa"/>
      <sheetName val="H.Satuan"/>
      <sheetName val="an.el"/>
      <sheetName val="An.AC &amp; Plb"/>
      <sheetName val="harsat"/>
      <sheetName val="DAF-2"/>
      <sheetName val="boq"/>
      <sheetName val="harsat_str"/>
      <sheetName val="HRG.BHN."/>
      <sheetName val="Fill this out first___"/>
      <sheetName val="Fill this out first..."/>
      <sheetName val="Civil Costs"/>
      <sheetName val="Piperate"/>
      <sheetName val="LOADDAT"/>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Clm"/>
      <sheetName val="Balok Slab"/>
      <sheetName val="FORM X COST"/>
      <sheetName val="ESCON"/>
      <sheetName val="EST. SERVICEHEATEXCHANGER-ATD"/>
      <sheetName val="Cover Daf-2"/>
      <sheetName val="villa"/>
      <sheetName val="harga"/>
      <sheetName val="profit_Const"/>
      <sheetName val="FORM_X_COST"/>
      <sheetName val="H_Satuan"/>
      <sheetName val="EST__SERVICEHEATEXCHANGER-ATD"/>
      <sheetName val="Cover_Daf-2"/>
      <sheetName val="Fill_this_out_first___"/>
      <sheetName val="Civil_Costs"/>
      <sheetName val="I-KAMAR"/>
      <sheetName val="BAG_III"/>
      <sheetName val="FINISHING"/>
      <sheetName val="STRUKTUR"/>
      <sheetName val="Elektrikal"/>
      <sheetName val="Total Load List"/>
      <sheetName val="ALEK"/>
      <sheetName val="RkpTotal"/>
      <sheetName val="BAHAN"/>
      <sheetName val="analisa Str"/>
      <sheetName val="Material"/>
      <sheetName val="CONSUMABLE"/>
      <sheetName val="Material&amp;Alat"/>
      <sheetName val="DB"/>
      <sheetName val="REF.ONLY"/>
      <sheetName val="Foundation"/>
      <sheetName val="DAFTAR HARGA"/>
      <sheetName val="Penunjang"/>
      <sheetName val="Hardas"/>
      <sheetName val="MAPDC"/>
      <sheetName val="Teq.an"/>
      <sheetName val="Teq.an.ccrt"/>
      <sheetName val="Teq.an.Stone"/>
      <sheetName val="An.Earth"/>
      <sheetName val="An.Ls "/>
      <sheetName val="Rekap"/>
      <sheetName val="Bhn"/>
      <sheetName val="BQ-ME"/>
      <sheetName val="DATA WP"/>
      <sheetName val="BAG-III"/>
      <sheetName val="Daf 1"/>
      <sheetName val="ﾃｨｰﾁﾝｸﾞ"/>
      <sheetName val="Data"/>
      <sheetName val="New MADC"/>
      <sheetName val="struktur tdk dipakai"/>
      <sheetName val="equipment"/>
      <sheetName val="Pile"/>
      <sheetName val="TB"/>
      <sheetName val="Breakdown Architecture"/>
      <sheetName val="Breakdown Structure"/>
      <sheetName val="GB"/>
      <sheetName val="Ring Balok"/>
      <sheetName val="Slab"/>
      <sheetName val="Harga ME "/>
      <sheetName val="profit_Const1"/>
      <sheetName val="FORM_X_COST1"/>
      <sheetName val="H_Satuan1"/>
      <sheetName val="Fill_this_out_first___1"/>
      <sheetName val="EST__SERVICEHEATEXCHANGER-ATD1"/>
      <sheetName val="Cover_Daf-21"/>
      <sheetName val="Civil_Costs1"/>
      <sheetName val="Pipe"/>
      <sheetName val="Sag1"/>
      <sheetName val="SCHEDULE"/>
      <sheetName val="Database"/>
      <sheetName val="AN-ME"/>
      <sheetName val="BQ ME"/>
      <sheetName val="BQ Stdr"/>
      <sheetName val="inp.data"/>
      <sheetName val="AP-2_Ars"/>
      <sheetName val="MPH_Ars"/>
      <sheetName val="PKP_Ars"/>
      <sheetName val="PLN_Ars"/>
      <sheetName val="Tower_Ars"/>
      <sheetName val="Str-AP2"/>
      <sheetName val="Str-MPH"/>
      <sheetName val="Str-PKP"/>
      <sheetName val="Str-PLN"/>
      <sheetName val="Str-TWR"/>
      <sheetName val="data RSUD KIS"/>
      <sheetName val="Bahan-Upah"/>
      <sheetName val="BAU"/>
      <sheetName val="HSD"/>
      <sheetName val="SEX"/>
      <sheetName val="Daftar berat"/>
      <sheetName val="Currency Rate"/>
      <sheetName val="AC"/>
      <sheetName val="Rekapitulasi"/>
      <sheetName val="ARSITEKTUR"/>
      <sheetName val="Pendahuluan"/>
      <sheetName val="ch"/>
      <sheetName val="Analisa _ Upah"/>
      <sheetName val="RAP"/>
      <sheetName val="Arc Analysis"/>
      <sheetName val="An Str"/>
      <sheetName val="HRG BHN"/>
      <sheetName val="Upah"/>
      <sheetName val="BQ-IABK"/>
      <sheetName val="daf_3_OK_"/>
      <sheetName val="daf_7_OK_"/>
      <sheetName val="Fins-Beng&amp;Fas"/>
      <sheetName val="JAN2002"/>
      <sheetName val="Bill sipil"/>
      <sheetName val="CashFlow"/>
      <sheetName val="Bahan "/>
      <sheetName val="Penwrn"/>
      <sheetName val="PO-2"/>
      <sheetName val="Mtd_Pelak"/>
      <sheetName val="Analisa &amp; Upah"/>
      <sheetName val="BQ"/>
      <sheetName val="div7"/>
      <sheetName val="rab"/>
      <sheetName val="daftar material"/>
      <sheetName val="SD"/>
      <sheetName val="ANEX1"/>
      <sheetName val="Koef"/>
      <sheetName val="Analisa _Baku"/>
      <sheetName val="BQNSC"/>
      <sheetName val="Rekap Direct Cost"/>
      <sheetName val="price"/>
      <sheetName val="A"/>
      <sheetName val="BILL"/>
      <sheetName val="Unit Rate"/>
      <sheetName val="부하계산서"/>
      <sheetName val="Sheet"/>
      <sheetName val="ANALIS"/>
      <sheetName val="Piping"/>
      <sheetName val="Index"/>
      <sheetName val="E_TRIKAL"/>
      <sheetName val="E_TRONIK"/>
      <sheetName val="MEK"/>
      <sheetName val="ANAL_HPS"/>
      <sheetName val="Rekap1"/>
      <sheetName val="ARSITEK"/>
      <sheetName val="I_KAMAR"/>
      <sheetName val="351BQMCN"/>
      <sheetName val="Harga Bahan &amp; Upah "/>
      <sheetName val="profit_Const2"/>
      <sheetName val="H_Satuan2"/>
      <sheetName val="Fill_this_out_first___2"/>
      <sheetName val="Civil_Costs2"/>
      <sheetName val="Fill_this_out_first___3"/>
      <sheetName val="Pas__Bata"/>
      <sheetName val="kusen_lt2-3"/>
      <sheetName val="ukuran_kusen"/>
      <sheetName val="DATA_HARGA"/>
      <sheetName val="ERCN_ATAP_COST"/>
      <sheetName val="Rekap_boq"/>
      <sheetName val="I_Persiapan"/>
      <sheetName val="3_1_STR_BETON_GD_UTAMA"/>
      <sheetName val="3_2_STR_BETON_PH"/>
      <sheetName val="3_3_STR_BAJA"/>
      <sheetName val="TAM-KUR_STR"/>
      <sheetName val="4_1__DINDING"/>
      <sheetName val="4_2_PINTU_&amp;_Jendela"/>
      <sheetName val="4_3__Lantai"/>
      <sheetName val="4_4__Plapond"/>
      <sheetName val="4_5__SANITAIR"/>
      <sheetName val="4_6__lain-lain"/>
      <sheetName val="4_7_ARSITEKTUR_(POWER_HOUSE)"/>
      <sheetName val="7_3__tam-Kur_ARS"/>
      <sheetName val="Cover_ME"/>
      <sheetName val="5_1_ELEKTRIKAL-ELEKTRONIK"/>
      <sheetName val="PEMADAM_KEBAKARAN"/>
      <sheetName val="UNIT_AC"/>
      <sheetName val="UNIT_FAN"/>
      <sheetName val="INSTALASI_(2)"/>
      <sheetName val="PENJUMLAHAN_TATA_UDARA"/>
      <sheetName val="5_5_-_ELEKTRONIK"/>
      <sheetName val="6-Pek__Luar"/>
      <sheetName val="HIT_AREA_LUAR"/>
      <sheetName val="Luas_Bangunan"/>
      <sheetName val="FORM_X_COST2"/>
      <sheetName val="EST__SERVICEHEATEXCHANGER-ATD2"/>
      <sheetName val="Cover_Daf-22"/>
      <sheetName val="Daftar_berat"/>
      <sheetName val="Analisa___Upah"/>
      <sheetName val="Balok_Slab"/>
      <sheetName val="Breakdown_Architecture"/>
      <sheetName val="Breakdown_Structure"/>
      <sheetName val="Harga_ME_"/>
      <sheetName val="Arc_Analysis"/>
      <sheetName val="An_Str"/>
      <sheetName val="Ring_Balok"/>
      <sheetName val="DAFTAR_HARGA"/>
      <sheetName val="REF_ONLY"/>
      <sheetName val="Teq_an"/>
      <sheetName val="Teq_an_ccrt"/>
      <sheetName val="Teq_an_Stone"/>
      <sheetName val="An_Earth"/>
      <sheetName val="An_Ls_"/>
      <sheetName val="Bill_sipil"/>
      <sheetName val="Analisa__Baku"/>
      <sheetName val="Rekap_Direct_Cost"/>
      <sheetName val="Harga_Bahan_&amp;_Upah_"/>
      <sheetName val="Lt. 1 (A)"/>
      <sheetName val="Bill 5 Summary"/>
      <sheetName val="satuan_pek_ars"/>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co2_data"/>
      <sheetName val="ac_data"/>
      <sheetName val="div2"/>
      <sheetName val="Daftar Upah"/>
      <sheetName val="4"/>
      <sheetName val="An-Alat"/>
      <sheetName val="BAG-2"/>
      <sheetName val="Summary Sheets"/>
      <sheetName val="RFP007"/>
      <sheetName val="RFP006"/>
      <sheetName val="RFP002"/>
      <sheetName val="RFP009"/>
      <sheetName val="BQ-E20-02(Rp)"/>
      <sheetName val="Harga Satuan"/>
      <sheetName val="Bill 3"/>
      <sheetName val="PNT-QUOT-#3"/>
      <sheetName val="COAT&amp;WRAP-QIOT-#3"/>
      <sheetName val="hbaup"/>
      <sheetName val="dATA pc"/>
      <sheetName val="Kolom TG 2"/>
      <sheetName val="DETAIL BALOK"/>
      <sheetName val="DETAIL KOLOM"/>
      <sheetName val="Budget Code"/>
      <sheetName val="BQ F"/>
      <sheetName val="MTO REV.0"/>
      <sheetName val="MUA"/>
      <sheetName val="analisa prelim"/>
      <sheetName val="AHS"/>
      <sheetName val="D&amp;W"/>
      <sheetName val="Lantai Semibasement"/>
      <sheetName val="Lantai 1"/>
      <sheetName val="Lantai 1A"/>
      <sheetName val="Lantai 2"/>
      <sheetName val="Lantai 3"/>
      <sheetName val="Lantai 4"/>
      <sheetName val="Lantai 5"/>
      <sheetName val="Lantai 6"/>
      <sheetName val="Lantai 7"/>
      <sheetName val="Lantai 8"/>
      <sheetName val="Lantai 9"/>
      <sheetName val="Lantai 10"/>
      <sheetName val="Lantai 11"/>
      <sheetName val="Lantai 12"/>
      <sheetName val="Lantai 13"/>
      <sheetName val="Lantai 14"/>
      <sheetName val="Lantai 15"/>
      <sheetName val="Lantai Mesin"/>
      <sheetName val="Facade"/>
      <sheetName val="External"/>
      <sheetName val="Prov. Sum"/>
      <sheetName val="Klm Base"/>
      <sheetName val="B Lt.1a"/>
      <sheetName val="dftr upah"/>
      <sheetName val="Deep Well"/>
      <sheetName val="Pek Luar"/>
      <sheetName val="Mall"/>
      <sheetName val="Parkir"/>
      <sheetName val="an. struktur"/>
      <sheetName val="Dashboard"/>
      <sheetName val="BasicPrice"/>
      <sheetName val="concept cost code"/>
      <sheetName val="summary cost code"/>
      <sheetName val="SPK"/>
      <sheetName val="kas proyek"/>
      <sheetName val="lain lain"/>
      <sheetName val="2. MVAC R1"/>
      <sheetName val="ANALISA PEK.UMUM"/>
      <sheetName val="ANALISA SNI'13 "/>
      <sheetName val="analisa SNI"/>
      <sheetName val="kin_OLP_xxx"/>
      <sheetName val="Steel Pipe"/>
      <sheetName val="External PVC, PPR, HDPE"/>
      <sheetName val="Internal PVC, PPR, HDPE"/>
      <sheetName val="GI Sheet"/>
      <sheetName val="material "/>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Bill Of Quantity"/>
      <sheetName val="upah bahan"/>
      <sheetName val="analisa_gedung"/>
      <sheetName val="REKAP C&amp;D"/>
      <sheetName val="Blok C Elektrikal"/>
      <sheetName val="profit_Const3"/>
      <sheetName val="H_Satuan3"/>
      <sheetName val="an_el"/>
      <sheetName val="An_AC_&amp;_Plb"/>
      <sheetName val="HRG_BHN_"/>
      <sheetName val="Fill_this_out_first___4"/>
      <sheetName val="Fill_this_out_first___5"/>
      <sheetName val="Civil_Costs3"/>
      <sheetName val="Pas__Bata1"/>
      <sheetName val="kusen_lt2-31"/>
      <sheetName val="ukuran_kusen1"/>
      <sheetName val="DATA_HARGA1"/>
      <sheetName val="ERCN_ATAP_COST1"/>
      <sheetName val="Rekap_boq1"/>
      <sheetName val="I_Persiapan1"/>
      <sheetName val="3_1_STR_BETON_GD_UTAMA1"/>
      <sheetName val="3_2_STR_BETON_PH1"/>
      <sheetName val="3_3_STR_BAJA1"/>
      <sheetName val="TAM-KUR_STR1"/>
      <sheetName val="4_1__DINDING1"/>
      <sheetName val="4_2_PINTU_&amp;_Jendela1"/>
      <sheetName val="4_3__Lantai1"/>
      <sheetName val="4_4__Plapond1"/>
      <sheetName val="4_5__SANITAIR1"/>
      <sheetName val="4_6__lain-lain1"/>
      <sheetName val="4_7_ARSITEKTUR_(POWER_HOUSE)1"/>
      <sheetName val="7_3__tam-Kur_ARS1"/>
      <sheetName val="Cover_ME1"/>
      <sheetName val="5_1_ELEKTRIKAL-ELEKTRONIK1"/>
      <sheetName val="PEMADAM_KEBAKARAN1"/>
      <sheetName val="UNIT_AC1"/>
      <sheetName val="UNIT_FAN1"/>
      <sheetName val="INSTALASI_(2)1"/>
      <sheetName val="PENJUMLAHAN_TATA_UDARA1"/>
      <sheetName val="5_5_-_ELEKTRONIK1"/>
      <sheetName val="6-Pek__Luar1"/>
      <sheetName val="HIT_AREA_LUAR1"/>
      <sheetName val="Luas_Bangunan1"/>
      <sheetName val="Balok_Slab1"/>
      <sheetName val="FORM_X_COST3"/>
      <sheetName val="EST__SERVICEHEATEXCHANGER-ATD3"/>
      <sheetName val="Cover_Daf-23"/>
      <sheetName val="Total_Load_List"/>
      <sheetName val="REF_ONLY1"/>
      <sheetName val="DAFTAR_HARGA1"/>
      <sheetName val="Teq_an1"/>
      <sheetName val="Teq_an_ccrt1"/>
      <sheetName val="Teq_an_Stone1"/>
      <sheetName val="An_Earth1"/>
      <sheetName val="An_Ls_1"/>
      <sheetName val="DATA_WP"/>
      <sheetName val="Daf_1"/>
      <sheetName val="New_MADC"/>
      <sheetName val="struktur_tdk_dipakai"/>
      <sheetName val="Breakdown_Architecture1"/>
      <sheetName val="Breakdown_Structure1"/>
      <sheetName val="Ring_Balok1"/>
      <sheetName val="Harga_ME_1"/>
      <sheetName val="BQ_ME"/>
      <sheetName val="BQ_Stdr"/>
      <sheetName val="inp_data"/>
      <sheetName val="data_RSUD_KIS"/>
      <sheetName val="Daftar_berat1"/>
      <sheetName val="Currency_Rate"/>
      <sheetName val="Analisa___Upah1"/>
      <sheetName val="Arc_Analysis1"/>
      <sheetName val="An_Str1"/>
      <sheetName val="HRG_BHN"/>
      <sheetName val="Bill_sipil1"/>
      <sheetName val="Bahan_"/>
      <sheetName val="Analisa_&amp;_Upah"/>
      <sheetName val="daftar_material"/>
      <sheetName val="Analisa__Baku1"/>
      <sheetName val="Rekap_Direct_Cost1"/>
      <sheetName val="Unit_Rate"/>
      <sheetName val="Harga_Bahan_&amp;_Upah_1"/>
      <sheetName val="Lt__1_(A)"/>
      <sheetName val="Bill_5_Summary"/>
      <sheetName val="ARS_ADM"/>
      <sheetName val="Code_02"/>
      <sheetName val="Code_03"/>
      <sheetName val="Code_04"/>
      <sheetName val="Code_05"/>
      <sheetName val="Code_06"/>
      <sheetName val="Code_07"/>
      <sheetName val="Code_09"/>
      <sheetName val="PileCap_"/>
      <sheetName val="Tie_Beam"/>
      <sheetName val="RAB_Str_"/>
      <sheetName val="Daf-III_1_Dinding-TA"/>
      <sheetName val="Daf-III_2_Pintu_Jendela_TA"/>
      <sheetName val="REKAPITULASI_AKHIR"/>
      <sheetName val="Daf-III_6_Lain-lain_TA"/>
      <sheetName val="Daf-VA_(_TAMBAH_KURANG_TA)"/>
      <sheetName val="Daf-II_2_(Beton)_TA"/>
      <sheetName val="analisa_Str"/>
      <sheetName val="Daftar_Upah"/>
      <sheetName val="Summary_Sheets"/>
      <sheetName val="Harga_Satuan"/>
      <sheetName val="Bill_3"/>
      <sheetName val="dATA_pc"/>
      <sheetName val="Kolom_TG_2"/>
      <sheetName val="DETAIL_BALOK"/>
      <sheetName val="DETAIL_KOLOM"/>
      <sheetName val="Budget_Code"/>
      <sheetName val="BQ_F"/>
      <sheetName val="MTO_REV_0"/>
      <sheetName val="analisa_prelim"/>
      <sheetName val="Lantai_Semibasement"/>
      <sheetName val="Lantai_1"/>
      <sheetName val="Lantai_1A"/>
      <sheetName val="Lantai_2"/>
      <sheetName val="Lantai_3"/>
      <sheetName val="Lantai_4"/>
      <sheetName val="Lantai_5"/>
      <sheetName val="Lantai_6"/>
      <sheetName val="Lantai_7"/>
      <sheetName val="Lantai_8"/>
      <sheetName val="Lantai_9"/>
      <sheetName val="Lantai_10"/>
      <sheetName val="Lantai_11"/>
      <sheetName val="Lantai_12"/>
      <sheetName val="Lantai_13"/>
      <sheetName val="Lantai_14"/>
      <sheetName val="Lantai_15"/>
      <sheetName val="Lantai_Mesin"/>
      <sheetName val="Prov__Sum"/>
      <sheetName val="Klm_Base"/>
      <sheetName val="B_Lt_1a"/>
      <sheetName val="dftr_upah"/>
      <sheetName val="Deep_Well"/>
      <sheetName val="Pek_Luar"/>
      <sheetName val="an__struktur"/>
      <sheetName val="concept_cost_code"/>
      <sheetName val="summary_cost_code"/>
      <sheetName val="kas_proyek"/>
      <sheetName val="lain_lain"/>
      <sheetName val="2__MVAC_R1"/>
      <sheetName val="ANALISA_PEK_UMUM"/>
      <sheetName val="ANALISA_SNI'13_"/>
      <sheetName val="analisa_SNI"/>
      <sheetName val="Steel_Pipe"/>
      <sheetName val="External_PVC,_PPR,_HDPE"/>
      <sheetName val="Internal_PVC,_PPR,_HDPE"/>
      <sheetName val="GI_Sheet"/>
      <sheetName val="material_"/>
      <sheetName val="Cover_CKE"/>
      <sheetName val="Summary_Mech_"/>
      <sheetName val="Mech__BQ"/>
      <sheetName val="P_APRIL_2016"/>
      <sheetName val="Qttn_Report"/>
      <sheetName val="D2.4"/>
      <sheetName val="D3-3"/>
      <sheetName val="D4.3 (TE)"/>
      <sheetName val="D5.3 (TF) "/>
      <sheetName val="D8.3 (TJ)"/>
      <sheetName val="JADWAL"/>
      <sheetName val="SUMMARY"/>
      <sheetName val="ANALISA HARGA ALAT"/>
      <sheetName val="ANAL.MATERIAL+ANGKUT"/>
      <sheetName val="APRON TAHAP I"/>
      <sheetName val="ANALISA BARU 40 M"/>
      <sheetName val="DAF_2"/>
      <sheetName val="THPDMoi  (2)"/>
      <sheetName val="dongia (2)"/>
      <sheetName val="ANL"/>
      <sheetName val="abcdef"/>
      <sheetName val="RAPI"/>
      <sheetName val="Scd_RAB"/>
      <sheetName val="Breakdown"/>
      <sheetName val="Rate"/>
      <sheetName val="작성기준"/>
      <sheetName val="Analisa RAP"/>
      <sheetName val="CekList"/>
      <sheetName val="Sch Tender"/>
      <sheetName val="Analisa RAB"/>
      <sheetName val="Alat"/>
      <sheetName val="Telusur"/>
      <sheetName val="Rekap RAP"/>
      <sheetName val="TOWN"/>
      <sheetName val="Lab A (FKU)"/>
      <sheetName val="Progress"/>
      <sheetName val="custom check"/>
      <sheetName val="SUM"/>
      <sheetName val="Analisa ME"/>
      <sheetName val="FORM"/>
      <sheetName val="MATERIALS"/>
      <sheetName val="REKAPAN Base B"/>
      <sheetName val="MAPP"/>
      <sheetName val="3"/>
      <sheetName val="COA"/>
      <sheetName val="Analisa Harga Satuan"/>
      <sheetName val="ub"/>
      <sheetName val="bahan SNI"/>
      <sheetName val="ut1"/>
      <sheetName val="info"/>
      <sheetName val="HSBU ANA"/>
      <sheetName val="harga bahan"/>
      <sheetName val="Cessie"/>
      <sheetName val="COA-17"/>
      <sheetName val="C-18"/>
      <sheetName val="AHSbj"/>
      <sheetName val="EE-PROP"/>
      <sheetName val="A+Supl."/>
      <sheetName val="7"/>
      <sheetName val="Pressure Gage Form"/>
      <sheetName val="DAF-1"/>
      <sheetName val="Settings"/>
      <sheetName val="Sub"/>
      <sheetName val="hg sat 2"/>
      <sheetName val="hg sat BM"/>
      <sheetName val="An-Sipil(ADA KODE)"/>
      <sheetName val="#REF"/>
      <sheetName val="KJ 2002"/>
      <sheetName val="tifico"/>
      <sheetName val="Quantity"/>
      <sheetName val="harga bahan M&amp;E"/>
      <sheetName val="SAT EL"/>
      <sheetName val="BREAKER"/>
      <sheetName val="TOEVOER"/>
      <sheetName val="DETAIL"/>
      <sheetName val="BOW"/>
      <sheetName val="TE TS FA LAN MATV"/>
      <sheetName val="REKAP ARSITEKTUR"/>
      <sheetName val="KET"/>
      <sheetName val="Mat"/>
      <sheetName val="MATE"/>
      <sheetName val="BASEMENT"/>
      <sheetName val="fabrication"/>
      <sheetName val="VLOOKUP"/>
      <sheetName val="ARL"/>
      <sheetName val="PV"/>
      <sheetName val="CB"/>
      <sheetName val="KBL"/>
      <sheetName val="Urai _Resap pengikat"/>
      <sheetName val="ダクト拾･集計"/>
      <sheetName val="Harsat Upah"/>
      <sheetName val="DAFTAR BESI KANAL C SIKU"/>
      <sheetName val="RAB-SPL2"/>
      <sheetName val="Anal"/>
      <sheetName val="Fak"/>
      <sheetName val="Rek-Tot"/>
      <sheetName val="an mek"/>
      <sheetName val="pricing"/>
      <sheetName val="AnMobilisasi"/>
      <sheetName val="Eq"/>
      <sheetName val="Analisa -Baku"/>
      <sheetName val="Material-mr"/>
      <sheetName val="basic"/>
      <sheetName val="MAP"/>
      <sheetName val="Coord"/>
      <sheetName val="Cut-Off"/>
      <sheetName val="div4"/>
      <sheetName val="div71"/>
      <sheetName val="div3"/>
      <sheetName val="RCN-KRJ"/>
      <sheetName val="Sur_Tawar"/>
      <sheetName val="AHS ME "/>
      <sheetName val="ARS"/>
      <sheetName val="REKAP TOT"/>
      <sheetName val="Harga Dasar"/>
      <sheetName val="FORM 1 (PROD 15-5)"/>
      <sheetName val="MAPDC "/>
      <sheetName val="FORM 4 (PROD 15-8)"/>
      <sheetName val="Alat DC"/>
      <sheetName val="Pemakaian Alat+Tenaga"/>
      <sheetName val="FORM 5 (PROD 15-9)"/>
      <sheetName val="FORM 7 (PROD 15-11)"/>
      <sheetName val="SAT-DAS"/>
      <sheetName val="DHS Alat"/>
      <sheetName val="Margin"/>
      <sheetName val="DHS Bahan Material"/>
      <sheetName val="DHS Upah"/>
      <sheetName val="Input"/>
      <sheetName val="Grand Rekap"/>
      <sheetName val="IT"/>
      <sheetName val="Listrik"/>
      <sheetName val="Market"/>
      <sheetName val="Perbandingan Pay Item (3)"/>
      <sheetName val="TJ1Q47"/>
      <sheetName val="Agregat Halus &amp; Kasar"/>
      <sheetName val="DaftarHarga"/>
      <sheetName val="Analisa Hrg Sat "/>
      <sheetName val="HARGADASAR"/>
      <sheetName val="PBK-01"/>
      <sheetName val="CASH-lapangan"/>
      <sheetName val="CASH WILAYAH"/>
      <sheetName val="hutang-lapangan "/>
      <sheetName val="Hutang-Wilayah"/>
      <sheetName val="antisipasi"/>
      <sheetName val="Rekap dpb 11"/>
      <sheetName val="Wiw"/>
      <sheetName val="PO2"/>
      <sheetName val="HUTANG-lapangan"/>
      <sheetName val="4-Basic Price"/>
      <sheetName val="Alat B"/>
      <sheetName val="Bahan B"/>
      <sheetName val="Upah B"/>
      <sheetName val="HARSAT (DC)"/>
      <sheetName val="ESC"/>
      <sheetName val="BAHAN (2)"/>
      <sheetName val="DAFTAR HARGA SATUAN MATERIAL"/>
      <sheetName val="BAG_2"/>
      <sheetName val="SECURITY"/>
      <sheetName val="Telephone"/>
      <sheetName val="S System"/>
      <sheetName val="TS-Pelak"/>
      <sheetName val="Anls"/>
      <sheetName val="NP"/>
      <sheetName val="Perm. Test"/>
      <sheetName val="UPAHBAHAN"/>
      <sheetName val="Soil factor"/>
      <sheetName val="Pricing-2"/>
      <sheetName val="BQ-Tenis"/>
      <sheetName val="Prelim"/>
      <sheetName val="HRG BAHAN &amp; UPAH okk"/>
      <sheetName val="Analis Kusen okk"/>
      <sheetName val="D.BOARD"/>
      <sheetName val="RAB AR&amp;STR"/>
      <sheetName val="Summary.1"/>
      <sheetName val="Bill 4 Summary"/>
      <sheetName val="sort2"/>
      <sheetName val="Cacth Basin1"/>
      <sheetName val="Vibro_Roller"/>
      <sheetName val="H_Dasar"/>
      <sheetName val="Analisa pemkot"/>
      <sheetName val="daf_H_sat"/>
      <sheetName val="TerbiL"/>
      <sheetName val="Resume"/>
      <sheetName val="TPI"/>
      <sheetName val="RAPP"/>
      <sheetName val="Upah &amp; Bahan"/>
      <sheetName val="Rekap Gab"/>
      <sheetName val="Cat "/>
      <sheetName val="DAF-BAHAN"/>
      <sheetName val="DAF-UPAH"/>
      <sheetName val="BQBAS"/>
      <sheetName val="Elec-ins"/>
      <sheetName val="D &amp; W sizes"/>
      <sheetName val="rekap str_ars"/>
      <sheetName val="AC_C"/>
      <sheetName val="Analisa Gundih"/>
      <sheetName val="TO OFF"/>
      <sheetName val="LEGEND"/>
      <sheetName val="Tong hop"/>
      <sheetName val="gvl"/>
      <sheetName val="CTG"/>
      <sheetName val="TH kinh phi"/>
      <sheetName val="KLDT DIEN"/>
      <sheetName val="Dinh muc CP KTCB khac"/>
      <sheetName val="VT190111"/>
      <sheetName val="1_MV"/>
      <sheetName val="負荷集計（断熱不燃）"/>
      <sheetName val="CSA Works"/>
      <sheetName val="Analisa  _2_"/>
      <sheetName val="SAP"/>
      <sheetName val="komponen"/>
      <sheetName val="dm-e"/>
      <sheetName val="Summary per costtype1"/>
      <sheetName val="갑지"/>
      <sheetName val="TKCK"/>
      <sheetName val="Pre."/>
      <sheetName val="外気負荷"/>
      <sheetName val="침하계"/>
      <sheetName val="Draft"/>
      <sheetName val="Hoja 3"/>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data-Hilton"/>
      <sheetName val="Ahs_1"/>
      <sheetName val="Ahs_2"/>
      <sheetName val="Rekap Addendum"/>
      <sheetName val="Steel-Twr"/>
      <sheetName val="AN-PRE (2)"/>
      <sheetName val="STR. HOTEL"/>
      <sheetName val="ARS apartment"/>
      <sheetName val="PENJUMLAHAN AKHIR"/>
      <sheetName val="Basic Price"/>
      <sheetName val="DHS"/>
      <sheetName val="BQ (by owner)"/>
      <sheetName val="rab me (fisik)"/>
      <sheetName val="anal_hs"/>
      <sheetName val="Hsatbahan"/>
      <sheetName val="Markup"/>
      <sheetName val="Binder "/>
      <sheetName val="lamp4ae"/>
      <sheetName val="Har Sat"/>
      <sheetName val="Cover (sh 1)"/>
      <sheetName val="Units"/>
      <sheetName val="Instructions"/>
      <sheetName val="rab_analisa"/>
      <sheetName val="Sat Bah &amp; Up"/>
      <sheetName val="Sumber Daya"/>
      <sheetName val="div-2"/>
      <sheetName val="RKP"/>
      <sheetName val="HARGA SATUAN DASAR"/>
      <sheetName val="HARSAT-lain"/>
      <sheetName val="HARSAT-tanah"/>
      <sheetName val="HARSAT-lhn"/>
      <sheetName val="Luas-Tot"/>
      <sheetName val="EQ_an"/>
      <sheetName val="Urai _ Guide Post"/>
      <sheetName val="Urai_Galian Tanah"/>
      <sheetName val="K"/>
      <sheetName val="12CGOU"/>
      <sheetName val="BQ OE"/>
      <sheetName val="RAB JALUR TEMILING "/>
      <sheetName val="DC"/>
      <sheetName val="dasar"/>
      <sheetName val="HARGA MATERIAL"/>
      <sheetName val="Agg Halus &amp; Kasar"/>
      <sheetName val="Df-Kuan"/>
      <sheetName val="UP_an"/>
      <sheetName val="Analisa SNI STANDART "/>
      <sheetName val="Analisa Fave"/>
      <sheetName val="Bank"/>
      <sheetName val="BUA"/>
      <sheetName val="Harsat Bahan"/>
      <sheetName val="Harsat Subkon"/>
      <sheetName val="PP"/>
      <sheetName val="ANALISA-S"/>
      <sheetName val="BIALANG"/>
      <sheetName val="Estimate"/>
      <sheetName val="AHS_ME_"/>
      <sheetName val="REKAP_TOT"/>
      <sheetName val="ANALISA_HARGA_ALAT"/>
      <sheetName val="ANAL_MATERIAL+ANGKUT"/>
      <sheetName val="Lab_A_(FKU)"/>
      <sheetName val="Harga_Dasar"/>
      <sheetName val="FORM_1_(PROD_15-5)"/>
      <sheetName val="MAPDC_"/>
      <sheetName val="FORM_4_(PROD_15-8)"/>
      <sheetName val="Alat_DC"/>
      <sheetName val="Pemakaian_Alat+Tenaga"/>
      <sheetName val="FORM_5_(PROD_15-9)"/>
      <sheetName val="FORM_7_(PROD_15-11)"/>
      <sheetName val="D2_4"/>
      <sheetName val="D4_3_(TE)"/>
      <sheetName val="D5_3_(TF)_"/>
      <sheetName val="D8_3_(TJ)"/>
      <sheetName val="Analisa_RAP"/>
      <sheetName val="Sch_Tender"/>
      <sheetName val="Analisa_RAB"/>
      <sheetName val="Rekap_RAP"/>
      <sheetName val="DHS_Alat"/>
      <sheetName val="DHS_Bahan_Material"/>
      <sheetName val="DHS_Upah"/>
      <sheetName val="Perm__Test"/>
      <sheetName val="Sumber_Daya"/>
      <sheetName val="Agregat_Halus_&amp;_Kasar"/>
      <sheetName val="custom_check"/>
      <sheetName val="A+Supl_"/>
      <sheetName val="Analisa_Hrg_Sat_"/>
      <sheetName val="Analisa_-Baku"/>
      <sheetName val="Analisa_ME"/>
      <sheetName val="Rekap_dpb_11"/>
      <sheetName val="Alat_B"/>
      <sheetName val="Bahan_B"/>
      <sheetName val="Upah_B"/>
      <sheetName val="HARSAT_(DC)"/>
      <sheetName val="BAHAN_(2)"/>
      <sheetName val="HARGA_SATUAN_DASAR"/>
      <sheetName val="RAB_AR&amp;STR"/>
      <sheetName val="upah_bahan"/>
      <sheetName val="D_BOARD"/>
      <sheetName val="hg_sat_2"/>
      <sheetName val="hg_sat_BM"/>
      <sheetName val="harga_bahan_M&amp;E"/>
      <sheetName val="SAT_EL"/>
      <sheetName val="Urai___Guide_Post"/>
      <sheetName val="Urai_Galian_Tanah"/>
      <sheetName val="BQ_OE"/>
      <sheetName val="RAB_JALUR_TEMILING_"/>
      <sheetName val="HARGA_MATERIAL"/>
      <sheetName val="Agg_Halus_&amp;_Kasar"/>
      <sheetName val="Analisa_SNI_STANDART_"/>
      <sheetName val="Analisa_Fave"/>
      <sheetName val="Harsat_Bahan"/>
      <sheetName val="Harsat_Subkon"/>
      <sheetName val="Harsat_Upah"/>
      <sheetName val="HRG_BAHAN_&amp;_UPAH_okk"/>
      <sheetName val="Analis_Kusen_okk"/>
      <sheetName val="Bill_Of_Quantity"/>
      <sheetName val="Rek-Analisa"/>
      <sheetName val="ANA-C"/>
      <sheetName val="CERT"/>
      <sheetName val="Smry Wk (P I)"/>
      <sheetName val="MC-1"/>
      <sheetName val="prime coal"/>
      <sheetName val="3_RAPI"/>
      <sheetName val="cash Lap"/>
      <sheetName val="PH"/>
      <sheetName val="RFP003"/>
      <sheetName val="sat.pekerjaan"/>
      <sheetName val="NAMES"/>
      <sheetName val="Bunga"/>
      <sheetName val="Mark-up"/>
      <sheetName val="ANALISA SM"/>
      <sheetName val="rab me (by owner) "/>
      <sheetName val="Cover (x)"/>
      <sheetName val="Cor Apt"/>
      <sheetName val="ThongSo"/>
      <sheetName val="Don gia chi tiet"/>
      <sheetName val="B7.ALU.GLASS D&amp;W"/>
      <sheetName val="B3.CONCRETE WORKS"/>
      <sheetName val="B8.FINISHING WORKS"/>
      <sheetName val="B4.MASONRY WORKS"/>
      <sheetName val="B5.METAL WORKS"/>
      <sheetName val="List of Houses"/>
      <sheetName val="B2.SITE WORKS"/>
      <sheetName val="B6.THERMAL&amp;MOITURE"/>
      <sheetName val="Du thau"/>
      <sheetName val="入力作成表"/>
      <sheetName val="Unt rate"/>
      <sheetName val="Elemental Breakdown+20%"/>
      <sheetName val="갑지1"/>
      <sheetName val="GAEYO"/>
      <sheetName val="1.Requisition(E)"/>
      <sheetName val="TONGKE3p "/>
      <sheetName val="KL chốt LV"/>
      <sheetName val="Du toan"/>
      <sheetName val="Keothep"/>
      <sheetName val="Re-bar"/>
      <sheetName val="입찰안"/>
      <sheetName val="Ts"/>
      <sheetName val="1.0"/>
      <sheetName val="Phan tho"/>
      <sheetName val="HS"/>
      <sheetName val="NC NEW"/>
      <sheetName val="TB NẶNG"/>
      <sheetName val="BAO CHE"/>
      <sheetName val="TỔNG HỢP"/>
      <sheetName val="AN TOAN"/>
      <sheetName val="Cong tac tam"/>
      <sheetName val="TB CHONG DO (GG chen)"/>
      <sheetName val="Codebase"/>
      <sheetName val="Customer list"/>
      <sheetName val="MEP"/>
      <sheetName val="1.1.Barrette pile"/>
      <sheetName val="Name"/>
      <sheetName val="Bang gia 2011.10.12"/>
      <sheetName val="VT20062016"/>
      <sheetName val="VTLD"/>
      <sheetName val="4 canh"/>
      <sheetName val="Land Dev't. Ph-1"/>
      <sheetName val="조명시설"/>
      <sheetName val="general requirements"/>
      <sheetName val="VLXD"/>
      <sheetName val="Main Package"/>
      <sheetName val="BPTC"/>
      <sheetName val="D4 - PLB"/>
      <sheetName val="P6"/>
      <sheetName val="Earthwork"/>
      <sheetName val="Chiết tính BS"/>
      <sheetName val="Summary tb"/>
      <sheetName val="TOSHIBA-Structure"/>
      <sheetName val="Option"/>
      <sheetName val="代価一覧"/>
      <sheetName val="EU一覧"/>
      <sheetName val="LIST"/>
      <sheetName val="QMCT"/>
      <sheetName val="D.1.5"/>
      <sheetName val="D.2.2"/>
      <sheetName val="FLAF&amp;PARTSI"/>
      <sheetName val="Analisa Harga"/>
      <sheetName val="Hargamat"/>
      <sheetName val="Analisa D&amp;W"/>
      <sheetName val="bahan 2004"/>
      <sheetName val="RAB01"/>
      <sheetName val="Hrg"/>
      <sheetName val="OFFICE 2 LT"/>
      <sheetName val="tgl"/>
      <sheetName val="BQ-Str"/>
      <sheetName val="TDTKP"/>
      <sheetName val="ADMIN"/>
      <sheetName val="係数"/>
      <sheetName val="6MONTHS"/>
      <sheetName val="Tong_hop"/>
      <sheetName val="Duc_bk"/>
      <sheetName val="D) Cabling Installation"/>
      <sheetName val="노임단가"/>
      <sheetName val="BFT"/>
      <sheetName val="Le MERIDIEN"/>
      <sheetName val="MARRIOT"/>
      <sheetName val="NOVOTEL"/>
      <sheetName val="ROYAL"/>
      <sheetName val="SPRING"/>
      <sheetName val="SUNRISE"/>
      <sheetName val="TERUMO"/>
      <sheetName val="UNITED PHARMA"/>
      <sheetName val="chitiet"/>
      <sheetName val="Isolasi Luar Dalam"/>
      <sheetName val="Isolasi Luar"/>
      <sheetName val="URA E450"/>
      <sheetName val="Planner"/>
      <sheetName val="daftarbhn"/>
      <sheetName val="Du_lieu"/>
      <sheetName val="Close June 10"/>
      <sheetName val="Rebar FL 28 add7"/>
      <sheetName val="Finishes applied"/>
      <sheetName val="Room matrix"/>
      <sheetName val="Ｎｏ.13"/>
      <sheetName val="KET CAU CT5"/>
      <sheetName val="Char"/>
      <sheetName val="INFOR-ST"/>
      <sheetName val="MBW"/>
      <sheetName val="Đơn giá khoán"/>
      <sheetName val="Notes"/>
      <sheetName val="consilidate"/>
      <sheetName val="SORT"/>
      <sheetName val="Reference"/>
      <sheetName val="NYATDOK"/>
      <sheetName val="Master 1.0"/>
      <sheetName val="맨홀수량산출"/>
      <sheetName val="UPH"/>
      <sheetName val="DESCRIPTION"/>
      <sheetName val="BM DATA SHEET"/>
      <sheetName val="Hit Vol Str Jambi"/>
      <sheetName val="CF Alat"/>
      <sheetName val="Analisa Tend"/>
      <sheetName val="REKAP BQ "/>
      <sheetName val="BQ &amp; Harga"/>
      <sheetName val="21"/>
      <sheetName val="Spec1"/>
      <sheetName val="rap rinci"/>
      <sheetName val="Persiapan"/>
      <sheetName val="ANALIS.2"/>
      <sheetName val="ANALIS.1"/>
      <sheetName val="TYPE-A"/>
      <sheetName val="Public Area"/>
      <sheetName val="板房区目标成本"/>
      <sheetName val="Balok"/>
      <sheetName val="BOQ CBM"/>
      <sheetName val="PileCap"/>
      <sheetName val="COV"/>
      <sheetName val="TOTAL"/>
      <sheetName val="TONG HOP VL-NC"/>
      <sheetName val="DONGIA"/>
      <sheetName val="CHITIET VL-NC"/>
      <sheetName val="List Harga"/>
      <sheetName val="VO I"/>
      <sheetName val="THKP"/>
      <sheetName val="Civil Works"/>
      <sheetName val="Data-Planned"/>
      <sheetName val="Package1"/>
      <sheetName val="Accessories"/>
      <sheetName val="Inputs_Sens"/>
      <sheetName val="Define finishing"/>
      <sheetName val="125x125"/>
      <sheetName val="MAIN SUM"/>
      <sheetName val="XL4Poppy"/>
      <sheetName val="MTO REV_0"/>
      <sheetName val="Config"/>
      <sheetName val="BANGTINH"/>
      <sheetName val="Area Cal"/>
      <sheetName val="Noodles (assumptions)"/>
      <sheetName val="PEB"/>
      <sheetName val="国債 "/>
      <sheetName val="daf isi (xref)"/>
      <sheetName val="DATA CABLE"/>
      <sheetName val="eq_data"/>
      <sheetName val="대비표"/>
      <sheetName val="Traf&amp;Genst"/>
      <sheetName val="Calculation UNC"/>
      <sheetName val="실행"/>
      <sheetName val="Water"/>
      <sheetName val="SPECS"/>
      <sheetName val="Data.Arc"/>
      <sheetName val="Data.Str_H"/>
      <sheetName val="Data.Str_V"/>
      <sheetName val="Input.Arc"/>
      <sheetName val="Input.Str"/>
      <sheetName val="QS.Str"/>
      <sheetName val="QS.Breakdown"/>
      <sheetName val="QS.Arc"/>
      <sheetName val="내역"/>
      <sheetName val="GOC-KO IN"/>
      <sheetName val="DETAIL "/>
      <sheetName val="New_MADC1"/>
      <sheetName val="struktur_tdk_dipakai1"/>
      <sheetName val="Analisa_&amp;_Upah1"/>
      <sheetName val="HRG_BHN1"/>
      <sheetName val="BQ_ME1"/>
      <sheetName val="data_RSUD_KIS1"/>
      <sheetName val="BQ_Stdr1"/>
      <sheetName val="inp_data1"/>
      <sheetName val="Unit_Rate1"/>
      <sheetName val="Steel_Pipe1"/>
      <sheetName val="External_PVC,_PPR,_HDPE1"/>
      <sheetName val="Internal_PVC,_PPR,_HDPE1"/>
      <sheetName val="GI_Sheet1"/>
      <sheetName val="analisa_Str1"/>
      <sheetName val="Daftar_Upah1"/>
      <sheetName val="Harga_Satuan1"/>
      <sheetName val="Daf_11"/>
      <sheetName val="Total_Load_List1"/>
      <sheetName val="Currency_Rate1"/>
      <sheetName val="Summary_Sheets1"/>
      <sheetName val="ARS_ADM1"/>
      <sheetName val="Code_021"/>
      <sheetName val="Code_031"/>
      <sheetName val="Code_041"/>
      <sheetName val="Code_051"/>
      <sheetName val="Code_061"/>
      <sheetName val="Code_071"/>
      <sheetName val="Code_091"/>
      <sheetName val="PileCap_1"/>
      <sheetName val="Tie_Beam1"/>
      <sheetName val="RAB_Str_1"/>
      <sheetName val="Daf-III_1_Dinding-TA1"/>
      <sheetName val="Daf-III_2_Pintu_Jendela_TA1"/>
      <sheetName val="REKAPITULASI_AKHIR1"/>
      <sheetName val="Daf-III_6_Lain-lain_TA1"/>
      <sheetName val="Daf-VA_(_TAMBAH_KURANG_TA)1"/>
      <sheetName val="Daf-II_2_(Beton)_TA1"/>
      <sheetName val="Bill_5_Summary1"/>
      <sheetName val="Bill_31"/>
      <sheetName val="ANALISA_SNI'13_1"/>
      <sheetName val="dATA_pc1"/>
      <sheetName val="Kolom_TG_21"/>
      <sheetName val="DETAIL_BALOK1"/>
      <sheetName val="DETAIL_KOLOM1"/>
      <sheetName val="2__MVAC_R11"/>
      <sheetName val="BQ_F1"/>
      <sheetName val="Budget_Code1"/>
      <sheetName val="Tong_hop1"/>
      <sheetName val="1_0"/>
      <sheetName val="Elemental_Breakdown+20%"/>
      <sheetName val="Phan_tho"/>
      <sheetName val="TE_TS_FA_LAN_MATV"/>
      <sheetName val="Unt_rate"/>
      <sheetName val="NC_NEW"/>
      <sheetName val="TH_kinh_phi"/>
      <sheetName val="KLDT_DIEN"/>
      <sheetName val="Dinh_muc_CP_KTCB_khac"/>
      <sheetName val="CSA_Works"/>
      <sheetName val="Pre_"/>
      <sheetName val="1_1_Barrette_pile"/>
      <sheetName val="Land_Dev't__Ph-1"/>
      <sheetName val="Bang_gia_2011_10_12"/>
      <sheetName val="4_canh"/>
      <sheetName val="Don_gia_chi_tiet"/>
      <sheetName val="Cover_(x)"/>
      <sheetName val="Cor_Apt"/>
      <sheetName val="KL_chốt_LV"/>
      <sheetName val="Du_toan"/>
      <sheetName val="B7_ALU_GLASS_D&amp;W"/>
      <sheetName val="B3_CONCRETE_WORKS"/>
      <sheetName val="B8_FINISHING_WORKS"/>
      <sheetName val="B4_MASONRY_WORKS"/>
      <sheetName val="B5_METAL_WORKS"/>
      <sheetName val="List_of_Houses"/>
      <sheetName val="B2_SITE_WORKS"/>
      <sheetName val="B6_THERMAL&amp;MOITURE"/>
      <sheetName val="Du_thau"/>
      <sheetName val="D)_Cabling_Installation"/>
      <sheetName val="Hoja_3"/>
      <sheetName val="Chiết_tính_BS"/>
      <sheetName val="TB_NẶNG"/>
      <sheetName val="BAO_CHE"/>
      <sheetName val="TỔNG_HỢP"/>
      <sheetName val="AN_TOAN"/>
      <sheetName val="Cong_tac_tam"/>
      <sheetName val="TB_CHONG_DO_(GG_chen)"/>
      <sheetName val="TONGKE3p_"/>
      <sheetName val="Customer_list"/>
      <sheetName val="Le_MERIDIEN"/>
      <sheetName val="UNITED_PHARMA"/>
      <sheetName val="Smry_Wk_(P_I)"/>
      <sheetName val="bahan_SNI"/>
      <sheetName val="DAFTAR_BESI_KANAL_C_SIKU"/>
      <sheetName val="Urai__Resap_pengikat"/>
      <sheetName val="1_Requisition(E)"/>
      <sheetName val="Summary_tb"/>
      <sheetName val="Rebar_FL_28_add7"/>
      <sheetName val="Ｎｏ_13"/>
      <sheetName val="KET_CAU_CT5"/>
      <sheetName val="Finishes_applied"/>
      <sheetName val="Room_matrix"/>
      <sheetName val="KJ_2002"/>
      <sheetName val="Pressure_Gage_Form"/>
      <sheetName val="Main_Package"/>
      <sheetName val="D4_-_PLB"/>
      <sheetName val="general_requirements"/>
      <sheetName val="Đơn_giá_khoán"/>
      <sheetName val="Define_finishing"/>
      <sheetName val="MAIN_SUM"/>
      <sheetName val="Civil_Works"/>
      <sheetName val="Area_Cal"/>
      <sheetName val="Calculation_UNC"/>
      <sheetName val="Analisa_Gundih"/>
      <sheetName val="TO_OFF"/>
      <sheetName val="an_mek"/>
      <sheetName val="REKAP_C&amp;D"/>
      <sheetName val="Blok_C_Elektrikal"/>
      <sheetName val="D_&amp;_W_sizes"/>
      <sheetName val="rekap_str_ars"/>
      <sheetName val="Cat_"/>
      <sheetName val="Analisa___2_"/>
      <sheetName val="Summary_1"/>
      <sheetName val="Bill_4_Summary"/>
      <sheetName val="DAFTAR_HARGA_SATUAN_MATERIAL"/>
      <sheetName val="Summary_per_costtype1"/>
      <sheetName val="APRON_TAHAP_I"/>
      <sheetName val="ANALISA_BARU_40_M"/>
      <sheetName val="THPDMoi__(2)"/>
      <sheetName val="dongia_(2)"/>
      <sheetName val="TLSKIN_LWR"/>
      <sheetName val="Analisa_Harga_Satuan"/>
      <sheetName val="Rekap_Addendum"/>
      <sheetName val="profit_Const4"/>
      <sheetName val="FORM_X_COST4"/>
      <sheetName val="H_Satuan4"/>
      <sheetName val="EST__SERVICEHEATEXCHANGER-ATD4"/>
      <sheetName val="Cover_Daf-24"/>
      <sheetName val="Civil_Costs4"/>
      <sheetName val="Fill_this_out_first___6"/>
      <sheetName val="Balok_Slab2"/>
      <sheetName val="Pas__Bata2"/>
      <sheetName val="kusen_lt2-32"/>
      <sheetName val="ukuran_kusen2"/>
      <sheetName val="DATA_HARGA2"/>
      <sheetName val="ERCN_ATAP_COST2"/>
      <sheetName val="Rekap_boq2"/>
      <sheetName val="I_Persiapan2"/>
      <sheetName val="3_1_STR_BETON_GD_UTAMA2"/>
      <sheetName val="3_2_STR_BETON_PH2"/>
      <sheetName val="3_3_STR_BAJA2"/>
      <sheetName val="TAM-KUR_STR2"/>
      <sheetName val="4_1__DINDING2"/>
      <sheetName val="4_2_PINTU_&amp;_Jendela2"/>
      <sheetName val="4_3__Lantai2"/>
      <sheetName val="4_4__Plapond2"/>
      <sheetName val="4_5__SANITAIR2"/>
      <sheetName val="4_6__lain-lain2"/>
      <sheetName val="4_7_ARSITEKTUR_(POWER_HOUSE)2"/>
      <sheetName val="7_3__tam-Kur_ARS2"/>
      <sheetName val="Cover_ME2"/>
      <sheetName val="5_1_ELEKTRIKAL-ELEKTRONIK2"/>
      <sheetName val="PEMADAM_KEBAKARAN2"/>
      <sheetName val="UNIT_AC2"/>
      <sheetName val="UNIT_FAN2"/>
      <sheetName val="INSTALASI_(2)2"/>
      <sheetName val="PENJUMLAHAN_TATA_UDARA2"/>
      <sheetName val="5_5_-_ELEKTRONIK2"/>
      <sheetName val="6-Pek__Luar2"/>
      <sheetName val="HIT_AREA_LUAR2"/>
      <sheetName val="Luas_Bangunan2"/>
      <sheetName val="Fill_this_out_first___7"/>
      <sheetName val="Breakdown_Architecture2"/>
      <sheetName val="Breakdown_Structure2"/>
      <sheetName val="Ring_Balok2"/>
      <sheetName val="Harga_ME_2"/>
      <sheetName val="Teq_an2"/>
      <sheetName val="Teq_an_ccrt2"/>
      <sheetName val="Teq_an_Stone2"/>
      <sheetName val="An_Earth2"/>
      <sheetName val="An_Ls_2"/>
      <sheetName val="New_MADC2"/>
      <sheetName val="struktur_tdk_dipakai2"/>
      <sheetName val="Analisa_&amp;_Upah2"/>
      <sheetName val="Daftar_berat2"/>
      <sheetName val="Analisa___Upah2"/>
      <sheetName val="HRG_BHN2"/>
      <sheetName val="Arc_Analysis2"/>
      <sheetName val="An_Str2"/>
      <sheetName val="DAFTAR_HARGA2"/>
      <sheetName val="Bill_sipil2"/>
      <sheetName val="Analisa__Baku2"/>
      <sheetName val="Rekap_Direct_Cost2"/>
      <sheetName val="REF_ONLY2"/>
      <sheetName val="BQ_ME2"/>
      <sheetName val="data_RSUD_KIS2"/>
      <sheetName val="BQ_Stdr2"/>
      <sheetName val="inp_data2"/>
      <sheetName val="Unit_Rate2"/>
      <sheetName val="Steel_Pipe2"/>
      <sheetName val="External_PVC,_PPR,_HDPE2"/>
      <sheetName val="Internal_PVC,_PPR,_HDPE2"/>
      <sheetName val="GI_Sheet2"/>
      <sheetName val="analisa_Str2"/>
      <sheetName val="Daftar_Upah2"/>
      <sheetName val="Harga_Satuan2"/>
      <sheetName val="Daf_12"/>
      <sheetName val="Total_Load_List2"/>
      <sheetName val="Currency_Rate2"/>
      <sheetName val="Summary_Sheets2"/>
      <sheetName val="ARS_ADM2"/>
      <sheetName val="Code_022"/>
      <sheetName val="Code_032"/>
      <sheetName val="Code_042"/>
      <sheetName val="Code_052"/>
      <sheetName val="Code_062"/>
      <sheetName val="Code_072"/>
      <sheetName val="Code_092"/>
      <sheetName val="PileCap_2"/>
      <sheetName val="Tie_Beam2"/>
      <sheetName val="RAB_Str_2"/>
      <sheetName val="Daf-III_1_Dinding-TA2"/>
      <sheetName val="Daf-III_2_Pintu_Jendela_TA2"/>
      <sheetName val="REKAPITULASI_AKHIR2"/>
      <sheetName val="Daf-III_6_Lain-lain_TA2"/>
      <sheetName val="Daf-VA_(_TAMBAH_KURANG_TA)2"/>
      <sheetName val="Daf-II_2_(Beton)_TA2"/>
      <sheetName val="Bill_5_Summary2"/>
      <sheetName val="Bill_32"/>
      <sheetName val="ANALISA_SNI'13_2"/>
      <sheetName val="dATA_pc2"/>
      <sheetName val="Kolom_TG_22"/>
      <sheetName val="DETAIL_BALOK2"/>
      <sheetName val="DETAIL_KOLOM2"/>
      <sheetName val="2__MVAC_R12"/>
      <sheetName val="BQ_F2"/>
      <sheetName val="Harga_Bahan_&amp;_Upah_2"/>
      <sheetName val="Budget_Code2"/>
      <sheetName val="Tong_hop2"/>
      <sheetName val="Elemental_Breakdown+20%1"/>
      <sheetName val="Le_MERIDIEN1"/>
      <sheetName val="UNITED_PHARMA1"/>
      <sheetName val="1_01"/>
      <sheetName val="Phan_tho1"/>
      <sheetName val="analisa_SNI1"/>
      <sheetName val="analisa_prelim1"/>
      <sheetName val="Lantai_Semibasement1"/>
      <sheetName val="Lantai_16"/>
      <sheetName val="Lantai_1A1"/>
      <sheetName val="Lantai_21"/>
      <sheetName val="Lantai_31"/>
      <sheetName val="Lantai_41"/>
      <sheetName val="Lantai_51"/>
      <sheetName val="Lantai_61"/>
      <sheetName val="Lantai_71"/>
      <sheetName val="Lantai_81"/>
      <sheetName val="Lantai_91"/>
      <sheetName val="Lantai_101"/>
      <sheetName val="Lantai_111"/>
      <sheetName val="Lantai_121"/>
      <sheetName val="Lantai_131"/>
      <sheetName val="Lantai_141"/>
      <sheetName val="Lantai_151"/>
      <sheetName val="Lantai_Mesin1"/>
      <sheetName val="Prov__Sum1"/>
      <sheetName val="material_1"/>
      <sheetName val="Cover_CKE1"/>
      <sheetName val="Summary_Mech_1"/>
      <sheetName val="Mech__BQ1"/>
      <sheetName val="P_APRIL_20161"/>
      <sheetName val="Qttn_Report1"/>
      <sheetName val="MTO_REV_01"/>
      <sheetName val="ANALISA_PEK_UMUM1"/>
      <sheetName val="daftar_material1"/>
      <sheetName val="Klm_Base1"/>
      <sheetName val="B_Lt_1a1"/>
      <sheetName val="dftr_upah1"/>
      <sheetName val="Deep_Well1"/>
      <sheetName val="Pek_Luar1"/>
      <sheetName val="an_el1"/>
      <sheetName val="An_AC_&amp;_Plb1"/>
      <sheetName val="an__struktur1"/>
      <sheetName val="concept_cost_code1"/>
      <sheetName val="summary_cost_code1"/>
      <sheetName val="kas_proyek1"/>
      <sheetName val="lain_lain1"/>
      <sheetName val="D2_41"/>
      <sheetName val="D4_3_(TE)1"/>
      <sheetName val="D5_3_(TF)_1"/>
      <sheetName val="D8_3_(TJ)1"/>
      <sheetName val="Analisa_RAP1"/>
      <sheetName val="Sch_Tender1"/>
      <sheetName val="Analisa_RAB1"/>
      <sheetName val="Rekap_RAP1"/>
      <sheetName val="hg_sat_21"/>
      <sheetName val="hg_sat_BM1"/>
      <sheetName val="DATA_WP1"/>
      <sheetName val="Lt__1_(A)1"/>
      <sheetName val="Lab_A_(FKU)1"/>
      <sheetName val="TE_TS_FA_LAN_MATV1"/>
      <sheetName val="Unt_rate1"/>
      <sheetName val="NC_NEW1"/>
      <sheetName val="TH_kinh_phi1"/>
      <sheetName val="KLDT_DIEN1"/>
      <sheetName val="Dinh_muc_CP_KTCB_khac1"/>
      <sheetName val="CSA_Works1"/>
      <sheetName val="Pre_1"/>
      <sheetName val="RAB_AR&amp;STR1"/>
      <sheetName val="1_1_Barrette_pile1"/>
      <sheetName val="Don_gia_chi_tiet1"/>
      <sheetName val="Bang_gia_2011_10_121"/>
      <sheetName val="4_canh1"/>
      <sheetName val="Land_Dev't__Ph-11"/>
      <sheetName val="Cover_(x)1"/>
      <sheetName val="Cor_Apt1"/>
      <sheetName val="KL_chốt_LV1"/>
      <sheetName val="Du_toan1"/>
      <sheetName val="B7_ALU_GLASS_D&amp;W1"/>
      <sheetName val="B3_CONCRETE_WORKS1"/>
      <sheetName val="B8_FINISHING_WORKS1"/>
      <sheetName val="B4_MASONRY_WORKS1"/>
      <sheetName val="B5_METAL_WORKS1"/>
      <sheetName val="List_of_Houses1"/>
      <sheetName val="B2_SITE_WORKS1"/>
      <sheetName val="B6_THERMAL&amp;MOITURE1"/>
      <sheetName val="Du_thau1"/>
      <sheetName val="Hoja_31"/>
      <sheetName val="D)_Cabling_Installation1"/>
      <sheetName val="TONGKE3p_1"/>
      <sheetName val="Rebar_FL_28_add71"/>
      <sheetName val="Summary_tb1"/>
      <sheetName val="TB_NẶNG1"/>
      <sheetName val="BAO_CHE1"/>
      <sheetName val="TỔNG_HỢP1"/>
      <sheetName val="AN_TOAN1"/>
      <sheetName val="Cong_tac_tam1"/>
      <sheetName val="TB_CHONG_DO_(GG_chen)1"/>
      <sheetName val="Customer_list1"/>
      <sheetName val="Chiết_tính_BS1"/>
      <sheetName val="Ｎｏ_131"/>
      <sheetName val="KET_CAU_CT51"/>
      <sheetName val="Smry_Wk_(P_I)1"/>
      <sheetName val="harga_bahan_M&amp;E1"/>
      <sheetName val="SAT_EL1"/>
      <sheetName val="bahan_SNI1"/>
      <sheetName val="Bahan_1"/>
      <sheetName val="Harsat_Upah1"/>
      <sheetName val="DAFTAR_BESI_KANAL_C_SIKU1"/>
      <sheetName val="ANALISA_HARGA_ALAT1"/>
      <sheetName val="ANAL_MATERIAL+ANGKUT1"/>
      <sheetName val="Urai__Resap_pengikat1"/>
      <sheetName val="Bill_Of_Quantity1"/>
      <sheetName val="Finishes_applied1"/>
      <sheetName val="Room_matrix1"/>
      <sheetName val="Main_Package1"/>
      <sheetName val="D4_-_PLB1"/>
      <sheetName val="general_requirements1"/>
      <sheetName val="KJ_20021"/>
      <sheetName val="A+Supl_1"/>
      <sheetName val="Pressure_Gage_Form1"/>
      <sheetName val="1_Requisition(E)1"/>
      <sheetName val="Đơn_giá_khoán1"/>
      <sheetName val="Define_finishing1"/>
      <sheetName val="MAIN_SUM1"/>
      <sheetName val="Civil_Works1"/>
      <sheetName val="Area_Cal1"/>
      <sheetName val="Calculation_UNC1"/>
      <sheetName val="Analisa_Gundih1"/>
      <sheetName val="TO_OFF1"/>
      <sheetName val="an_mek1"/>
      <sheetName val="upah_bahan1"/>
      <sheetName val="REKAP_C&amp;D1"/>
      <sheetName val="Blok_C_Elektrikal1"/>
      <sheetName val="D_&amp;_W_sizes1"/>
      <sheetName val="rekap_str_ars1"/>
      <sheetName val="Cat_1"/>
      <sheetName val="Analisa___2_1"/>
      <sheetName val="Summary_11"/>
      <sheetName val="Bill_4_Summary1"/>
      <sheetName val="DAFTAR_HARGA_SATUAN_MATERIAL1"/>
      <sheetName val="Summary_per_costtype11"/>
      <sheetName val="custom_check1"/>
      <sheetName val="APRON_TAHAP_I1"/>
      <sheetName val="ANALISA_BARU_40_M1"/>
      <sheetName val="THPDMoi__(2)1"/>
      <sheetName val="dongia_(2)1"/>
      <sheetName val="TLSKIN_LWR1"/>
      <sheetName val="DHS_Alat1"/>
      <sheetName val="DHS_Bahan_Material1"/>
      <sheetName val="DHS_Upah1"/>
      <sheetName val="Analisa_Harga_Satuan1"/>
      <sheetName val="Rekap_Addendum1"/>
      <sheetName val="IPC 08"/>
      <sheetName val="IPC 14"/>
      <sheetName val="IPC 10"/>
      <sheetName val="1. HT Điện - R1"/>
      <sheetName val="2. HT Máy Phát Điện - R1"/>
      <sheetName val="3.HT ĐHKK - R2"/>
      <sheetName val="4.HT Cấp Thoát Nước"/>
      <sheetName val="5.HT PCCC"/>
      <sheetName val="6. Thiết bị chính"/>
      <sheetName val="Các Hạng mục Thay đổi"/>
      <sheetName val="Quo. 1"/>
      <sheetName val="MTP"/>
      <sheetName val="MTP1"/>
      <sheetName val="C-LOAD(L-FACTORY.)"/>
      <sheetName val=""/>
      <sheetName val="Bill-2"/>
      <sheetName val="メニュー"/>
      <sheetName val="設定"/>
      <sheetName val="hrgsat"/>
      <sheetName val="Labor &amp; SUB"/>
      <sheetName val="I-ME"/>
      <sheetName val="Dafmat"/>
      <sheetName val="BQ ARS"/>
      <sheetName val="2-6"/>
      <sheetName val="1"/>
      <sheetName val="Phase I -Over flow"/>
      <sheetName val="Phase I"/>
      <sheetName val="Phase I I"/>
      <sheetName val="Clean room - Return"/>
      <sheetName val="Clean room - Supply"/>
      <sheetName val="2-1-2"/>
      <sheetName val="집계표"/>
      <sheetName val="Master"/>
      <sheetName val="electrical"/>
      <sheetName val="fitoutconfcentre"/>
      <sheetName val="ANALYSER"/>
      <sheetName val="har-sat"/>
      <sheetName val="conc-mix"/>
      <sheetName val="BACK"/>
      <sheetName val="spesifikasi"/>
      <sheetName val="sudut"/>
      <sheetName val="GVL§CT"/>
      <sheetName val="ES STG"/>
      <sheetName val="Mob"/>
      <sheetName val="D7"/>
      <sheetName val="L Staff"/>
      <sheetName val="Cacth_Basin1"/>
      <sheetName val="AN-PRE_(2)"/>
      <sheetName val="STR__HOTEL"/>
      <sheetName val="ARS_apartment"/>
      <sheetName val="PENJUMLAHAN_AKHIR"/>
      <sheetName val="harga_bahan"/>
      <sheetName val="Isolasi_Luar_Dalam"/>
      <sheetName val="Isolasi_Luar"/>
      <sheetName val="Cover_(sh_1)"/>
      <sheetName val="rab_me_(fisik)"/>
      <sheetName val="rab_me_(by_owner)_"/>
      <sheetName val="ANALISA_SM"/>
      <sheetName val="Sat_Bah_&amp;_Up"/>
      <sheetName val="Grand_Rekap"/>
      <sheetName val="Close_June_10"/>
      <sheetName val="BahanUpah"/>
      <sheetName val="Bgt_Jun-05"/>
      <sheetName val=" Harga Satuan"/>
      <sheetName val="Account"/>
      <sheetName val="An Arsitektur"/>
      <sheetName val="An Struktur"/>
      <sheetName val="r_tank"/>
      <sheetName val="TinhGiaNC"/>
      <sheetName val="Thiet Bi"/>
      <sheetName val="Buy vs. Lease Car"/>
      <sheetName val="電気設備表"/>
      <sheetName val="見積書"/>
      <sheetName val="Sheet2"/>
      <sheetName val="General"/>
      <sheetName val="Tong DT"/>
      <sheetName val="phan tic chi tiet"/>
      <sheetName val="phan tich don gia"/>
      <sheetName val="경비2내역"/>
      <sheetName val="Phan tich"/>
      <sheetName val="AUTOMATIC SELECT"/>
      <sheetName val="DTCT"/>
      <sheetName val="D3.1"/>
      <sheetName val="Hrg.Sat"/>
      <sheetName val="hsp-STR-ARS"/>
      <sheetName val="M.Pekerjaan"/>
      <sheetName val="Kontrak awal"/>
      <sheetName val="Check List LBP"/>
      <sheetName val="WP"/>
      <sheetName val="analt"/>
      <sheetName val="nc-m"/>
      <sheetName val="valve-20k"/>
      <sheetName val="Harga Jasa dan Material"/>
      <sheetName val="3-DIV4"/>
      <sheetName val="DHT"/>
      <sheetName val="Satuan Pek."/>
      <sheetName val="PBS"/>
      <sheetName val="REQDELTA"/>
      <sheetName val="TEKNIS"/>
      <sheetName val="RM-034"/>
      <sheetName val="telp"/>
      <sheetName val="trans"/>
      <sheetName val="Kuantitas &amp; Harga"/>
      <sheetName val="DAF.HRG"/>
      <sheetName val="REKAP PORSI 13,5"/>
      <sheetName val="terbilang"/>
      <sheetName val="Informasi"/>
      <sheetName val="rekap ok"/>
      <sheetName val="RANGKUM"/>
      <sheetName val="UNIT PRICE"/>
      <sheetName val="BQ STR"/>
      <sheetName val="HSP"/>
      <sheetName val="rp"/>
      <sheetName val="Urugan Pasir"/>
      <sheetName val="EDTL"/>
      <sheetName val="SDMTA"/>
      <sheetName val="PNT"/>
      <sheetName val="Cash Flow bulanan"/>
      <sheetName val="HS-1"/>
      <sheetName val="Hrg Sat"/>
      <sheetName val="basic_price"/>
      <sheetName val="SPM"/>
      <sheetName val="OwnEq"/>
      <sheetName val="Time Schedule"/>
      <sheetName val="CashIn"/>
      <sheetName val="LMKC 1"/>
      <sheetName val="LMKC 3"/>
      <sheetName val="Lmkc 4"/>
      <sheetName val="Neraca"/>
      <sheetName val="rkapk_cashflow_2014"/>
      <sheetName val="LMKC 6-wip"/>
      <sheetName val="Risiko"/>
      <sheetName val="Tindak Lanjut"/>
      <sheetName val="Profil"/>
      <sheetName val="lap-bulan"/>
      <sheetName val="Lap-Minggu"/>
      <sheetName val="Brd Unit Rate"/>
      <sheetName val="Perhitungan RAB"/>
      <sheetName val="Engine"/>
      <sheetName val="Labour"/>
      <sheetName val="ORET2AN"/>
      <sheetName val="MATAUANG"/>
      <sheetName val="DEV_MAR"/>
      <sheetName val="tr-28202"/>
      <sheetName val="DT SPK"/>
      <sheetName val="TPr1"/>
      <sheetName val="FS"/>
      <sheetName val="Marshal"/>
      <sheetName val="PROJECT"/>
      <sheetName val="Page 10"/>
      <sheetName val="02-M402"/>
      <sheetName val="GAJI"/>
      <sheetName val="Manpower"/>
      <sheetName val="Equipt,Tools&amp;Cons"/>
      <sheetName val="K725"/>
      <sheetName val="L4"/>
      <sheetName val="K33H"/>
      <sheetName val="K621"/>
      <sheetName val="K819"/>
      <sheetName val="K331"/>
      <sheetName val="Galian 1"/>
      <sheetName val="PRICE-COMP"/>
      <sheetName val="SCH"/>
      <sheetName val="analisa harsat"/>
      <sheetName val="sdm"/>
      <sheetName val="notasi"/>
      <sheetName val="Cashflow_ref"/>
      <sheetName val="HDS"/>
      <sheetName val="MET"/>
      <sheetName val="MT0"/>
      <sheetName val="ANALISA - PGRKAN"/>
      <sheetName val="TENAGA"/>
      <sheetName val="SATUAN"/>
      <sheetName val="L_23"/>
    </sheetNames>
    <sheetDataSet>
      <sheetData sheetId="0" refreshError="1"/>
      <sheetData sheetId="1">
        <row r="40">
          <cell r="AI40">
            <v>0</v>
          </cell>
        </row>
      </sheetData>
      <sheetData sheetId="2" refreshError="1"/>
      <sheetData sheetId="3" refreshError="1"/>
      <sheetData sheetId="4" refreshError="1">
        <row r="40">
          <cell r="AI40">
            <v>0</v>
          </cell>
        </row>
        <row r="46">
          <cell r="AI46">
            <v>0</v>
          </cell>
        </row>
        <row r="47">
          <cell r="AI47">
            <v>0</v>
          </cell>
        </row>
        <row r="51">
          <cell r="AI51">
            <v>0</v>
          </cell>
        </row>
        <row r="52">
          <cell r="AI52">
            <v>0</v>
          </cell>
        </row>
        <row r="59">
          <cell r="AI59">
            <v>0</v>
          </cell>
        </row>
        <row r="60">
          <cell r="AI60">
            <v>0</v>
          </cell>
        </row>
        <row r="87">
          <cell r="AI87">
            <v>0</v>
          </cell>
        </row>
        <row r="88">
          <cell r="AI88">
            <v>0</v>
          </cell>
        </row>
        <row r="94">
          <cell r="AI94">
            <v>0</v>
          </cell>
        </row>
        <row r="95">
          <cell r="AI95">
            <v>0</v>
          </cell>
        </row>
        <row r="103">
          <cell r="AI103">
            <v>0</v>
          </cell>
        </row>
        <row r="104">
          <cell r="AI104">
            <v>0</v>
          </cell>
        </row>
        <row r="112">
          <cell r="AI112">
            <v>0</v>
          </cell>
        </row>
        <row r="113">
          <cell r="AI113">
            <v>0</v>
          </cell>
        </row>
        <row r="121">
          <cell r="AI121">
            <v>0</v>
          </cell>
        </row>
        <row r="122">
          <cell r="AI122">
            <v>0</v>
          </cell>
        </row>
        <row r="128">
          <cell r="AI128">
            <v>0</v>
          </cell>
        </row>
        <row r="129">
          <cell r="AI129">
            <v>0</v>
          </cell>
        </row>
        <row r="137">
          <cell r="AI137">
            <v>0</v>
          </cell>
        </row>
        <row r="138">
          <cell r="AI138">
            <v>0</v>
          </cell>
        </row>
        <row r="139">
          <cell r="AI139">
            <v>0</v>
          </cell>
        </row>
        <row r="140">
          <cell r="AI140">
            <v>0</v>
          </cell>
        </row>
      </sheetData>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R1">
            <v>1.1032381499999999</v>
          </cell>
        </row>
      </sheetData>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1">
          <cell r="R1">
            <v>1.1032381499999999</v>
          </cell>
        </row>
      </sheetData>
      <sheetData sheetId="101" refreshError="1"/>
      <sheetData sheetId="102" refreshError="1"/>
      <sheetData sheetId="103" refreshError="1"/>
      <sheetData sheetId="104">
        <row r="1">
          <cell r="R1">
            <v>1.1032381499999999</v>
          </cell>
        </row>
      </sheetData>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1">
          <cell r="R1">
            <v>1.1032381499999999</v>
          </cell>
        </row>
      </sheetData>
      <sheetData sheetId="121" refreshError="1"/>
      <sheetData sheetId="122">
        <row r="1">
          <cell r="R1">
            <v>1.1032381499999999</v>
          </cell>
        </row>
      </sheetData>
      <sheetData sheetId="123"/>
      <sheetData sheetId="124">
        <row r="1">
          <cell r="R1">
            <v>1.1032381499999999</v>
          </cell>
        </row>
      </sheetData>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ow r="1">
          <cell r="R1">
            <v>1.1032381499999999</v>
          </cell>
        </row>
      </sheetData>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ow r="1">
          <cell r="R1">
            <v>1.1032381499999999</v>
          </cell>
        </row>
      </sheetData>
      <sheetData sheetId="202" refreshError="1"/>
      <sheetData sheetId="203">
        <row r="1">
          <cell r="R1">
            <v>1.1032381499999999</v>
          </cell>
        </row>
      </sheetData>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ow r="1">
          <cell r="R1">
            <v>1.1032381499999999</v>
          </cell>
        </row>
      </sheetData>
      <sheetData sheetId="216">
        <row r="1">
          <cell r="R1">
            <v>1.1032381499999999</v>
          </cell>
        </row>
      </sheetData>
      <sheetData sheetId="217">
        <row r="1">
          <cell r="R1">
            <v>1.1032381499999999</v>
          </cell>
        </row>
      </sheetData>
      <sheetData sheetId="218">
        <row r="1">
          <cell r="R1">
            <v>1.1032381499999999</v>
          </cell>
        </row>
      </sheetData>
      <sheetData sheetId="219">
        <row r="1">
          <cell r="R1">
            <v>1.1032381499999999</v>
          </cell>
        </row>
      </sheetData>
      <sheetData sheetId="220">
        <row r="1">
          <cell r="R1">
            <v>1.1032381499999999</v>
          </cell>
        </row>
      </sheetData>
      <sheetData sheetId="221">
        <row r="1">
          <cell r="R1">
            <v>1.1032381499999999</v>
          </cell>
        </row>
      </sheetData>
      <sheetData sheetId="222">
        <row r="1">
          <cell r="R1">
            <v>1.1032381499999999</v>
          </cell>
        </row>
      </sheetData>
      <sheetData sheetId="223">
        <row r="1">
          <cell r="R1">
            <v>1.1032381499999999</v>
          </cell>
        </row>
      </sheetData>
      <sheetData sheetId="224">
        <row r="1">
          <cell r="R1">
            <v>1.1032381499999999</v>
          </cell>
        </row>
      </sheetData>
      <sheetData sheetId="225">
        <row r="1">
          <cell r="R1">
            <v>1.1032381499999999</v>
          </cell>
        </row>
      </sheetData>
      <sheetData sheetId="226">
        <row r="1">
          <cell r="R1">
            <v>1.1032381499999999</v>
          </cell>
        </row>
      </sheetData>
      <sheetData sheetId="227">
        <row r="1">
          <cell r="R1">
            <v>1.1032381499999999</v>
          </cell>
        </row>
      </sheetData>
      <sheetData sheetId="228">
        <row r="1">
          <cell r="R1">
            <v>1.1032381499999999</v>
          </cell>
        </row>
      </sheetData>
      <sheetData sheetId="229">
        <row r="1">
          <cell r="R1">
            <v>1.1032381499999999</v>
          </cell>
        </row>
      </sheetData>
      <sheetData sheetId="230">
        <row r="1">
          <cell r="R1">
            <v>1.1032381499999999</v>
          </cell>
        </row>
      </sheetData>
      <sheetData sheetId="231">
        <row r="1">
          <cell r="R1">
            <v>1.1032381499999999</v>
          </cell>
        </row>
      </sheetData>
      <sheetData sheetId="232">
        <row r="1">
          <cell r="R1">
            <v>1.1032381499999999</v>
          </cell>
        </row>
      </sheetData>
      <sheetData sheetId="233">
        <row r="1">
          <cell r="R1">
            <v>1.1032381499999999</v>
          </cell>
        </row>
      </sheetData>
      <sheetData sheetId="234">
        <row r="1">
          <cell r="R1">
            <v>1.1032381499999999</v>
          </cell>
        </row>
      </sheetData>
      <sheetData sheetId="235">
        <row r="1">
          <cell r="R1">
            <v>1.1032381499999999</v>
          </cell>
        </row>
      </sheetData>
      <sheetData sheetId="236">
        <row r="1">
          <cell r="R1">
            <v>1.1032381499999999</v>
          </cell>
        </row>
      </sheetData>
      <sheetData sheetId="237">
        <row r="1">
          <cell r="R1">
            <v>1.1032381499999999</v>
          </cell>
        </row>
      </sheetData>
      <sheetData sheetId="238">
        <row r="1">
          <cell r="R1">
            <v>1.1032381499999999</v>
          </cell>
        </row>
      </sheetData>
      <sheetData sheetId="239">
        <row r="1">
          <cell r="R1">
            <v>1.1032381499999999</v>
          </cell>
        </row>
      </sheetData>
      <sheetData sheetId="240">
        <row r="1">
          <cell r="R1">
            <v>1.1032381499999999</v>
          </cell>
        </row>
      </sheetData>
      <sheetData sheetId="241">
        <row r="1">
          <cell r="R1">
            <v>1.1032381499999999</v>
          </cell>
        </row>
      </sheetData>
      <sheetData sheetId="242">
        <row r="1">
          <cell r="R1">
            <v>1.1032381499999999</v>
          </cell>
        </row>
      </sheetData>
      <sheetData sheetId="243">
        <row r="1">
          <cell r="R1">
            <v>1.1032381499999999</v>
          </cell>
        </row>
      </sheetData>
      <sheetData sheetId="244">
        <row r="1">
          <cell r="R1">
            <v>1.1032381499999999</v>
          </cell>
        </row>
      </sheetData>
      <sheetData sheetId="245">
        <row r="1">
          <cell r="R1">
            <v>1.1032381499999999</v>
          </cell>
        </row>
      </sheetData>
      <sheetData sheetId="246">
        <row r="1">
          <cell r="R1">
            <v>1.1032381499999999</v>
          </cell>
        </row>
      </sheetData>
      <sheetData sheetId="247">
        <row r="1">
          <cell r="R1">
            <v>1.1032381499999999</v>
          </cell>
        </row>
      </sheetData>
      <sheetData sheetId="248">
        <row r="1">
          <cell r="R1">
            <v>1.1032381499999999</v>
          </cell>
        </row>
      </sheetData>
      <sheetData sheetId="249">
        <row r="1">
          <cell r="R1">
            <v>1.1032381499999999</v>
          </cell>
        </row>
      </sheetData>
      <sheetData sheetId="250">
        <row r="1">
          <cell r="R1">
            <v>1.1032381499999999</v>
          </cell>
        </row>
      </sheetData>
      <sheetData sheetId="251">
        <row r="1">
          <cell r="R1">
            <v>1.1032381499999999</v>
          </cell>
        </row>
      </sheetData>
      <sheetData sheetId="252">
        <row r="1">
          <cell r="R1">
            <v>1.1032381499999999</v>
          </cell>
        </row>
      </sheetData>
      <sheetData sheetId="253">
        <row r="1">
          <cell r="R1">
            <v>1.1032381499999999</v>
          </cell>
        </row>
      </sheetData>
      <sheetData sheetId="254">
        <row r="1">
          <cell r="R1">
            <v>1.1032381499999999</v>
          </cell>
        </row>
      </sheetData>
      <sheetData sheetId="255">
        <row r="1">
          <cell r="R1">
            <v>1.1032381499999999</v>
          </cell>
        </row>
      </sheetData>
      <sheetData sheetId="256">
        <row r="1">
          <cell r="R1">
            <v>1.1032381499999999</v>
          </cell>
        </row>
      </sheetData>
      <sheetData sheetId="257">
        <row r="1">
          <cell r="R1">
            <v>1.1032381499999999</v>
          </cell>
        </row>
      </sheetData>
      <sheetData sheetId="258">
        <row r="1">
          <cell r="R1">
            <v>1.1032381499999999</v>
          </cell>
        </row>
      </sheetData>
      <sheetData sheetId="259">
        <row r="1">
          <cell r="R1">
            <v>1.1032381499999999</v>
          </cell>
        </row>
      </sheetData>
      <sheetData sheetId="260">
        <row r="1">
          <cell r="R1">
            <v>1.1032381499999999</v>
          </cell>
        </row>
      </sheetData>
      <sheetData sheetId="261">
        <row r="1">
          <cell r="R1">
            <v>1.1032381499999999</v>
          </cell>
        </row>
      </sheetData>
      <sheetData sheetId="262">
        <row r="1">
          <cell r="R1">
            <v>1.1032381499999999</v>
          </cell>
        </row>
      </sheetData>
      <sheetData sheetId="263">
        <row r="1">
          <cell r="R1">
            <v>1.1032381499999999</v>
          </cell>
        </row>
      </sheetData>
      <sheetData sheetId="264">
        <row r="1">
          <cell r="R1">
            <v>1.1032381499999999</v>
          </cell>
        </row>
      </sheetData>
      <sheetData sheetId="265">
        <row r="1">
          <cell r="R1">
            <v>1.1032381499999999</v>
          </cell>
        </row>
      </sheetData>
      <sheetData sheetId="266">
        <row r="1">
          <cell r="R1">
            <v>1.1032381499999999</v>
          </cell>
        </row>
      </sheetData>
      <sheetData sheetId="267">
        <row r="1">
          <cell r="R1">
            <v>1.1032381499999999</v>
          </cell>
        </row>
      </sheetData>
      <sheetData sheetId="268">
        <row r="1">
          <cell r="R1">
            <v>1.1032381499999999</v>
          </cell>
        </row>
      </sheetData>
      <sheetData sheetId="269">
        <row r="1">
          <cell r="R1">
            <v>1.1032381499999999</v>
          </cell>
        </row>
      </sheetData>
      <sheetData sheetId="270">
        <row r="1">
          <cell r="R1">
            <v>1.1032381499999999</v>
          </cell>
        </row>
      </sheetData>
      <sheetData sheetId="271">
        <row r="1">
          <cell r="R1">
            <v>1.1032381499999999</v>
          </cell>
        </row>
      </sheetData>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ow r="1">
          <cell r="R1">
            <v>1.1032381499999999</v>
          </cell>
        </row>
      </sheetData>
      <sheetData sheetId="371">
        <row r="1">
          <cell r="R1">
            <v>1.1032381499999999</v>
          </cell>
        </row>
      </sheetData>
      <sheetData sheetId="372">
        <row r="1">
          <cell r="R1">
            <v>1.1032381499999999</v>
          </cell>
        </row>
      </sheetData>
      <sheetData sheetId="373">
        <row r="1">
          <cell r="R1">
            <v>1.1032381499999999</v>
          </cell>
        </row>
      </sheetData>
      <sheetData sheetId="374">
        <row r="1">
          <cell r="R1">
            <v>1.1032381499999999</v>
          </cell>
        </row>
      </sheetData>
      <sheetData sheetId="375">
        <row r="1">
          <cell r="R1">
            <v>1.1032381499999999</v>
          </cell>
        </row>
      </sheetData>
      <sheetData sheetId="376">
        <row r="1">
          <cell r="R1">
            <v>1.1032381499999999</v>
          </cell>
        </row>
      </sheetData>
      <sheetData sheetId="377">
        <row r="1">
          <cell r="R1">
            <v>1.1032381499999999</v>
          </cell>
        </row>
      </sheetData>
      <sheetData sheetId="378"/>
      <sheetData sheetId="379"/>
      <sheetData sheetId="380"/>
      <sheetData sheetId="381"/>
      <sheetData sheetId="382">
        <row r="1">
          <cell r="R1">
            <v>1.1032381499999999</v>
          </cell>
        </row>
      </sheetData>
      <sheetData sheetId="383" refreshError="1"/>
      <sheetData sheetId="384" refreshError="1"/>
      <sheetData sheetId="385" refreshError="1"/>
      <sheetData sheetId="386" refreshError="1"/>
      <sheetData sheetId="387" refreshError="1"/>
      <sheetData sheetId="388" refreshError="1"/>
      <sheetData sheetId="389" refreshError="1"/>
      <sheetData sheetId="390">
        <row r="1">
          <cell r="R1">
            <v>1.1032381499999999</v>
          </cell>
        </row>
      </sheetData>
      <sheetData sheetId="391">
        <row r="1">
          <cell r="R1">
            <v>1.1032381499999999</v>
          </cell>
        </row>
      </sheetData>
      <sheetData sheetId="392">
        <row r="1">
          <cell r="R1">
            <v>1.1032381499999999</v>
          </cell>
        </row>
      </sheetData>
      <sheetData sheetId="393">
        <row r="1">
          <cell r="R1">
            <v>1.1032381499999999</v>
          </cell>
        </row>
      </sheetData>
      <sheetData sheetId="394">
        <row r="1">
          <cell r="R1">
            <v>1.1032381499999999</v>
          </cell>
        </row>
      </sheetData>
      <sheetData sheetId="395">
        <row r="1">
          <cell r="R1">
            <v>1.1032381499999999</v>
          </cell>
        </row>
      </sheetData>
      <sheetData sheetId="396">
        <row r="1">
          <cell r="R1">
            <v>1.1032381499999999</v>
          </cell>
        </row>
      </sheetData>
      <sheetData sheetId="397">
        <row r="1">
          <cell r="R1">
            <v>1.1032381499999999</v>
          </cell>
        </row>
      </sheetData>
      <sheetData sheetId="398">
        <row r="1">
          <cell r="R1">
            <v>1.1032381499999999</v>
          </cell>
        </row>
      </sheetData>
      <sheetData sheetId="399">
        <row r="1">
          <cell r="R1">
            <v>1.1032381499999999</v>
          </cell>
        </row>
      </sheetData>
      <sheetData sheetId="400">
        <row r="1">
          <cell r="R1">
            <v>1.1032381499999999</v>
          </cell>
        </row>
      </sheetData>
      <sheetData sheetId="401">
        <row r="1">
          <cell r="R1">
            <v>1.1032381499999999</v>
          </cell>
        </row>
      </sheetData>
      <sheetData sheetId="402">
        <row r="1">
          <cell r="R1">
            <v>1.1032381499999999</v>
          </cell>
        </row>
      </sheetData>
      <sheetData sheetId="403">
        <row r="1">
          <cell r="R1">
            <v>1.1032381499999999</v>
          </cell>
        </row>
      </sheetData>
      <sheetData sheetId="404">
        <row r="1">
          <cell r="R1">
            <v>1.1032381499999999</v>
          </cell>
        </row>
      </sheetData>
      <sheetData sheetId="405">
        <row r="1">
          <cell r="R1">
            <v>1.1032381499999999</v>
          </cell>
        </row>
      </sheetData>
      <sheetData sheetId="406">
        <row r="1">
          <cell r="R1">
            <v>1.1032381499999999</v>
          </cell>
        </row>
      </sheetData>
      <sheetData sheetId="407">
        <row r="1">
          <cell r="R1">
            <v>1.1032381499999999</v>
          </cell>
        </row>
      </sheetData>
      <sheetData sheetId="408">
        <row r="1">
          <cell r="R1">
            <v>1.1032381499999999</v>
          </cell>
        </row>
      </sheetData>
      <sheetData sheetId="409">
        <row r="1">
          <cell r="R1">
            <v>1.1032381499999999</v>
          </cell>
        </row>
      </sheetData>
      <sheetData sheetId="410">
        <row r="1">
          <cell r="R1">
            <v>1.1032381499999999</v>
          </cell>
        </row>
      </sheetData>
      <sheetData sheetId="411">
        <row r="1">
          <cell r="R1">
            <v>1.1032381499999999</v>
          </cell>
        </row>
      </sheetData>
      <sheetData sheetId="412">
        <row r="1">
          <cell r="R1">
            <v>1.1032381499999999</v>
          </cell>
        </row>
      </sheetData>
      <sheetData sheetId="413">
        <row r="1">
          <cell r="R1">
            <v>1.1032381499999999</v>
          </cell>
        </row>
      </sheetData>
      <sheetData sheetId="414">
        <row r="1">
          <cell r="R1">
            <v>1.1032381499999999</v>
          </cell>
        </row>
      </sheetData>
      <sheetData sheetId="415">
        <row r="1">
          <cell r="R1">
            <v>1.1032381499999999</v>
          </cell>
        </row>
      </sheetData>
      <sheetData sheetId="416">
        <row r="1">
          <cell r="R1">
            <v>1.1032381499999999</v>
          </cell>
        </row>
      </sheetData>
      <sheetData sheetId="417">
        <row r="1">
          <cell r="R1">
            <v>1.1032381499999999</v>
          </cell>
        </row>
      </sheetData>
      <sheetData sheetId="418">
        <row r="1">
          <cell r="R1">
            <v>1.1032381499999999</v>
          </cell>
        </row>
      </sheetData>
      <sheetData sheetId="419">
        <row r="1">
          <cell r="R1">
            <v>1.1032381499999999</v>
          </cell>
        </row>
      </sheetData>
      <sheetData sheetId="420">
        <row r="1">
          <cell r="R1">
            <v>1.1032381499999999</v>
          </cell>
        </row>
      </sheetData>
      <sheetData sheetId="421">
        <row r="1">
          <cell r="R1">
            <v>1.1032381499999999</v>
          </cell>
        </row>
      </sheetData>
      <sheetData sheetId="422">
        <row r="1">
          <cell r="R1">
            <v>1.1032381499999999</v>
          </cell>
        </row>
      </sheetData>
      <sheetData sheetId="423">
        <row r="1">
          <cell r="R1">
            <v>1.1032381499999999</v>
          </cell>
        </row>
      </sheetData>
      <sheetData sheetId="424">
        <row r="1">
          <cell r="R1">
            <v>1.1032381499999999</v>
          </cell>
        </row>
      </sheetData>
      <sheetData sheetId="425">
        <row r="1">
          <cell r="R1">
            <v>1.1032381499999999</v>
          </cell>
        </row>
      </sheetData>
      <sheetData sheetId="426">
        <row r="1">
          <cell r="R1">
            <v>1.1032381499999999</v>
          </cell>
        </row>
      </sheetData>
      <sheetData sheetId="427">
        <row r="1">
          <cell r="R1">
            <v>1.1032381499999999</v>
          </cell>
        </row>
      </sheetData>
      <sheetData sheetId="428">
        <row r="1">
          <cell r="R1">
            <v>1.1032381499999999</v>
          </cell>
        </row>
      </sheetData>
      <sheetData sheetId="429">
        <row r="1">
          <cell r="R1">
            <v>1.1032381499999999</v>
          </cell>
        </row>
      </sheetData>
      <sheetData sheetId="430">
        <row r="1">
          <cell r="R1">
            <v>1.1032381499999999</v>
          </cell>
        </row>
      </sheetData>
      <sheetData sheetId="431">
        <row r="1">
          <cell r="R1">
            <v>1.1032381499999999</v>
          </cell>
        </row>
      </sheetData>
      <sheetData sheetId="432">
        <row r="1">
          <cell r="R1">
            <v>1.1032381499999999</v>
          </cell>
        </row>
      </sheetData>
      <sheetData sheetId="433">
        <row r="1">
          <cell r="R1">
            <v>1.1032381499999999</v>
          </cell>
        </row>
      </sheetData>
      <sheetData sheetId="434">
        <row r="1">
          <cell r="R1">
            <v>1.1032381499999999</v>
          </cell>
        </row>
      </sheetData>
      <sheetData sheetId="435">
        <row r="1">
          <cell r="R1">
            <v>1.1032381499999999</v>
          </cell>
        </row>
      </sheetData>
      <sheetData sheetId="436">
        <row r="1">
          <cell r="R1">
            <v>1.1032381499999999</v>
          </cell>
        </row>
      </sheetData>
      <sheetData sheetId="437">
        <row r="1">
          <cell r="R1">
            <v>1.1032381499999999</v>
          </cell>
        </row>
      </sheetData>
      <sheetData sheetId="438">
        <row r="1">
          <cell r="R1">
            <v>1.1032381499999999</v>
          </cell>
        </row>
      </sheetData>
      <sheetData sheetId="439">
        <row r="1">
          <cell r="R1">
            <v>1.1032381499999999</v>
          </cell>
        </row>
      </sheetData>
      <sheetData sheetId="440">
        <row r="1">
          <cell r="R1">
            <v>1.1032381499999999</v>
          </cell>
        </row>
      </sheetData>
      <sheetData sheetId="441">
        <row r="1">
          <cell r="R1">
            <v>1.1032381499999999</v>
          </cell>
        </row>
      </sheetData>
      <sheetData sheetId="442">
        <row r="1">
          <cell r="R1">
            <v>1.1032381499999999</v>
          </cell>
        </row>
      </sheetData>
      <sheetData sheetId="443">
        <row r="1">
          <cell r="R1">
            <v>1.1032381499999999</v>
          </cell>
        </row>
      </sheetData>
      <sheetData sheetId="444">
        <row r="1">
          <cell r="R1">
            <v>1.1032381499999999</v>
          </cell>
        </row>
      </sheetData>
      <sheetData sheetId="445">
        <row r="1">
          <cell r="R1">
            <v>1.1032381499999999</v>
          </cell>
        </row>
      </sheetData>
      <sheetData sheetId="446">
        <row r="1">
          <cell r="R1">
            <v>1.1032381499999999</v>
          </cell>
        </row>
      </sheetData>
      <sheetData sheetId="447">
        <row r="1">
          <cell r="R1">
            <v>1.1032381499999999</v>
          </cell>
        </row>
      </sheetData>
      <sheetData sheetId="448">
        <row r="1">
          <cell r="R1">
            <v>1.1032381499999999</v>
          </cell>
        </row>
      </sheetData>
      <sheetData sheetId="449">
        <row r="1">
          <cell r="R1">
            <v>1.1032381499999999</v>
          </cell>
        </row>
      </sheetData>
      <sheetData sheetId="450">
        <row r="1">
          <cell r="R1">
            <v>1.1032381499999999</v>
          </cell>
        </row>
      </sheetData>
      <sheetData sheetId="451">
        <row r="1">
          <cell r="R1">
            <v>1.1032381499999999</v>
          </cell>
        </row>
      </sheetData>
      <sheetData sheetId="452">
        <row r="1">
          <cell r="R1">
            <v>1.1032381499999999</v>
          </cell>
        </row>
      </sheetData>
      <sheetData sheetId="453">
        <row r="1">
          <cell r="R1">
            <v>1.1032381499999999</v>
          </cell>
        </row>
      </sheetData>
      <sheetData sheetId="454">
        <row r="1">
          <cell r="R1">
            <v>1.1032381499999999</v>
          </cell>
        </row>
      </sheetData>
      <sheetData sheetId="455">
        <row r="1">
          <cell r="R1">
            <v>1.1032381499999999</v>
          </cell>
        </row>
      </sheetData>
      <sheetData sheetId="456">
        <row r="1">
          <cell r="R1">
            <v>1.1032381499999999</v>
          </cell>
        </row>
      </sheetData>
      <sheetData sheetId="457">
        <row r="1">
          <cell r="R1">
            <v>1.1032381499999999</v>
          </cell>
        </row>
      </sheetData>
      <sheetData sheetId="458">
        <row r="1">
          <cell r="R1">
            <v>1.1032381499999999</v>
          </cell>
        </row>
      </sheetData>
      <sheetData sheetId="459">
        <row r="1">
          <cell r="R1">
            <v>1.1032381499999999</v>
          </cell>
        </row>
      </sheetData>
      <sheetData sheetId="460">
        <row r="1">
          <cell r="R1">
            <v>1.1032381499999999</v>
          </cell>
        </row>
      </sheetData>
      <sheetData sheetId="461">
        <row r="1">
          <cell r="R1">
            <v>1.1032381499999999</v>
          </cell>
        </row>
      </sheetData>
      <sheetData sheetId="462">
        <row r="1">
          <cell r="R1">
            <v>1.1032381499999999</v>
          </cell>
        </row>
      </sheetData>
      <sheetData sheetId="463">
        <row r="1">
          <cell r="R1">
            <v>1.1032381499999999</v>
          </cell>
        </row>
      </sheetData>
      <sheetData sheetId="464">
        <row r="1">
          <cell r="R1">
            <v>1.1032381499999999</v>
          </cell>
        </row>
      </sheetData>
      <sheetData sheetId="465">
        <row r="1">
          <cell r="R1">
            <v>1.1032381499999999</v>
          </cell>
        </row>
      </sheetData>
      <sheetData sheetId="466">
        <row r="1">
          <cell r="R1">
            <v>1.1032381499999999</v>
          </cell>
        </row>
      </sheetData>
      <sheetData sheetId="467">
        <row r="1">
          <cell r="R1">
            <v>1.1032381499999999</v>
          </cell>
        </row>
      </sheetData>
      <sheetData sheetId="468">
        <row r="1">
          <cell r="R1">
            <v>1.1032381499999999</v>
          </cell>
        </row>
      </sheetData>
      <sheetData sheetId="469">
        <row r="1">
          <cell r="R1">
            <v>1.1032381499999999</v>
          </cell>
        </row>
      </sheetData>
      <sheetData sheetId="470">
        <row r="1">
          <cell r="R1">
            <v>1.1032381499999999</v>
          </cell>
        </row>
      </sheetData>
      <sheetData sheetId="471">
        <row r="1">
          <cell r="R1">
            <v>1.1032381499999999</v>
          </cell>
        </row>
      </sheetData>
      <sheetData sheetId="472">
        <row r="1">
          <cell r="R1">
            <v>1.1032381499999999</v>
          </cell>
        </row>
      </sheetData>
      <sheetData sheetId="473">
        <row r="1">
          <cell r="R1">
            <v>1.1032381499999999</v>
          </cell>
        </row>
      </sheetData>
      <sheetData sheetId="474">
        <row r="1">
          <cell r="R1">
            <v>1.1032381499999999</v>
          </cell>
        </row>
      </sheetData>
      <sheetData sheetId="475">
        <row r="1">
          <cell r="R1">
            <v>1.1032381499999999</v>
          </cell>
        </row>
      </sheetData>
      <sheetData sheetId="476">
        <row r="1">
          <cell r="R1">
            <v>1.1032381499999999</v>
          </cell>
        </row>
      </sheetData>
      <sheetData sheetId="477">
        <row r="1">
          <cell r="R1">
            <v>1.1032381499999999</v>
          </cell>
        </row>
      </sheetData>
      <sheetData sheetId="478">
        <row r="1">
          <cell r="R1">
            <v>1.1032381499999999</v>
          </cell>
        </row>
      </sheetData>
      <sheetData sheetId="479">
        <row r="1">
          <cell r="R1">
            <v>1.1032381499999999</v>
          </cell>
        </row>
      </sheetData>
      <sheetData sheetId="480">
        <row r="1">
          <cell r="R1">
            <v>1.1032381499999999</v>
          </cell>
        </row>
      </sheetData>
      <sheetData sheetId="481">
        <row r="1">
          <cell r="R1">
            <v>1.1032381499999999</v>
          </cell>
        </row>
      </sheetData>
      <sheetData sheetId="482">
        <row r="1">
          <cell r="R1">
            <v>1.1032381499999999</v>
          </cell>
        </row>
      </sheetData>
      <sheetData sheetId="483">
        <row r="1">
          <cell r="R1">
            <v>1.1032381499999999</v>
          </cell>
        </row>
      </sheetData>
      <sheetData sheetId="484">
        <row r="1">
          <cell r="R1">
            <v>1.1032381499999999</v>
          </cell>
        </row>
      </sheetData>
      <sheetData sheetId="485">
        <row r="1">
          <cell r="R1">
            <v>1.1032381499999999</v>
          </cell>
        </row>
      </sheetData>
      <sheetData sheetId="486">
        <row r="1">
          <cell r="R1">
            <v>1.1032381499999999</v>
          </cell>
        </row>
      </sheetData>
      <sheetData sheetId="487">
        <row r="1">
          <cell r="R1">
            <v>1.1032381499999999</v>
          </cell>
        </row>
      </sheetData>
      <sheetData sheetId="488">
        <row r="1">
          <cell r="R1">
            <v>1.1032381499999999</v>
          </cell>
        </row>
      </sheetData>
      <sheetData sheetId="489">
        <row r="1">
          <cell r="R1">
            <v>1.1032381499999999</v>
          </cell>
        </row>
      </sheetData>
      <sheetData sheetId="490">
        <row r="1">
          <cell r="R1">
            <v>1.1032381499999999</v>
          </cell>
        </row>
      </sheetData>
      <sheetData sheetId="491">
        <row r="1">
          <cell r="R1">
            <v>1.1032381499999999</v>
          </cell>
        </row>
      </sheetData>
      <sheetData sheetId="492">
        <row r="1">
          <cell r="R1">
            <v>1.1032381499999999</v>
          </cell>
        </row>
      </sheetData>
      <sheetData sheetId="493">
        <row r="1">
          <cell r="R1">
            <v>1.1032381499999999</v>
          </cell>
        </row>
      </sheetData>
      <sheetData sheetId="494">
        <row r="1">
          <cell r="R1">
            <v>1.1032381499999999</v>
          </cell>
        </row>
      </sheetData>
      <sheetData sheetId="495">
        <row r="1">
          <cell r="R1">
            <v>1.1032381499999999</v>
          </cell>
        </row>
      </sheetData>
      <sheetData sheetId="496">
        <row r="1">
          <cell r="R1">
            <v>1.1032381499999999</v>
          </cell>
        </row>
      </sheetData>
      <sheetData sheetId="497">
        <row r="1">
          <cell r="R1">
            <v>1.1032381499999999</v>
          </cell>
        </row>
      </sheetData>
      <sheetData sheetId="498">
        <row r="1">
          <cell r="R1">
            <v>1.1032381499999999</v>
          </cell>
        </row>
      </sheetData>
      <sheetData sheetId="499">
        <row r="1">
          <cell r="R1">
            <v>1.1032381499999999</v>
          </cell>
        </row>
      </sheetData>
      <sheetData sheetId="500">
        <row r="1">
          <cell r="R1">
            <v>1.1032381499999999</v>
          </cell>
        </row>
      </sheetData>
      <sheetData sheetId="501">
        <row r="1">
          <cell r="R1">
            <v>1.1032381499999999</v>
          </cell>
        </row>
      </sheetData>
      <sheetData sheetId="502">
        <row r="1">
          <cell r="R1">
            <v>1.1032381499999999</v>
          </cell>
        </row>
      </sheetData>
      <sheetData sheetId="503">
        <row r="1">
          <cell r="R1">
            <v>1.1032381499999999</v>
          </cell>
        </row>
      </sheetData>
      <sheetData sheetId="504">
        <row r="1">
          <cell r="R1">
            <v>1.1032381499999999</v>
          </cell>
        </row>
      </sheetData>
      <sheetData sheetId="505">
        <row r="1">
          <cell r="R1">
            <v>1.1032381499999999</v>
          </cell>
        </row>
      </sheetData>
      <sheetData sheetId="506">
        <row r="1">
          <cell r="R1">
            <v>1.1032381499999999</v>
          </cell>
        </row>
      </sheetData>
      <sheetData sheetId="507">
        <row r="1">
          <cell r="R1">
            <v>1.1032381499999999</v>
          </cell>
        </row>
      </sheetData>
      <sheetData sheetId="508">
        <row r="1">
          <cell r="R1">
            <v>1.1032381499999999</v>
          </cell>
        </row>
      </sheetData>
      <sheetData sheetId="509">
        <row r="1">
          <cell r="R1">
            <v>1.1032381499999999</v>
          </cell>
        </row>
      </sheetData>
      <sheetData sheetId="510">
        <row r="1">
          <cell r="R1">
            <v>1.1032381499999999</v>
          </cell>
        </row>
      </sheetData>
      <sheetData sheetId="511">
        <row r="1">
          <cell r="R1">
            <v>1.1032381499999999</v>
          </cell>
        </row>
      </sheetData>
      <sheetData sheetId="512">
        <row r="1">
          <cell r="R1">
            <v>1.1032381499999999</v>
          </cell>
        </row>
      </sheetData>
      <sheetData sheetId="513">
        <row r="1">
          <cell r="R1">
            <v>1.1032381499999999</v>
          </cell>
        </row>
      </sheetData>
      <sheetData sheetId="514">
        <row r="1">
          <cell r="R1">
            <v>1.1032381499999999</v>
          </cell>
        </row>
      </sheetData>
      <sheetData sheetId="515">
        <row r="1">
          <cell r="R1">
            <v>1.1032381499999999</v>
          </cell>
        </row>
      </sheetData>
      <sheetData sheetId="516">
        <row r="1">
          <cell r="R1">
            <v>1.1032381499999999</v>
          </cell>
        </row>
      </sheetData>
      <sheetData sheetId="517">
        <row r="1">
          <cell r="R1">
            <v>1.1032381499999999</v>
          </cell>
        </row>
      </sheetData>
      <sheetData sheetId="518">
        <row r="1">
          <cell r="R1">
            <v>1.1032381499999999</v>
          </cell>
        </row>
      </sheetData>
      <sheetData sheetId="519">
        <row r="1">
          <cell r="R1">
            <v>1.1032381499999999</v>
          </cell>
        </row>
      </sheetData>
      <sheetData sheetId="520">
        <row r="1">
          <cell r="R1">
            <v>1.1032381499999999</v>
          </cell>
        </row>
      </sheetData>
      <sheetData sheetId="521">
        <row r="1">
          <cell r="R1">
            <v>1.1032381499999999</v>
          </cell>
        </row>
      </sheetData>
      <sheetData sheetId="522">
        <row r="1">
          <cell r="R1">
            <v>1.1032381499999999</v>
          </cell>
        </row>
      </sheetData>
      <sheetData sheetId="523">
        <row r="1">
          <cell r="R1">
            <v>1.1032381499999999</v>
          </cell>
        </row>
      </sheetData>
      <sheetData sheetId="524">
        <row r="1">
          <cell r="R1">
            <v>1.1032381499999999</v>
          </cell>
        </row>
      </sheetData>
      <sheetData sheetId="525">
        <row r="1">
          <cell r="R1">
            <v>1.1032381499999999</v>
          </cell>
        </row>
      </sheetData>
      <sheetData sheetId="526">
        <row r="1">
          <cell r="R1">
            <v>1.1032381499999999</v>
          </cell>
        </row>
      </sheetData>
      <sheetData sheetId="527">
        <row r="1">
          <cell r="R1">
            <v>1.1032381499999999</v>
          </cell>
        </row>
      </sheetData>
      <sheetData sheetId="528">
        <row r="1">
          <cell r="R1">
            <v>1.1032381499999999</v>
          </cell>
        </row>
      </sheetData>
      <sheetData sheetId="529">
        <row r="1">
          <cell r="R1">
            <v>1.1032381499999999</v>
          </cell>
        </row>
      </sheetData>
      <sheetData sheetId="530">
        <row r="1">
          <cell r="R1">
            <v>1.1032381499999999</v>
          </cell>
        </row>
      </sheetData>
      <sheetData sheetId="531">
        <row r="1">
          <cell r="R1">
            <v>1.1032381499999999</v>
          </cell>
        </row>
      </sheetData>
      <sheetData sheetId="532">
        <row r="1">
          <cell r="R1">
            <v>1.1032381499999999</v>
          </cell>
        </row>
      </sheetData>
      <sheetData sheetId="533">
        <row r="1">
          <cell r="R1">
            <v>1.1032381499999999</v>
          </cell>
        </row>
      </sheetData>
      <sheetData sheetId="534">
        <row r="1">
          <cell r="R1">
            <v>1.1032381499999999</v>
          </cell>
        </row>
      </sheetData>
      <sheetData sheetId="535">
        <row r="1">
          <cell r="R1">
            <v>1.1032381499999999</v>
          </cell>
        </row>
      </sheetData>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ow r="1">
          <cell r="R1">
            <v>1.1032381499999999</v>
          </cell>
        </row>
      </sheetData>
      <sheetData sheetId="631">
        <row r="1">
          <cell r="R1">
            <v>1.1032381499999999</v>
          </cell>
        </row>
      </sheetData>
      <sheetData sheetId="632">
        <row r="1">
          <cell r="R1">
            <v>1.1032381499999999</v>
          </cell>
        </row>
      </sheetData>
      <sheetData sheetId="633">
        <row r="1">
          <cell r="R1">
            <v>1.1032381499999999</v>
          </cell>
        </row>
      </sheetData>
      <sheetData sheetId="634">
        <row r="1">
          <cell r="R1">
            <v>1.1032381499999999</v>
          </cell>
        </row>
      </sheetData>
      <sheetData sheetId="635">
        <row r="1">
          <cell r="R1">
            <v>1.1032381499999999</v>
          </cell>
        </row>
      </sheetData>
      <sheetData sheetId="636">
        <row r="1">
          <cell r="R1">
            <v>1.1032381499999999</v>
          </cell>
        </row>
      </sheetData>
      <sheetData sheetId="637">
        <row r="1">
          <cell r="R1">
            <v>1.1032381499999999</v>
          </cell>
        </row>
      </sheetData>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ow r="1">
          <cell r="R1">
            <v>1.1032381499999999</v>
          </cell>
        </row>
      </sheetData>
      <sheetData sheetId="666" refreshError="1"/>
      <sheetData sheetId="667">
        <row r="1">
          <cell r="R1">
            <v>1.1032381499999999</v>
          </cell>
        </row>
      </sheetData>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ow r="1">
          <cell r="R1">
            <v>1.1032381499999999</v>
          </cell>
        </row>
      </sheetData>
      <sheetData sheetId="829">
        <row r="1">
          <cell r="R1">
            <v>1.1032381499999999</v>
          </cell>
        </row>
      </sheetData>
      <sheetData sheetId="830">
        <row r="1">
          <cell r="R1">
            <v>1.1032381499999999</v>
          </cell>
        </row>
      </sheetData>
      <sheetData sheetId="831">
        <row r="1">
          <cell r="R1">
            <v>1.1032381499999999</v>
          </cell>
        </row>
      </sheetData>
      <sheetData sheetId="832">
        <row r="1">
          <cell r="R1">
            <v>1.1032381499999999</v>
          </cell>
        </row>
      </sheetData>
      <sheetData sheetId="833">
        <row r="1">
          <cell r="R1">
            <v>1.1032381499999999</v>
          </cell>
        </row>
      </sheetData>
      <sheetData sheetId="834">
        <row r="1">
          <cell r="R1">
            <v>1.1032381499999999</v>
          </cell>
        </row>
      </sheetData>
      <sheetData sheetId="835">
        <row r="1">
          <cell r="R1">
            <v>1.1032381499999999</v>
          </cell>
        </row>
      </sheetData>
      <sheetData sheetId="836">
        <row r="1">
          <cell r="R1">
            <v>1.1032381499999999</v>
          </cell>
        </row>
      </sheetData>
      <sheetData sheetId="837">
        <row r="1">
          <cell r="R1">
            <v>1.1032381499999999</v>
          </cell>
        </row>
      </sheetData>
      <sheetData sheetId="838">
        <row r="1">
          <cell r="R1">
            <v>1.1032381499999999</v>
          </cell>
        </row>
      </sheetData>
      <sheetData sheetId="839">
        <row r="1">
          <cell r="R1">
            <v>1.1032381499999999</v>
          </cell>
        </row>
      </sheetData>
      <sheetData sheetId="840">
        <row r="1">
          <cell r="R1">
            <v>1.1032381499999999</v>
          </cell>
        </row>
      </sheetData>
      <sheetData sheetId="841">
        <row r="1">
          <cell r="R1">
            <v>1.1032381499999999</v>
          </cell>
        </row>
      </sheetData>
      <sheetData sheetId="842">
        <row r="1">
          <cell r="R1">
            <v>1.1032381499999999</v>
          </cell>
        </row>
      </sheetData>
      <sheetData sheetId="843">
        <row r="1">
          <cell r="R1">
            <v>1.1032381499999999</v>
          </cell>
        </row>
      </sheetData>
      <sheetData sheetId="844">
        <row r="1">
          <cell r="R1">
            <v>1.1032381499999999</v>
          </cell>
        </row>
      </sheetData>
      <sheetData sheetId="845">
        <row r="1">
          <cell r="R1">
            <v>1.1032381499999999</v>
          </cell>
        </row>
      </sheetData>
      <sheetData sheetId="846">
        <row r="1">
          <cell r="R1">
            <v>1.1032381499999999</v>
          </cell>
        </row>
      </sheetData>
      <sheetData sheetId="847">
        <row r="1">
          <cell r="R1">
            <v>1.1032381499999999</v>
          </cell>
        </row>
      </sheetData>
      <sheetData sheetId="848">
        <row r="1">
          <cell r="R1">
            <v>1.1032381499999999</v>
          </cell>
        </row>
      </sheetData>
      <sheetData sheetId="849">
        <row r="1">
          <cell r="R1">
            <v>1.1032381499999999</v>
          </cell>
        </row>
      </sheetData>
      <sheetData sheetId="850">
        <row r="1">
          <cell r="R1">
            <v>1.1032381499999999</v>
          </cell>
        </row>
      </sheetData>
      <sheetData sheetId="851">
        <row r="1">
          <cell r="R1">
            <v>1.1032381499999999</v>
          </cell>
        </row>
      </sheetData>
      <sheetData sheetId="852">
        <row r="1">
          <cell r="R1">
            <v>1.1032381499999999</v>
          </cell>
        </row>
      </sheetData>
      <sheetData sheetId="853">
        <row r="1">
          <cell r="R1">
            <v>1.1032381499999999</v>
          </cell>
        </row>
      </sheetData>
      <sheetData sheetId="854">
        <row r="1">
          <cell r="R1">
            <v>1.1032381499999999</v>
          </cell>
        </row>
      </sheetData>
      <sheetData sheetId="855">
        <row r="1">
          <cell r="R1">
            <v>1.1032381499999999</v>
          </cell>
        </row>
      </sheetData>
      <sheetData sheetId="856">
        <row r="1">
          <cell r="R1">
            <v>1.1032381499999999</v>
          </cell>
        </row>
      </sheetData>
      <sheetData sheetId="857">
        <row r="1">
          <cell r="R1">
            <v>1.1032381499999999</v>
          </cell>
        </row>
      </sheetData>
      <sheetData sheetId="858">
        <row r="1">
          <cell r="R1">
            <v>1.1032381499999999</v>
          </cell>
        </row>
      </sheetData>
      <sheetData sheetId="859">
        <row r="1">
          <cell r="R1">
            <v>1.1032381499999999</v>
          </cell>
        </row>
      </sheetData>
      <sheetData sheetId="860">
        <row r="1">
          <cell r="R1">
            <v>1.1032381499999999</v>
          </cell>
        </row>
      </sheetData>
      <sheetData sheetId="861">
        <row r="1">
          <cell r="R1">
            <v>1.1032381499999999</v>
          </cell>
        </row>
      </sheetData>
      <sheetData sheetId="862">
        <row r="1">
          <cell r="R1">
            <v>1.1032381499999999</v>
          </cell>
        </row>
      </sheetData>
      <sheetData sheetId="863">
        <row r="1">
          <cell r="R1">
            <v>1.1032381499999999</v>
          </cell>
        </row>
      </sheetData>
      <sheetData sheetId="864">
        <row r="1">
          <cell r="R1">
            <v>1.1032381499999999</v>
          </cell>
        </row>
      </sheetData>
      <sheetData sheetId="865">
        <row r="1">
          <cell r="R1">
            <v>1.1032381499999999</v>
          </cell>
        </row>
      </sheetData>
      <sheetData sheetId="866">
        <row r="1">
          <cell r="R1">
            <v>1.1032381499999999</v>
          </cell>
        </row>
      </sheetData>
      <sheetData sheetId="867">
        <row r="1">
          <cell r="R1">
            <v>1.1032381499999999</v>
          </cell>
        </row>
      </sheetData>
      <sheetData sheetId="868">
        <row r="1">
          <cell r="R1">
            <v>1.1032381499999999</v>
          </cell>
        </row>
      </sheetData>
      <sheetData sheetId="869">
        <row r="1">
          <cell r="R1">
            <v>1.1032381499999999</v>
          </cell>
        </row>
      </sheetData>
      <sheetData sheetId="870">
        <row r="1">
          <cell r="R1">
            <v>1.1032381499999999</v>
          </cell>
        </row>
      </sheetData>
      <sheetData sheetId="871">
        <row r="1">
          <cell r="R1">
            <v>1.1032381499999999</v>
          </cell>
        </row>
      </sheetData>
      <sheetData sheetId="872">
        <row r="1">
          <cell r="R1">
            <v>1.1032381499999999</v>
          </cell>
        </row>
      </sheetData>
      <sheetData sheetId="873">
        <row r="1">
          <cell r="R1">
            <v>1.1032381499999999</v>
          </cell>
        </row>
      </sheetData>
      <sheetData sheetId="874">
        <row r="1">
          <cell r="R1">
            <v>1.1032381499999999</v>
          </cell>
        </row>
      </sheetData>
      <sheetData sheetId="875">
        <row r="1">
          <cell r="R1">
            <v>1.1032381499999999</v>
          </cell>
        </row>
      </sheetData>
      <sheetData sheetId="876">
        <row r="1">
          <cell r="R1">
            <v>1.1032381499999999</v>
          </cell>
        </row>
      </sheetData>
      <sheetData sheetId="877">
        <row r="1">
          <cell r="R1">
            <v>1.1032381499999999</v>
          </cell>
        </row>
      </sheetData>
      <sheetData sheetId="878">
        <row r="1">
          <cell r="R1">
            <v>1.1032381499999999</v>
          </cell>
        </row>
      </sheetData>
      <sheetData sheetId="879">
        <row r="1">
          <cell r="R1">
            <v>1.1032381499999999</v>
          </cell>
        </row>
      </sheetData>
      <sheetData sheetId="880">
        <row r="1">
          <cell r="R1">
            <v>1.1032381499999999</v>
          </cell>
        </row>
      </sheetData>
      <sheetData sheetId="881">
        <row r="1">
          <cell r="R1">
            <v>1.1032381499999999</v>
          </cell>
        </row>
      </sheetData>
      <sheetData sheetId="882">
        <row r="1">
          <cell r="R1">
            <v>1.1032381499999999</v>
          </cell>
        </row>
      </sheetData>
      <sheetData sheetId="883">
        <row r="1">
          <cell r="R1">
            <v>1.1032381499999999</v>
          </cell>
        </row>
      </sheetData>
      <sheetData sheetId="884">
        <row r="1">
          <cell r="R1">
            <v>1.1032381499999999</v>
          </cell>
        </row>
      </sheetData>
      <sheetData sheetId="885">
        <row r="1">
          <cell r="R1">
            <v>1.1032381499999999</v>
          </cell>
        </row>
      </sheetData>
      <sheetData sheetId="886">
        <row r="1">
          <cell r="R1">
            <v>1.1032381499999999</v>
          </cell>
        </row>
      </sheetData>
      <sheetData sheetId="887">
        <row r="1">
          <cell r="R1">
            <v>1.1032381499999999</v>
          </cell>
        </row>
      </sheetData>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sheetData sheetId="990"/>
      <sheetData sheetId="991"/>
      <sheetData sheetId="992"/>
      <sheetData sheetId="993"/>
      <sheetData sheetId="994"/>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ow r="1">
          <cell r="R1">
            <v>1.1032381499999999</v>
          </cell>
        </row>
      </sheetData>
      <sheetData sheetId="1084">
        <row r="1">
          <cell r="R1">
            <v>1.1032381499999999</v>
          </cell>
        </row>
      </sheetData>
      <sheetData sheetId="1085">
        <row r="1">
          <cell r="R1">
            <v>1.1032381499999999</v>
          </cell>
        </row>
      </sheetData>
      <sheetData sheetId="1086">
        <row r="1">
          <cell r="R1">
            <v>1.1032381499999999</v>
          </cell>
        </row>
      </sheetData>
      <sheetData sheetId="1087">
        <row r="1">
          <cell r="R1">
            <v>1.1032381499999999</v>
          </cell>
        </row>
      </sheetData>
      <sheetData sheetId="1088">
        <row r="1">
          <cell r="R1">
            <v>1.1032381499999999</v>
          </cell>
        </row>
      </sheetData>
      <sheetData sheetId="1089">
        <row r="1">
          <cell r="R1">
            <v>1.1032381499999999</v>
          </cell>
        </row>
      </sheetData>
      <sheetData sheetId="1090">
        <row r="1">
          <cell r="R1">
            <v>1.1032381499999999</v>
          </cell>
        </row>
      </sheetData>
      <sheetData sheetId="1091">
        <row r="1">
          <cell r="R1">
            <v>1.1032381499999999</v>
          </cell>
        </row>
      </sheetData>
      <sheetData sheetId="1092">
        <row r="1">
          <cell r="R1">
            <v>1.1032381499999999</v>
          </cell>
        </row>
      </sheetData>
      <sheetData sheetId="1093">
        <row r="1">
          <cell r="R1">
            <v>1.1032381499999999</v>
          </cell>
        </row>
      </sheetData>
      <sheetData sheetId="1094">
        <row r="1">
          <cell r="R1">
            <v>1.1032381499999999</v>
          </cell>
        </row>
      </sheetData>
      <sheetData sheetId="1095">
        <row r="1">
          <cell r="R1">
            <v>1.1032381499999999</v>
          </cell>
        </row>
      </sheetData>
      <sheetData sheetId="1096">
        <row r="1">
          <cell r="R1">
            <v>1.1032381499999999</v>
          </cell>
        </row>
      </sheetData>
      <sheetData sheetId="1097">
        <row r="1">
          <cell r="R1">
            <v>1.1032381499999999</v>
          </cell>
        </row>
      </sheetData>
      <sheetData sheetId="1098">
        <row r="1">
          <cell r="R1">
            <v>1.1032381499999999</v>
          </cell>
        </row>
      </sheetData>
      <sheetData sheetId="1099">
        <row r="1">
          <cell r="R1">
            <v>1.1032381499999999</v>
          </cell>
        </row>
      </sheetData>
      <sheetData sheetId="1100">
        <row r="1">
          <cell r="R1">
            <v>1.1032381499999999</v>
          </cell>
        </row>
      </sheetData>
      <sheetData sheetId="1101">
        <row r="1">
          <cell r="R1">
            <v>1.1032381499999999</v>
          </cell>
        </row>
      </sheetData>
      <sheetData sheetId="1102">
        <row r="1">
          <cell r="R1">
            <v>1.1032381499999999</v>
          </cell>
        </row>
      </sheetData>
      <sheetData sheetId="1103">
        <row r="1">
          <cell r="R1">
            <v>1.1032381499999999</v>
          </cell>
        </row>
      </sheetData>
      <sheetData sheetId="1104">
        <row r="1">
          <cell r="R1">
            <v>1.1032381499999999</v>
          </cell>
        </row>
      </sheetData>
      <sheetData sheetId="1105">
        <row r="1">
          <cell r="R1">
            <v>1.1032381499999999</v>
          </cell>
        </row>
      </sheetData>
      <sheetData sheetId="1106">
        <row r="1">
          <cell r="R1">
            <v>1.1032381499999999</v>
          </cell>
        </row>
      </sheetData>
      <sheetData sheetId="1107">
        <row r="1">
          <cell r="R1">
            <v>1.1032381499999999</v>
          </cell>
        </row>
      </sheetData>
      <sheetData sheetId="1108">
        <row r="1">
          <cell r="R1">
            <v>1.1032381499999999</v>
          </cell>
        </row>
      </sheetData>
      <sheetData sheetId="1109">
        <row r="1">
          <cell r="R1">
            <v>1.1032381499999999</v>
          </cell>
        </row>
      </sheetData>
      <sheetData sheetId="1110">
        <row r="1">
          <cell r="R1">
            <v>1.1032381499999999</v>
          </cell>
        </row>
      </sheetData>
      <sheetData sheetId="1111">
        <row r="1">
          <cell r="R1">
            <v>1.1032381499999999</v>
          </cell>
        </row>
      </sheetData>
      <sheetData sheetId="1112">
        <row r="1">
          <cell r="R1">
            <v>1.1032381499999999</v>
          </cell>
        </row>
      </sheetData>
      <sheetData sheetId="1113">
        <row r="1">
          <cell r="R1">
            <v>1.1032381499999999</v>
          </cell>
        </row>
      </sheetData>
      <sheetData sheetId="1114">
        <row r="1">
          <cell r="R1">
            <v>1.1032381499999999</v>
          </cell>
        </row>
      </sheetData>
      <sheetData sheetId="1115">
        <row r="1">
          <cell r="R1">
            <v>1.1032381499999999</v>
          </cell>
        </row>
      </sheetData>
      <sheetData sheetId="1116">
        <row r="1">
          <cell r="R1">
            <v>1.1032381499999999</v>
          </cell>
        </row>
      </sheetData>
      <sheetData sheetId="1117">
        <row r="1">
          <cell r="R1">
            <v>1.1032381499999999</v>
          </cell>
        </row>
      </sheetData>
      <sheetData sheetId="1118">
        <row r="1">
          <cell r="R1">
            <v>1.1032381499999999</v>
          </cell>
        </row>
      </sheetData>
      <sheetData sheetId="1119">
        <row r="1">
          <cell r="R1">
            <v>1.1032381499999999</v>
          </cell>
        </row>
      </sheetData>
      <sheetData sheetId="1120">
        <row r="1">
          <cell r="R1">
            <v>1.1032381499999999</v>
          </cell>
        </row>
      </sheetData>
      <sheetData sheetId="1121">
        <row r="1">
          <cell r="R1">
            <v>1.1032381499999999</v>
          </cell>
        </row>
      </sheetData>
      <sheetData sheetId="1122">
        <row r="1">
          <cell r="R1">
            <v>1.1032381499999999</v>
          </cell>
        </row>
      </sheetData>
      <sheetData sheetId="1123">
        <row r="1">
          <cell r="R1">
            <v>1.1032381499999999</v>
          </cell>
        </row>
      </sheetData>
      <sheetData sheetId="1124">
        <row r="1">
          <cell r="R1">
            <v>1.1032381499999999</v>
          </cell>
        </row>
      </sheetData>
      <sheetData sheetId="1125">
        <row r="1">
          <cell r="R1">
            <v>1.1032381499999999</v>
          </cell>
        </row>
      </sheetData>
      <sheetData sheetId="1126">
        <row r="1">
          <cell r="R1">
            <v>1.1032381499999999</v>
          </cell>
        </row>
      </sheetData>
      <sheetData sheetId="1127">
        <row r="1">
          <cell r="R1">
            <v>1.1032381499999999</v>
          </cell>
        </row>
      </sheetData>
      <sheetData sheetId="1128">
        <row r="1">
          <cell r="R1">
            <v>1.1032381499999999</v>
          </cell>
        </row>
      </sheetData>
      <sheetData sheetId="1129">
        <row r="1">
          <cell r="R1">
            <v>1.1032381499999999</v>
          </cell>
        </row>
      </sheetData>
      <sheetData sheetId="1130">
        <row r="1">
          <cell r="R1">
            <v>1.1032381499999999</v>
          </cell>
        </row>
      </sheetData>
      <sheetData sheetId="1131">
        <row r="1">
          <cell r="R1">
            <v>1.1032381499999999</v>
          </cell>
        </row>
      </sheetData>
      <sheetData sheetId="1132">
        <row r="1">
          <cell r="R1">
            <v>1.1032381499999999</v>
          </cell>
        </row>
      </sheetData>
      <sheetData sheetId="1133">
        <row r="1">
          <cell r="R1">
            <v>1.1032381499999999</v>
          </cell>
        </row>
      </sheetData>
      <sheetData sheetId="1134">
        <row r="1">
          <cell r="R1">
            <v>1.1032381499999999</v>
          </cell>
        </row>
      </sheetData>
      <sheetData sheetId="1135">
        <row r="1">
          <cell r="R1">
            <v>1.1032381499999999</v>
          </cell>
        </row>
      </sheetData>
      <sheetData sheetId="1136">
        <row r="1">
          <cell r="R1">
            <v>1.1032381499999999</v>
          </cell>
        </row>
      </sheetData>
      <sheetData sheetId="1137">
        <row r="1">
          <cell r="R1">
            <v>1.1032381499999999</v>
          </cell>
        </row>
      </sheetData>
      <sheetData sheetId="1138">
        <row r="1">
          <cell r="R1">
            <v>1.1032381499999999</v>
          </cell>
        </row>
      </sheetData>
      <sheetData sheetId="1139">
        <row r="1">
          <cell r="R1">
            <v>1.1032381499999999</v>
          </cell>
        </row>
      </sheetData>
      <sheetData sheetId="1140">
        <row r="1">
          <cell r="R1">
            <v>1.1032381499999999</v>
          </cell>
        </row>
      </sheetData>
      <sheetData sheetId="1141">
        <row r="1">
          <cell r="R1">
            <v>1.1032381499999999</v>
          </cell>
        </row>
      </sheetData>
      <sheetData sheetId="1142">
        <row r="1">
          <cell r="R1">
            <v>1.1032381499999999</v>
          </cell>
        </row>
      </sheetData>
      <sheetData sheetId="1143">
        <row r="1">
          <cell r="R1">
            <v>1.1032381499999999</v>
          </cell>
        </row>
      </sheetData>
      <sheetData sheetId="1144">
        <row r="1">
          <cell r="R1">
            <v>1.1032381499999999</v>
          </cell>
        </row>
      </sheetData>
      <sheetData sheetId="1145">
        <row r="1">
          <cell r="R1">
            <v>1.1032381499999999</v>
          </cell>
        </row>
      </sheetData>
      <sheetData sheetId="1146">
        <row r="1">
          <cell r="R1">
            <v>1.1032381499999999</v>
          </cell>
        </row>
      </sheetData>
      <sheetData sheetId="1147">
        <row r="1">
          <cell r="R1">
            <v>1.1032381499999999</v>
          </cell>
        </row>
      </sheetData>
      <sheetData sheetId="1148">
        <row r="1">
          <cell r="R1">
            <v>1.1032381499999999</v>
          </cell>
        </row>
      </sheetData>
      <sheetData sheetId="1149">
        <row r="1">
          <cell r="R1">
            <v>1.1032381499999999</v>
          </cell>
        </row>
      </sheetData>
      <sheetData sheetId="1150">
        <row r="1">
          <cell r="R1">
            <v>1.1032381499999999</v>
          </cell>
        </row>
      </sheetData>
      <sheetData sheetId="1151">
        <row r="1">
          <cell r="R1">
            <v>1.1032381499999999</v>
          </cell>
        </row>
      </sheetData>
      <sheetData sheetId="1152">
        <row r="1">
          <cell r="R1">
            <v>1.1032381499999999</v>
          </cell>
        </row>
      </sheetData>
      <sheetData sheetId="1153">
        <row r="1">
          <cell r="R1">
            <v>1.1032381499999999</v>
          </cell>
        </row>
      </sheetData>
      <sheetData sheetId="1154">
        <row r="1">
          <cell r="R1">
            <v>1.1032381499999999</v>
          </cell>
        </row>
      </sheetData>
      <sheetData sheetId="1155">
        <row r="1">
          <cell r="R1">
            <v>1.1032381499999999</v>
          </cell>
        </row>
      </sheetData>
      <sheetData sheetId="1156">
        <row r="1">
          <cell r="R1">
            <v>1.1032381499999999</v>
          </cell>
        </row>
      </sheetData>
      <sheetData sheetId="1157">
        <row r="1">
          <cell r="R1">
            <v>1.1032381499999999</v>
          </cell>
        </row>
      </sheetData>
      <sheetData sheetId="1158">
        <row r="1">
          <cell r="R1">
            <v>1.1032381499999999</v>
          </cell>
        </row>
      </sheetData>
      <sheetData sheetId="1159">
        <row r="1">
          <cell r="R1">
            <v>1.1032381499999999</v>
          </cell>
        </row>
      </sheetData>
      <sheetData sheetId="1160">
        <row r="1">
          <cell r="R1">
            <v>1.1032381499999999</v>
          </cell>
        </row>
      </sheetData>
      <sheetData sheetId="1161">
        <row r="1">
          <cell r="R1">
            <v>1.1032381499999999</v>
          </cell>
        </row>
      </sheetData>
      <sheetData sheetId="1162">
        <row r="1">
          <cell r="R1">
            <v>1.1032381499999999</v>
          </cell>
        </row>
      </sheetData>
      <sheetData sheetId="1163">
        <row r="1">
          <cell r="R1">
            <v>1.1032381499999999</v>
          </cell>
        </row>
      </sheetData>
      <sheetData sheetId="1164">
        <row r="1">
          <cell r="R1">
            <v>1.1032381499999999</v>
          </cell>
        </row>
      </sheetData>
      <sheetData sheetId="1165">
        <row r="1">
          <cell r="R1">
            <v>1.1032381499999999</v>
          </cell>
        </row>
      </sheetData>
      <sheetData sheetId="1166">
        <row r="1">
          <cell r="R1">
            <v>1.1032381499999999</v>
          </cell>
        </row>
      </sheetData>
      <sheetData sheetId="1167">
        <row r="1">
          <cell r="R1">
            <v>1.1032381499999999</v>
          </cell>
        </row>
      </sheetData>
      <sheetData sheetId="1168">
        <row r="1">
          <cell r="R1">
            <v>1.1032381499999999</v>
          </cell>
        </row>
      </sheetData>
      <sheetData sheetId="1169">
        <row r="1">
          <cell r="R1">
            <v>1.1032381499999999</v>
          </cell>
        </row>
      </sheetData>
      <sheetData sheetId="1170">
        <row r="1">
          <cell r="R1">
            <v>1.1032381499999999</v>
          </cell>
        </row>
      </sheetData>
      <sheetData sheetId="1171">
        <row r="1">
          <cell r="R1">
            <v>1.1032381499999999</v>
          </cell>
        </row>
      </sheetData>
      <sheetData sheetId="1172">
        <row r="1">
          <cell r="R1">
            <v>1.1032381499999999</v>
          </cell>
        </row>
      </sheetData>
      <sheetData sheetId="1173">
        <row r="1">
          <cell r="R1">
            <v>1.1032381499999999</v>
          </cell>
        </row>
      </sheetData>
      <sheetData sheetId="1174">
        <row r="1">
          <cell r="R1">
            <v>1.1032381499999999</v>
          </cell>
        </row>
      </sheetData>
      <sheetData sheetId="1175">
        <row r="1">
          <cell r="R1">
            <v>1.1032381499999999</v>
          </cell>
        </row>
      </sheetData>
      <sheetData sheetId="1176">
        <row r="1">
          <cell r="R1">
            <v>1.1032381499999999</v>
          </cell>
        </row>
      </sheetData>
      <sheetData sheetId="1177">
        <row r="1">
          <cell r="R1">
            <v>1.1032381499999999</v>
          </cell>
        </row>
      </sheetData>
      <sheetData sheetId="1178">
        <row r="1">
          <cell r="R1">
            <v>1.1032381499999999</v>
          </cell>
        </row>
      </sheetData>
      <sheetData sheetId="1179">
        <row r="1">
          <cell r="R1">
            <v>1.1032381499999999</v>
          </cell>
        </row>
      </sheetData>
      <sheetData sheetId="1180">
        <row r="1">
          <cell r="R1">
            <v>1.1032381499999999</v>
          </cell>
        </row>
      </sheetData>
      <sheetData sheetId="1181">
        <row r="1">
          <cell r="R1">
            <v>1.1032381499999999</v>
          </cell>
        </row>
      </sheetData>
      <sheetData sheetId="1182">
        <row r="1">
          <cell r="R1">
            <v>1.1032381499999999</v>
          </cell>
        </row>
      </sheetData>
      <sheetData sheetId="1183">
        <row r="1">
          <cell r="R1">
            <v>1.1032381499999999</v>
          </cell>
        </row>
      </sheetData>
      <sheetData sheetId="1184">
        <row r="1">
          <cell r="R1">
            <v>1.1032381499999999</v>
          </cell>
        </row>
      </sheetData>
      <sheetData sheetId="1185">
        <row r="1">
          <cell r="R1">
            <v>1.1032381499999999</v>
          </cell>
        </row>
      </sheetData>
      <sheetData sheetId="1186">
        <row r="1">
          <cell r="R1">
            <v>1.1032381499999999</v>
          </cell>
        </row>
      </sheetData>
      <sheetData sheetId="1187">
        <row r="1">
          <cell r="R1">
            <v>1.1032381499999999</v>
          </cell>
        </row>
      </sheetData>
      <sheetData sheetId="1188">
        <row r="1">
          <cell r="R1">
            <v>1.1032381499999999</v>
          </cell>
        </row>
      </sheetData>
      <sheetData sheetId="1189">
        <row r="1">
          <cell r="R1">
            <v>1.1032381499999999</v>
          </cell>
        </row>
      </sheetData>
      <sheetData sheetId="1190">
        <row r="1">
          <cell r="R1">
            <v>1.1032381499999999</v>
          </cell>
        </row>
      </sheetData>
      <sheetData sheetId="1191">
        <row r="1">
          <cell r="R1">
            <v>1.1032381499999999</v>
          </cell>
        </row>
      </sheetData>
      <sheetData sheetId="1192">
        <row r="1">
          <cell r="R1">
            <v>1.1032381499999999</v>
          </cell>
        </row>
      </sheetData>
      <sheetData sheetId="1193">
        <row r="1">
          <cell r="R1">
            <v>1.1032381499999999</v>
          </cell>
        </row>
      </sheetData>
      <sheetData sheetId="1194">
        <row r="1">
          <cell r="R1">
            <v>1.1032381499999999</v>
          </cell>
        </row>
      </sheetData>
      <sheetData sheetId="1195">
        <row r="1">
          <cell r="R1">
            <v>1.1032381499999999</v>
          </cell>
        </row>
      </sheetData>
      <sheetData sheetId="1196">
        <row r="1">
          <cell r="R1">
            <v>1.1032381499999999</v>
          </cell>
        </row>
      </sheetData>
      <sheetData sheetId="1197">
        <row r="1">
          <cell r="R1">
            <v>1.1032381499999999</v>
          </cell>
        </row>
      </sheetData>
      <sheetData sheetId="1198">
        <row r="1">
          <cell r="R1">
            <v>1.1032381499999999</v>
          </cell>
        </row>
      </sheetData>
      <sheetData sheetId="1199">
        <row r="1">
          <cell r="R1">
            <v>1.1032381499999999</v>
          </cell>
        </row>
      </sheetData>
      <sheetData sheetId="1200">
        <row r="1">
          <cell r="R1">
            <v>1.1032381499999999</v>
          </cell>
        </row>
      </sheetData>
      <sheetData sheetId="1201">
        <row r="1">
          <cell r="R1">
            <v>1.1032381499999999</v>
          </cell>
        </row>
      </sheetData>
      <sheetData sheetId="1202">
        <row r="1">
          <cell r="R1">
            <v>1.1032381499999999</v>
          </cell>
        </row>
      </sheetData>
      <sheetData sheetId="1203">
        <row r="1">
          <cell r="R1">
            <v>1.1032381499999999</v>
          </cell>
        </row>
      </sheetData>
      <sheetData sheetId="1204">
        <row r="1">
          <cell r="R1">
            <v>1.1032381499999999</v>
          </cell>
        </row>
      </sheetData>
      <sheetData sheetId="1205">
        <row r="1">
          <cell r="R1">
            <v>1.1032381499999999</v>
          </cell>
        </row>
      </sheetData>
      <sheetData sheetId="1206">
        <row r="1">
          <cell r="R1">
            <v>1.1032381499999999</v>
          </cell>
        </row>
      </sheetData>
      <sheetData sheetId="1207">
        <row r="1">
          <cell r="R1">
            <v>1.1032381499999999</v>
          </cell>
        </row>
      </sheetData>
      <sheetData sheetId="1208">
        <row r="1">
          <cell r="R1">
            <v>1.1032381499999999</v>
          </cell>
        </row>
      </sheetData>
      <sheetData sheetId="1209">
        <row r="1">
          <cell r="R1">
            <v>1.1032381499999999</v>
          </cell>
        </row>
      </sheetData>
      <sheetData sheetId="1210">
        <row r="1">
          <cell r="R1">
            <v>1.1032381499999999</v>
          </cell>
        </row>
      </sheetData>
      <sheetData sheetId="1211">
        <row r="1">
          <cell r="R1">
            <v>1.1032381499999999</v>
          </cell>
        </row>
      </sheetData>
      <sheetData sheetId="1212">
        <row r="1">
          <cell r="R1">
            <v>1.1032381499999999</v>
          </cell>
        </row>
      </sheetData>
      <sheetData sheetId="1213">
        <row r="1">
          <cell r="R1">
            <v>1.1032381499999999</v>
          </cell>
        </row>
      </sheetData>
      <sheetData sheetId="1214">
        <row r="1">
          <cell r="R1">
            <v>1.1032381499999999</v>
          </cell>
        </row>
      </sheetData>
      <sheetData sheetId="1215">
        <row r="1">
          <cell r="R1">
            <v>1.1032381499999999</v>
          </cell>
        </row>
      </sheetData>
      <sheetData sheetId="1216">
        <row r="1">
          <cell r="R1">
            <v>1.1032381499999999</v>
          </cell>
        </row>
      </sheetData>
      <sheetData sheetId="1217">
        <row r="1">
          <cell r="R1">
            <v>1.1032381499999999</v>
          </cell>
        </row>
      </sheetData>
      <sheetData sheetId="1218">
        <row r="1">
          <cell r="R1">
            <v>1.1032381499999999</v>
          </cell>
        </row>
      </sheetData>
      <sheetData sheetId="1219">
        <row r="1">
          <cell r="R1">
            <v>1.1032381499999999</v>
          </cell>
        </row>
      </sheetData>
      <sheetData sheetId="1220">
        <row r="1">
          <cell r="R1">
            <v>1.1032381499999999</v>
          </cell>
        </row>
      </sheetData>
      <sheetData sheetId="1221">
        <row r="1">
          <cell r="R1">
            <v>1.1032381499999999</v>
          </cell>
        </row>
      </sheetData>
      <sheetData sheetId="1222">
        <row r="1">
          <cell r="R1">
            <v>1.1032381499999999</v>
          </cell>
        </row>
      </sheetData>
      <sheetData sheetId="1223">
        <row r="1">
          <cell r="R1">
            <v>1.1032381499999999</v>
          </cell>
        </row>
      </sheetData>
      <sheetData sheetId="1224">
        <row r="1">
          <cell r="R1">
            <v>1.1032381499999999</v>
          </cell>
        </row>
      </sheetData>
      <sheetData sheetId="1225">
        <row r="1">
          <cell r="R1">
            <v>1.1032381499999999</v>
          </cell>
        </row>
      </sheetData>
      <sheetData sheetId="1226">
        <row r="1">
          <cell r="R1">
            <v>1.1032381499999999</v>
          </cell>
        </row>
      </sheetData>
      <sheetData sheetId="1227">
        <row r="1">
          <cell r="R1">
            <v>1.1032381499999999</v>
          </cell>
        </row>
      </sheetData>
      <sheetData sheetId="1228">
        <row r="1">
          <cell r="R1">
            <v>1.1032381499999999</v>
          </cell>
        </row>
      </sheetData>
      <sheetData sheetId="1229">
        <row r="1">
          <cell r="R1">
            <v>1.1032381499999999</v>
          </cell>
        </row>
      </sheetData>
      <sheetData sheetId="1230">
        <row r="1">
          <cell r="R1">
            <v>1.1032381499999999</v>
          </cell>
        </row>
      </sheetData>
      <sheetData sheetId="1231">
        <row r="1">
          <cell r="R1">
            <v>1.1032381499999999</v>
          </cell>
        </row>
      </sheetData>
      <sheetData sheetId="1232">
        <row r="1">
          <cell r="R1">
            <v>1.1032381499999999</v>
          </cell>
        </row>
      </sheetData>
      <sheetData sheetId="1233">
        <row r="1">
          <cell r="R1">
            <v>1.1032381499999999</v>
          </cell>
        </row>
      </sheetData>
      <sheetData sheetId="1234">
        <row r="1">
          <cell r="R1">
            <v>1.1032381499999999</v>
          </cell>
        </row>
      </sheetData>
      <sheetData sheetId="1235">
        <row r="1">
          <cell r="R1">
            <v>1.1032381499999999</v>
          </cell>
        </row>
      </sheetData>
      <sheetData sheetId="1236">
        <row r="1">
          <cell r="R1">
            <v>1.1032381499999999</v>
          </cell>
        </row>
      </sheetData>
      <sheetData sheetId="1237">
        <row r="1">
          <cell r="R1">
            <v>1.1032381499999999</v>
          </cell>
        </row>
      </sheetData>
      <sheetData sheetId="1238">
        <row r="1">
          <cell r="R1">
            <v>1.1032381499999999</v>
          </cell>
        </row>
      </sheetData>
      <sheetData sheetId="1239">
        <row r="1">
          <cell r="R1">
            <v>1.1032381499999999</v>
          </cell>
        </row>
      </sheetData>
      <sheetData sheetId="1240">
        <row r="1">
          <cell r="R1">
            <v>1.1032381499999999</v>
          </cell>
        </row>
      </sheetData>
      <sheetData sheetId="1241">
        <row r="1">
          <cell r="R1">
            <v>1.1032381499999999</v>
          </cell>
        </row>
      </sheetData>
      <sheetData sheetId="1242">
        <row r="1">
          <cell r="R1">
            <v>1.1032381499999999</v>
          </cell>
        </row>
      </sheetData>
      <sheetData sheetId="1243">
        <row r="1">
          <cell r="R1">
            <v>1.1032381499999999</v>
          </cell>
        </row>
      </sheetData>
      <sheetData sheetId="1244">
        <row r="1">
          <cell r="R1">
            <v>1.1032381499999999</v>
          </cell>
        </row>
      </sheetData>
      <sheetData sheetId="1245">
        <row r="1">
          <cell r="R1">
            <v>1.1032381499999999</v>
          </cell>
        </row>
      </sheetData>
      <sheetData sheetId="1246">
        <row r="1">
          <cell r="R1">
            <v>1.1032381499999999</v>
          </cell>
        </row>
      </sheetData>
      <sheetData sheetId="1247">
        <row r="1">
          <cell r="R1">
            <v>1.1032381499999999</v>
          </cell>
        </row>
      </sheetData>
      <sheetData sheetId="1248">
        <row r="1">
          <cell r="R1">
            <v>1.1032381499999999</v>
          </cell>
        </row>
      </sheetData>
      <sheetData sheetId="1249">
        <row r="1">
          <cell r="R1">
            <v>1.1032381499999999</v>
          </cell>
        </row>
      </sheetData>
      <sheetData sheetId="1250">
        <row r="1">
          <cell r="R1">
            <v>1.1032381499999999</v>
          </cell>
        </row>
      </sheetData>
      <sheetData sheetId="1251">
        <row r="1">
          <cell r="R1">
            <v>1.1032381499999999</v>
          </cell>
        </row>
      </sheetData>
      <sheetData sheetId="1252">
        <row r="1">
          <cell r="R1">
            <v>1.1032381499999999</v>
          </cell>
        </row>
      </sheetData>
      <sheetData sheetId="1253">
        <row r="1">
          <cell r="R1">
            <v>1.1032381499999999</v>
          </cell>
        </row>
      </sheetData>
      <sheetData sheetId="1254">
        <row r="1">
          <cell r="R1">
            <v>1.1032381499999999</v>
          </cell>
        </row>
      </sheetData>
      <sheetData sheetId="1255">
        <row r="1">
          <cell r="R1">
            <v>1.1032381499999999</v>
          </cell>
        </row>
      </sheetData>
      <sheetData sheetId="1256">
        <row r="1">
          <cell r="R1">
            <v>1.1032381499999999</v>
          </cell>
        </row>
      </sheetData>
      <sheetData sheetId="1257">
        <row r="1">
          <cell r="R1">
            <v>1.1032381499999999</v>
          </cell>
        </row>
      </sheetData>
      <sheetData sheetId="1258">
        <row r="1">
          <cell r="R1">
            <v>1.1032381499999999</v>
          </cell>
        </row>
      </sheetData>
      <sheetData sheetId="1259">
        <row r="1">
          <cell r="R1">
            <v>1.1032381499999999</v>
          </cell>
        </row>
      </sheetData>
      <sheetData sheetId="1260">
        <row r="1">
          <cell r="R1">
            <v>1.1032381499999999</v>
          </cell>
        </row>
      </sheetData>
      <sheetData sheetId="1261">
        <row r="1">
          <cell r="R1">
            <v>1.1032381499999999</v>
          </cell>
        </row>
      </sheetData>
      <sheetData sheetId="1262">
        <row r="1">
          <cell r="R1">
            <v>1.1032381499999999</v>
          </cell>
        </row>
      </sheetData>
      <sheetData sheetId="1263">
        <row r="1">
          <cell r="R1">
            <v>1.1032381499999999</v>
          </cell>
        </row>
      </sheetData>
      <sheetData sheetId="1264">
        <row r="1">
          <cell r="R1">
            <v>1.1032381499999999</v>
          </cell>
        </row>
      </sheetData>
      <sheetData sheetId="1265">
        <row r="1">
          <cell r="R1">
            <v>1.1032381499999999</v>
          </cell>
        </row>
      </sheetData>
      <sheetData sheetId="1266">
        <row r="1">
          <cell r="R1">
            <v>1.1032381499999999</v>
          </cell>
        </row>
      </sheetData>
      <sheetData sheetId="1267">
        <row r="1">
          <cell r="R1">
            <v>1.1032381499999999</v>
          </cell>
        </row>
      </sheetData>
      <sheetData sheetId="1268">
        <row r="1">
          <cell r="R1">
            <v>1.1032381499999999</v>
          </cell>
        </row>
      </sheetData>
      <sheetData sheetId="1269">
        <row r="1">
          <cell r="R1">
            <v>1.1032381499999999</v>
          </cell>
        </row>
      </sheetData>
      <sheetData sheetId="1270">
        <row r="1">
          <cell r="R1">
            <v>1.1032381499999999</v>
          </cell>
        </row>
      </sheetData>
      <sheetData sheetId="1271">
        <row r="1">
          <cell r="R1">
            <v>1.1032381499999999</v>
          </cell>
        </row>
      </sheetData>
      <sheetData sheetId="1272">
        <row r="1">
          <cell r="R1">
            <v>1.1032381499999999</v>
          </cell>
        </row>
      </sheetData>
      <sheetData sheetId="1273">
        <row r="1">
          <cell r="R1">
            <v>1.1032381499999999</v>
          </cell>
        </row>
      </sheetData>
      <sheetData sheetId="1274">
        <row r="1">
          <cell r="R1">
            <v>1.1032381499999999</v>
          </cell>
        </row>
      </sheetData>
      <sheetData sheetId="1275">
        <row r="1">
          <cell r="R1">
            <v>1.1032381499999999</v>
          </cell>
        </row>
      </sheetData>
      <sheetData sheetId="1276">
        <row r="1">
          <cell r="R1">
            <v>1.1032381499999999</v>
          </cell>
        </row>
      </sheetData>
      <sheetData sheetId="1277">
        <row r="1">
          <cell r="R1">
            <v>1.1032381499999999</v>
          </cell>
        </row>
      </sheetData>
      <sheetData sheetId="1278">
        <row r="1">
          <cell r="R1">
            <v>1.1032381499999999</v>
          </cell>
        </row>
      </sheetData>
      <sheetData sheetId="1279">
        <row r="1">
          <cell r="R1">
            <v>1.1032381499999999</v>
          </cell>
        </row>
      </sheetData>
      <sheetData sheetId="1280">
        <row r="1">
          <cell r="R1">
            <v>1.1032381499999999</v>
          </cell>
        </row>
      </sheetData>
      <sheetData sheetId="1281">
        <row r="1">
          <cell r="R1">
            <v>1.1032381499999999</v>
          </cell>
        </row>
      </sheetData>
      <sheetData sheetId="1282">
        <row r="1">
          <cell r="R1">
            <v>1.1032381499999999</v>
          </cell>
        </row>
      </sheetData>
      <sheetData sheetId="1283">
        <row r="1">
          <cell r="R1">
            <v>1.1032381499999999</v>
          </cell>
        </row>
      </sheetData>
      <sheetData sheetId="1284">
        <row r="1">
          <cell r="R1">
            <v>1.1032381499999999</v>
          </cell>
        </row>
      </sheetData>
      <sheetData sheetId="1285">
        <row r="1">
          <cell r="R1">
            <v>1.1032381499999999</v>
          </cell>
        </row>
      </sheetData>
      <sheetData sheetId="1286">
        <row r="1">
          <cell r="R1">
            <v>1.1032381499999999</v>
          </cell>
        </row>
      </sheetData>
      <sheetData sheetId="1287">
        <row r="1">
          <cell r="R1">
            <v>1.1032381499999999</v>
          </cell>
        </row>
      </sheetData>
      <sheetData sheetId="1288">
        <row r="1">
          <cell r="R1">
            <v>1.1032381499999999</v>
          </cell>
        </row>
      </sheetData>
      <sheetData sheetId="1289">
        <row r="1">
          <cell r="R1">
            <v>1.1032381499999999</v>
          </cell>
        </row>
      </sheetData>
      <sheetData sheetId="1290">
        <row r="1">
          <cell r="R1">
            <v>1.1032381499999999</v>
          </cell>
        </row>
      </sheetData>
      <sheetData sheetId="1291">
        <row r="1">
          <cell r="R1">
            <v>1.1032381499999999</v>
          </cell>
        </row>
      </sheetData>
      <sheetData sheetId="1292">
        <row r="1">
          <cell r="R1">
            <v>1.1032381499999999</v>
          </cell>
        </row>
      </sheetData>
      <sheetData sheetId="1293">
        <row r="1">
          <cell r="R1">
            <v>1.1032381499999999</v>
          </cell>
        </row>
      </sheetData>
      <sheetData sheetId="1294">
        <row r="1">
          <cell r="R1">
            <v>1.1032381499999999</v>
          </cell>
        </row>
      </sheetData>
      <sheetData sheetId="1295">
        <row r="1">
          <cell r="R1">
            <v>1.1032381499999999</v>
          </cell>
        </row>
      </sheetData>
      <sheetData sheetId="1296">
        <row r="1">
          <cell r="R1">
            <v>1.1032381499999999</v>
          </cell>
        </row>
      </sheetData>
      <sheetData sheetId="1297">
        <row r="1">
          <cell r="R1">
            <v>1.1032381499999999</v>
          </cell>
        </row>
      </sheetData>
      <sheetData sheetId="1298">
        <row r="1">
          <cell r="R1">
            <v>1.1032381499999999</v>
          </cell>
        </row>
      </sheetData>
      <sheetData sheetId="1299">
        <row r="1">
          <cell r="R1">
            <v>1.1032381499999999</v>
          </cell>
        </row>
      </sheetData>
      <sheetData sheetId="1300">
        <row r="1">
          <cell r="R1">
            <v>1.1032381499999999</v>
          </cell>
        </row>
      </sheetData>
      <sheetData sheetId="1301">
        <row r="1">
          <cell r="R1">
            <v>1.1032381499999999</v>
          </cell>
        </row>
      </sheetData>
      <sheetData sheetId="1302">
        <row r="1">
          <cell r="R1">
            <v>1.1032381499999999</v>
          </cell>
        </row>
      </sheetData>
      <sheetData sheetId="1303">
        <row r="1">
          <cell r="R1">
            <v>1.1032381499999999</v>
          </cell>
        </row>
      </sheetData>
      <sheetData sheetId="1304">
        <row r="1">
          <cell r="R1">
            <v>1.1032381499999999</v>
          </cell>
        </row>
      </sheetData>
      <sheetData sheetId="1305">
        <row r="1">
          <cell r="R1">
            <v>1.1032381499999999</v>
          </cell>
        </row>
      </sheetData>
      <sheetData sheetId="1306">
        <row r="1">
          <cell r="R1">
            <v>1.1032381499999999</v>
          </cell>
        </row>
      </sheetData>
      <sheetData sheetId="1307">
        <row r="1">
          <cell r="R1">
            <v>1.1032381499999999</v>
          </cell>
        </row>
      </sheetData>
      <sheetData sheetId="1308">
        <row r="1">
          <cell r="R1">
            <v>1.1032381499999999</v>
          </cell>
        </row>
      </sheetData>
      <sheetData sheetId="1309">
        <row r="1">
          <cell r="R1">
            <v>1.1032381499999999</v>
          </cell>
        </row>
      </sheetData>
      <sheetData sheetId="1310">
        <row r="1">
          <cell r="R1">
            <v>1.1032381499999999</v>
          </cell>
        </row>
      </sheetData>
      <sheetData sheetId="1311">
        <row r="1">
          <cell r="R1">
            <v>1.1032381499999999</v>
          </cell>
        </row>
      </sheetData>
      <sheetData sheetId="1312">
        <row r="1">
          <cell r="R1">
            <v>1.1032381499999999</v>
          </cell>
        </row>
      </sheetData>
      <sheetData sheetId="1313">
        <row r="1">
          <cell r="R1">
            <v>1.1032381499999999</v>
          </cell>
        </row>
      </sheetData>
      <sheetData sheetId="1314">
        <row r="1">
          <cell r="R1">
            <v>1.1032381499999999</v>
          </cell>
        </row>
      </sheetData>
      <sheetData sheetId="1315">
        <row r="1">
          <cell r="R1">
            <v>1.1032381499999999</v>
          </cell>
        </row>
      </sheetData>
      <sheetData sheetId="1316">
        <row r="1">
          <cell r="R1">
            <v>1.1032381499999999</v>
          </cell>
        </row>
      </sheetData>
      <sheetData sheetId="1317">
        <row r="1">
          <cell r="R1">
            <v>1.1032381499999999</v>
          </cell>
        </row>
      </sheetData>
      <sheetData sheetId="1318">
        <row r="1">
          <cell r="R1">
            <v>1.1032381499999999</v>
          </cell>
        </row>
      </sheetData>
      <sheetData sheetId="1319">
        <row r="1">
          <cell r="R1">
            <v>1.1032381499999999</v>
          </cell>
        </row>
      </sheetData>
      <sheetData sheetId="1320">
        <row r="1">
          <cell r="R1">
            <v>1.1032381499999999</v>
          </cell>
        </row>
      </sheetData>
      <sheetData sheetId="1321">
        <row r="1">
          <cell r="R1">
            <v>1.1032381499999999</v>
          </cell>
        </row>
      </sheetData>
      <sheetData sheetId="1322">
        <row r="1">
          <cell r="R1">
            <v>1.1032381499999999</v>
          </cell>
        </row>
      </sheetData>
      <sheetData sheetId="1323">
        <row r="1">
          <cell r="R1">
            <v>1.1032381499999999</v>
          </cell>
        </row>
      </sheetData>
      <sheetData sheetId="1324">
        <row r="1">
          <cell r="R1">
            <v>1.1032381499999999</v>
          </cell>
        </row>
      </sheetData>
      <sheetData sheetId="1325">
        <row r="1">
          <cell r="R1">
            <v>1.1032381499999999</v>
          </cell>
        </row>
      </sheetData>
      <sheetData sheetId="1326">
        <row r="1">
          <cell r="R1">
            <v>1.1032381499999999</v>
          </cell>
        </row>
      </sheetData>
      <sheetData sheetId="1327">
        <row r="1">
          <cell r="R1">
            <v>1.1032381499999999</v>
          </cell>
        </row>
      </sheetData>
      <sheetData sheetId="1328">
        <row r="1">
          <cell r="R1">
            <v>1.1032381499999999</v>
          </cell>
        </row>
      </sheetData>
      <sheetData sheetId="1329">
        <row r="1">
          <cell r="R1">
            <v>1.1032381499999999</v>
          </cell>
        </row>
      </sheetData>
      <sheetData sheetId="1330">
        <row r="1">
          <cell r="R1">
            <v>1.1032381499999999</v>
          </cell>
        </row>
      </sheetData>
      <sheetData sheetId="1331">
        <row r="1">
          <cell r="R1">
            <v>1.1032381499999999</v>
          </cell>
        </row>
      </sheetData>
      <sheetData sheetId="1332">
        <row r="1">
          <cell r="R1">
            <v>1.1032381499999999</v>
          </cell>
        </row>
      </sheetData>
      <sheetData sheetId="1333">
        <row r="1">
          <cell r="R1">
            <v>1.1032381499999999</v>
          </cell>
        </row>
      </sheetData>
      <sheetData sheetId="1334">
        <row r="1">
          <cell r="R1">
            <v>1.1032381499999999</v>
          </cell>
        </row>
      </sheetData>
      <sheetData sheetId="1335">
        <row r="1">
          <cell r="R1">
            <v>1.1032381499999999</v>
          </cell>
        </row>
      </sheetData>
      <sheetData sheetId="1336">
        <row r="1">
          <cell r="R1">
            <v>1.1032381499999999</v>
          </cell>
        </row>
      </sheetData>
      <sheetData sheetId="1337">
        <row r="1">
          <cell r="R1">
            <v>1.1032381499999999</v>
          </cell>
        </row>
      </sheetData>
      <sheetData sheetId="1338">
        <row r="1">
          <cell r="R1">
            <v>1.1032381499999999</v>
          </cell>
        </row>
      </sheetData>
      <sheetData sheetId="1339">
        <row r="1">
          <cell r="R1">
            <v>1.1032381499999999</v>
          </cell>
        </row>
      </sheetData>
      <sheetData sheetId="1340">
        <row r="1">
          <cell r="R1">
            <v>1.1032381499999999</v>
          </cell>
        </row>
      </sheetData>
      <sheetData sheetId="1341">
        <row r="1">
          <cell r="R1">
            <v>1.1032381499999999</v>
          </cell>
        </row>
      </sheetData>
      <sheetData sheetId="1342">
        <row r="1">
          <cell r="R1">
            <v>1.1032381499999999</v>
          </cell>
        </row>
      </sheetData>
      <sheetData sheetId="1343">
        <row r="1">
          <cell r="R1">
            <v>1.1032381499999999</v>
          </cell>
        </row>
      </sheetData>
      <sheetData sheetId="1344">
        <row r="1">
          <cell r="R1">
            <v>1.1032381499999999</v>
          </cell>
        </row>
      </sheetData>
      <sheetData sheetId="1345">
        <row r="1">
          <cell r="R1">
            <v>1.1032381499999999</v>
          </cell>
        </row>
      </sheetData>
      <sheetData sheetId="1346">
        <row r="1">
          <cell r="R1">
            <v>1.1032381499999999</v>
          </cell>
        </row>
      </sheetData>
      <sheetData sheetId="1347">
        <row r="1">
          <cell r="R1">
            <v>1.1032381499999999</v>
          </cell>
        </row>
      </sheetData>
      <sheetData sheetId="1348">
        <row r="1">
          <cell r="R1">
            <v>1.1032381499999999</v>
          </cell>
        </row>
      </sheetData>
      <sheetData sheetId="1349">
        <row r="1">
          <cell r="R1">
            <v>1.1032381499999999</v>
          </cell>
        </row>
      </sheetData>
      <sheetData sheetId="1350">
        <row r="1">
          <cell r="R1">
            <v>1.1032381499999999</v>
          </cell>
        </row>
      </sheetData>
      <sheetData sheetId="1351">
        <row r="1">
          <cell r="R1">
            <v>1.1032381499999999</v>
          </cell>
        </row>
      </sheetData>
      <sheetData sheetId="1352">
        <row r="1">
          <cell r="R1">
            <v>1.1032381499999999</v>
          </cell>
        </row>
      </sheetData>
      <sheetData sheetId="1353">
        <row r="1">
          <cell r="R1">
            <v>1.1032381499999999</v>
          </cell>
        </row>
      </sheetData>
      <sheetData sheetId="1354">
        <row r="1">
          <cell r="R1">
            <v>1.1032381499999999</v>
          </cell>
        </row>
      </sheetData>
      <sheetData sheetId="1355">
        <row r="1">
          <cell r="R1">
            <v>1.1032381499999999</v>
          </cell>
        </row>
      </sheetData>
      <sheetData sheetId="1356">
        <row r="1">
          <cell r="R1">
            <v>1.1032381499999999</v>
          </cell>
        </row>
      </sheetData>
      <sheetData sheetId="1357">
        <row r="1">
          <cell r="R1">
            <v>1.1032381499999999</v>
          </cell>
        </row>
      </sheetData>
      <sheetData sheetId="1358">
        <row r="1">
          <cell r="R1">
            <v>1.1032381499999999</v>
          </cell>
        </row>
      </sheetData>
      <sheetData sheetId="1359">
        <row r="1">
          <cell r="R1">
            <v>1.1032381499999999</v>
          </cell>
        </row>
      </sheetData>
      <sheetData sheetId="1360">
        <row r="1">
          <cell r="R1">
            <v>1.1032381499999999</v>
          </cell>
        </row>
      </sheetData>
      <sheetData sheetId="1361">
        <row r="1">
          <cell r="R1">
            <v>1.1032381499999999</v>
          </cell>
        </row>
      </sheetData>
      <sheetData sheetId="1362">
        <row r="1">
          <cell r="R1">
            <v>1.1032381499999999</v>
          </cell>
        </row>
      </sheetData>
      <sheetData sheetId="1363">
        <row r="1">
          <cell r="R1">
            <v>1.1032381499999999</v>
          </cell>
        </row>
      </sheetData>
      <sheetData sheetId="1364">
        <row r="1">
          <cell r="R1">
            <v>1.1032381499999999</v>
          </cell>
        </row>
      </sheetData>
      <sheetData sheetId="1365">
        <row r="1">
          <cell r="R1">
            <v>1.1032381499999999</v>
          </cell>
        </row>
      </sheetData>
      <sheetData sheetId="1366">
        <row r="1">
          <cell r="R1">
            <v>1.1032381499999999</v>
          </cell>
        </row>
      </sheetData>
      <sheetData sheetId="1367">
        <row r="1">
          <cell r="R1">
            <v>1.1032381499999999</v>
          </cell>
        </row>
      </sheetData>
      <sheetData sheetId="1368">
        <row r="1">
          <cell r="R1">
            <v>1.1032381499999999</v>
          </cell>
        </row>
      </sheetData>
      <sheetData sheetId="1369">
        <row r="1">
          <cell r="R1">
            <v>1.1032381499999999</v>
          </cell>
        </row>
      </sheetData>
      <sheetData sheetId="1370">
        <row r="1">
          <cell r="R1">
            <v>1.1032381499999999</v>
          </cell>
        </row>
      </sheetData>
      <sheetData sheetId="1371">
        <row r="1">
          <cell r="R1">
            <v>1.1032381499999999</v>
          </cell>
        </row>
      </sheetData>
      <sheetData sheetId="1372">
        <row r="1">
          <cell r="R1">
            <v>1.1032381499999999</v>
          </cell>
        </row>
      </sheetData>
      <sheetData sheetId="1373">
        <row r="1">
          <cell r="R1">
            <v>1.1032381499999999</v>
          </cell>
        </row>
      </sheetData>
      <sheetData sheetId="1374">
        <row r="1">
          <cell r="R1">
            <v>1.1032381499999999</v>
          </cell>
        </row>
      </sheetData>
      <sheetData sheetId="1375">
        <row r="1">
          <cell r="R1">
            <v>1.1032381499999999</v>
          </cell>
        </row>
      </sheetData>
      <sheetData sheetId="1376">
        <row r="1">
          <cell r="R1">
            <v>1.1032381499999999</v>
          </cell>
        </row>
      </sheetData>
      <sheetData sheetId="1377">
        <row r="1">
          <cell r="R1">
            <v>1.1032381499999999</v>
          </cell>
        </row>
      </sheetData>
      <sheetData sheetId="1378">
        <row r="1">
          <cell r="R1">
            <v>1.1032381499999999</v>
          </cell>
        </row>
      </sheetData>
      <sheetData sheetId="1379">
        <row r="1">
          <cell r="R1">
            <v>1.1032381499999999</v>
          </cell>
        </row>
      </sheetData>
      <sheetData sheetId="1380">
        <row r="1">
          <cell r="R1">
            <v>1.1032381499999999</v>
          </cell>
        </row>
      </sheetData>
      <sheetData sheetId="1381">
        <row r="1">
          <cell r="R1">
            <v>1.1032381499999999</v>
          </cell>
        </row>
      </sheetData>
      <sheetData sheetId="1382">
        <row r="1">
          <cell r="R1">
            <v>1.1032381499999999</v>
          </cell>
        </row>
      </sheetData>
      <sheetData sheetId="1383">
        <row r="1">
          <cell r="R1">
            <v>1.1032381499999999</v>
          </cell>
        </row>
      </sheetData>
      <sheetData sheetId="1384">
        <row r="1">
          <cell r="R1">
            <v>1.1032381499999999</v>
          </cell>
        </row>
      </sheetData>
      <sheetData sheetId="1385">
        <row r="1">
          <cell r="R1">
            <v>1.1032381499999999</v>
          </cell>
        </row>
      </sheetData>
      <sheetData sheetId="1386">
        <row r="1">
          <cell r="R1">
            <v>1.1032381499999999</v>
          </cell>
        </row>
      </sheetData>
      <sheetData sheetId="1387">
        <row r="1">
          <cell r="R1">
            <v>1.1032381499999999</v>
          </cell>
        </row>
      </sheetData>
      <sheetData sheetId="1388">
        <row r="1">
          <cell r="R1">
            <v>1.1032381499999999</v>
          </cell>
        </row>
      </sheetData>
      <sheetData sheetId="1389">
        <row r="1">
          <cell r="R1">
            <v>1.1032381499999999</v>
          </cell>
        </row>
      </sheetData>
      <sheetData sheetId="1390">
        <row r="1">
          <cell r="R1">
            <v>1.1032381499999999</v>
          </cell>
        </row>
      </sheetData>
      <sheetData sheetId="1391">
        <row r="1">
          <cell r="R1">
            <v>1.1032381499999999</v>
          </cell>
        </row>
      </sheetData>
      <sheetData sheetId="1392">
        <row r="1">
          <cell r="R1">
            <v>1.1032381499999999</v>
          </cell>
        </row>
      </sheetData>
      <sheetData sheetId="1393">
        <row r="1">
          <cell r="R1">
            <v>1.1032381499999999</v>
          </cell>
        </row>
      </sheetData>
      <sheetData sheetId="1394">
        <row r="1">
          <cell r="R1">
            <v>1.1032381499999999</v>
          </cell>
        </row>
      </sheetData>
      <sheetData sheetId="1395">
        <row r="1">
          <cell r="R1">
            <v>1.1032381499999999</v>
          </cell>
        </row>
      </sheetData>
      <sheetData sheetId="1396">
        <row r="1">
          <cell r="R1">
            <v>1.1032381499999999</v>
          </cell>
        </row>
      </sheetData>
      <sheetData sheetId="1397">
        <row r="1">
          <cell r="R1">
            <v>1.1032381499999999</v>
          </cell>
        </row>
      </sheetData>
      <sheetData sheetId="1398">
        <row r="1">
          <cell r="R1">
            <v>1.1032381499999999</v>
          </cell>
        </row>
      </sheetData>
      <sheetData sheetId="1399">
        <row r="1">
          <cell r="R1">
            <v>1.1032381499999999</v>
          </cell>
        </row>
      </sheetData>
      <sheetData sheetId="1400">
        <row r="1">
          <cell r="R1">
            <v>1.1032381499999999</v>
          </cell>
        </row>
      </sheetData>
      <sheetData sheetId="1401">
        <row r="1">
          <cell r="R1">
            <v>1.1032381499999999</v>
          </cell>
        </row>
      </sheetData>
      <sheetData sheetId="1402">
        <row r="1">
          <cell r="R1">
            <v>1.1032381499999999</v>
          </cell>
        </row>
      </sheetData>
      <sheetData sheetId="1403">
        <row r="1">
          <cell r="R1">
            <v>1.1032381499999999</v>
          </cell>
        </row>
      </sheetData>
      <sheetData sheetId="1404">
        <row r="1">
          <cell r="R1">
            <v>1.1032381499999999</v>
          </cell>
        </row>
      </sheetData>
      <sheetData sheetId="1405">
        <row r="1">
          <cell r="R1">
            <v>1.1032381499999999</v>
          </cell>
        </row>
      </sheetData>
      <sheetData sheetId="1406">
        <row r="1">
          <cell r="R1">
            <v>1.1032381499999999</v>
          </cell>
        </row>
      </sheetData>
      <sheetData sheetId="1407">
        <row r="1">
          <cell r="R1">
            <v>1.1032381499999999</v>
          </cell>
        </row>
      </sheetData>
      <sheetData sheetId="1408">
        <row r="1">
          <cell r="R1">
            <v>1.1032381499999999</v>
          </cell>
        </row>
      </sheetData>
      <sheetData sheetId="1409">
        <row r="1">
          <cell r="R1">
            <v>1.1032381499999999</v>
          </cell>
        </row>
      </sheetData>
      <sheetData sheetId="1410">
        <row r="1">
          <cell r="R1">
            <v>1.1032381499999999</v>
          </cell>
        </row>
      </sheetData>
      <sheetData sheetId="1411">
        <row r="1">
          <cell r="R1">
            <v>1.1032381499999999</v>
          </cell>
        </row>
      </sheetData>
      <sheetData sheetId="1412">
        <row r="1">
          <cell r="R1">
            <v>1.1032381499999999</v>
          </cell>
        </row>
      </sheetData>
      <sheetData sheetId="1413">
        <row r="1">
          <cell r="R1">
            <v>1.1032381499999999</v>
          </cell>
        </row>
      </sheetData>
      <sheetData sheetId="1414">
        <row r="1">
          <cell r="R1">
            <v>1.1032381499999999</v>
          </cell>
        </row>
      </sheetData>
      <sheetData sheetId="1415">
        <row r="1">
          <cell r="R1">
            <v>1.1032381499999999</v>
          </cell>
        </row>
      </sheetData>
      <sheetData sheetId="1416">
        <row r="1">
          <cell r="R1">
            <v>1.1032381499999999</v>
          </cell>
        </row>
      </sheetData>
      <sheetData sheetId="1417">
        <row r="1">
          <cell r="R1">
            <v>1.1032381499999999</v>
          </cell>
        </row>
      </sheetData>
      <sheetData sheetId="1418">
        <row r="1">
          <cell r="R1">
            <v>1.1032381499999999</v>
          </cell>
        </row>
      </sheetData>
      <sheetData sheetId="1419">
        <row r="1">
          <cell r="R1">
            <v>1.1032381499999999</v>
          </cell>
        </row>
      </sheetData>
      <sheetData sheetId="1420">
        <row r="1">
          <cell r="R1">
            <v>1.1032381499999999</v>
          </cell>
        </row>
      </sheetData>
      <sheetData sheetId="1421">
        <row r="1">
          <cell r="R1">
            <v>1.1032381499999999</v>
          </cell>
        </row>
      </sheetData>
      <sheetData sheetId="1422">
        <row r="1">
          <cell r="R1">
            <v>1.1032381499999999</v>
          </cell>
        </row>
      </sheetData>
      <sheetData sheetId="1423">
        <row r="1">
          <cell r="R1">
            <v>1.1032381499999999</v>
          </cell>
        </row>
      </sheetData>
      <sheetData sheetId="1424">
        <row r="1">
          <cell r="R1">
            <v>1.1032381499999999</v>
          </cell>
        </row>
      </sheetData>
      <sheetData sheetId="1425">
        <row r="1">
          <cell r="R1">
            <v>1.1032381499999999</v>
          </cell>
        </row>
      </sheetData>
      <sheetData sheetId="1426">
        <row r="1">
          <cell r="R1">
            <v>1.1032381499999999</v>
          </cell>
        </row>
      </sheetData>
      <sheetData sheetId="1427">
        <row r="1">
          <cell r="R1">
            <v>1.1032381499999999</v>
          </cell>
        </row>
      </sheetData>
      <sheetData sheetId="1428">
        <row r="1">
          <cell r="R1">
            <v>1.1032381499999999</v>
          </cell>
        </row>
      </sheetData>
      <sheetData sheetId="1429">
        <row r="1">
          <cell r="R1">
            <v>1.1032381499999999</v>
          </cell>
        </row>
      </sheetData>
      <sheetData sheetId="1430">
        <row r="1">
          <cell r="R1">
            <v>1.1032381499999999</v>
          </cell>
        </row>
      </sheetData>
      <sheetData sheetId="1431">
        <row r="1">
          <cell r="R1">
            <v>1.1032381499999999</v>
          </cell>
        </row>
      </sheetData>
      <sheetData sheetId="1432">
        <row r="1">
          <cell r="R1">
            <v>1.1032381499999999</v>
          </cell>
        </row>
      </sheetData>
      <sheetData sheetId="1433">
        <row r="1">
          <cell r="R1">
            <v>1.1032381499999999</v>
          </cell>
        </row>
      </sheetData>
      <sheetData sheetId="1434">
        <row r="1">
          <cell r="R1">
            <v>1.1032381499999999</v>
          </cell>
        </row>
      </sheetData>
      <sheetData sheetId="1435">
        <row r="1">
          <cell r="R1">
            <v>1.1032381499999999</v>
          </cell>
        </row>
      </sheetData>
      <sheetData sheetId="1436">
        <row r="1">
          <cell r="R1">
            <v>1.1032381499999999</v>
          </cell>
        </row>
      </sheetData>
      <sheetData sheetId="1437">
        <row r="1">
          <cell r="R1">
            <v>1.1032381499999999</v>
          </cell>
        </row>
      </sheetData>
      <sheetData sheetId="1438">
        <row r="1">
          <cell r="R1">
            <v>1.1032381499999999</v>
          </cell>
        </row>
      </sheetData>
      <sheetData sheetId="1439">
        <row r="1">
          <cell r="R1">
            <v>1.1032381499999999</v>
          </cell>
        </row>
      </sheetData>
      <sheetData sheetId="1440">
        <row r="1">
          <cell r="R1">
            <v>1.1032381499999999</v>
          </cell>
        </row>
      </sheetData>
      <sheetData sheetId="1441">
        <row r="1">
          <cell r="R1">
            <v>1.1032381499999999</v>
          </cell>
        </row>
      </sheetData>
      <sheetData sheetId="1442">
        <row r="1">
          <cell r="R1">
            <v>1.1032381499999999</v>
          </cell>
        </row>
      </sheetData>
      <sheetData sheetId="1443">
        <row r="1">
          <cell r="R1">
            <v>1.1032381499999999</v>
          </cell>
        </row>
      </sheetData>
      <sheetData sheetId="1444">
        <row r="1">
          <cell r="R1">
            <v>1.1032381499999999</v>
          </cell>
        </row>
      </sheetData>
      <sheetData sheetId="1445">
        <row r="1">
          <cell r="R1">
            <v>1.1032381499999999</v>
          </cell>
        </row>
      </sheetData>
      <sheetData sheetId="1446">
        <row r="1">
          <cell r="R1">
            <v>1.1032381499999999</v>
          </cell>
        </row>
      </sheetData>
      <sheetData sheetId="1447">
        <row r="1">
          <cell r="R1">
            <v>1.1032381499999999</v>
          </cell>
        </row>
      </sheetData>
      <sheetData sheetId="1448">
        <row r="1">
          <cell r="R1">
            <v>1.1032381499999999</v>
          </cell>
        </row>
      </sheetData>
      <sheetData sheetId="1449">
        <row r="1">
          <cell r="R1">
            <v>1.1032381499999999</v>
          </cell>
        </row>
      </sheetData>
      <sheetData sheetId="1450">
        <row r="1">
          <cell r="R1">
            <v>1.1032381499999999</v>
          </cell>
        </row>
      </sheetData>
      <sheetData sheetId="1451">
        <row r="1">
          <cell r="R1">
            <v>1.1032381499999999</v>
          </cell>
        </row>
      </sheetData>
      <sheetData sheetId="1452">
        <row r="1">
          <cell r="R1">
            <v>1.1032381499999999</v>
          </cell>
        </row>
      </sheetData>
      <sheetData sheetId="1453">
        <row r="1">
          <cell r="R1">
            <v>1.1032381499999999</v>
          </cell>
        </row>
      </sheetData>
      <sheetData sheetId="1454">
        <row r="1">
          <cell r="R1">
            <v>1.1032381499999999</v>
          </cell>
        </row>
      </sheetData>
      <sheetData sheetId="1455">
        <row r="1">
          <cell r="R1">
            <v>1.1032381499999999</v>
          </cell>
        </row>
      </sheetData>
      <sheetData sheetId="1456">
        <row r="1">
          <cell r="R1">
            <v>1.1032381499999999</v>
          </cell>
        </row>
      </sheetData>
      <sheetData sheetId="1457">
        <row r="1">
          <cell r="R1">
            <v>1.1032381499999999</v>
          </cell>
        </row>
      </sheetData>
      <sheetData sheetId="1458">
        <row r="1">
          <cell r="R1">
            <v>1.1032381499999999</v>
          </cell>
        </row>
      </sheetData>
      <sheetData sheetId="1459">
        <row r="1">
          <cell r="R1">
            <v>1.1032381499999999</v>
          </cell>
        </row>
      </sheetData>
      <sheetData sheetId="1460">
        <row r="1">
          <cell r="R1">
            <v>1.1032381499999999</v>
          </cell>
        </row>
      </sheetData>
      <sheetData sheetId="1461">
        <row r="1">
          <cell r="R1">
            <v>1.1032381499999999</v>
          </cell>
        </row>
      </sheetData>
      <sheetData sheetId="1462">
        <row r="1">
          <cell r="R1">
            <v>1.1032381499999999</v>
          </cell>
        </row>
      </sheetData>
      <sheetData sheetId="1463">
        <row r="1">
          <cell r="R1">
            <v>1.1032381499999999</v>
          </cell>
        </row>
      </sheetData>
      <sheetData sheetId="1464">
        <row r="1">
          <cell r="R1">
            <v>1.1032381499999999</v>
          </cell>
        </row>
      </sheetData>
      <sheetData sheetId="1465">
        <row r="1">
          <cell r="R1">
            <v>1.1032381499999999</v>
          </cell>
        </row>
      </sheetData>
      <sheetData sheetId="1466">
        <row r="1">
          <cell r="R1">
            <v>1.1032381499999999</v>
          </cell>
        </row>
      </sheetData>
      <sheetData sheetId="1467">
        <row r="1">
          <cell r="R1">
            <v>1.1032381499999999</v>
          </cell>
        </row>
      </sheetData>
      <sheetData sheetId="1468">
        <row r="1">
          <cell r="R1">
            <v>1.1032381499999999</v>
          </cell>
        </row>
      </sheetData>
      <sheetData sheetId="1469">
        <row r="1">
          <cell r="R1">
            <v>1.1032381499999999</v>
          </cell>
        </row>
      </sheetData>
      <sheetData sheetId="1470">
        <row r="1">
          <cell r="R1">
            <v>1.1032381499999999</v>
          </cell>
        </row>
      </sheetData>
      <sheetData sheetId="1471">
        <row r="1">
          <cell r="R1">
            <v>1.1032381499999999</v>
          </cell>
        </row>
      </sheetData>
      <sheetData sheetId="1472">
        <row r="1">
          <cell r="R1">
            <v>1.1032381499999999</v>
          </cell>
        </row>
      </sheetData>
      <sheetData sheetId="1473">
        <row r="1">
          <cell r="R1">
            <v>1.1032381499999999</v>
          </cell>
        </row>
      </sheetData>
      <sheetData sheetId="1474" refreshError="1"/>
      <sheetData sheetId="1475" refreshError="1"/>
      <sheetData sheetId="1476" refreshError="1"/>
      <sheetData sheetId="1477">
        <row r="1">
          <cell r="R1">
            <v>1.1032381499999999</v>
          </cell>
        </row>
      </sheetData>
      <sheetData sheetId="1478">
        <row r="1">
          <cell r="R1">
            <v>1.1032381499999999</v>
          </cell>
        </row>
      </sheetData>
      <sheetData sheetId="1479">
        <row r="1">
          <cell r="R1">
            <v>1.1032381499999999</v>
          </cell>
        </row>
      </sheetData>
      <sheetData sheetId="1480">
        <row r="1">
          <cell r="R1">
            <v>1.1032381499999999</v>
          </cell>
        </row>
      </sheetData>
      <sheetData sheetId="1481">
        <row r="1">
          <cell r="R1">
            <v>1.1032381499999999</v>
          </cell>
        </row>
      </sheetData>
      <sheetData sheetId="1482">
        <row r="1">
          <cell r="R1">
            <v>1.1032381499999999</v>
          </cell>
        </row>
      </sheetData>
      <sheetData sheetId="1483">
        <row r="1">
          <cell r="R1">
            <v>1.1032381499999999</v>
          </cell>
        </row>
      </sheetData>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ow r="1">
          <cell r="R1">
            <v>1.1032381499999999</v>
          </cell>
        </row>
      </sheetData>
      <sheetData sheetId="1521">
        <row r="1">
          <cell r="R1">
            <v>1.1032381499999999</v>
          </cell>
        </row>
      </sheetData>
      <sheetData sheetId="1522">
        <row r="1">
          <cell r="R1">
            <v>1.1032381499999999</v>
          </cell>
        </row>
      </sheetData>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Front"/>
      <sheetName val="Contents"/>
      <sheetName val="Basis"/>
      <sheetName val="Inclusions"/>
      <sheetName val="Exclusions"/>
      <sheetName val="Areas"/>
      <sheetName val="Overall Summary"/>
      <sheetName val="Basement"/>
      <sheetName val="Foundations Budget"/>
      <sheetName val="Parking"/>
      <sheetName val="Ground Floor Budget"/>
      <sheetName val="L1 &amp; 2"/>
      <sheetName val="2nd Floor Budget"/>
      <sheetName val="L3-4 Wards"/>
      <sheetName val="Parking 3-5 Budget"/>
      <sheetName val="L5-10 Strata Title"/>
      <sheetName val="Office Levels 6-13 Budget"/>
      <sheetName val="Level 11 - 14 Offices"/>
      <sheetName val="L15 Exec Offices"/>
      <sheetName val="Multipurpose Room Summary"/>
      <sheetName val="Multipurpose Room Budget1"/>
      <sheetName val="MP Summary"/>
      <sheetName val="MP Budget"/>
      <sheetName val="Siteworks Areas"/>
      <sheetName val="Siteworks Summary"/>
      <sheetName val="Siteworks Budget"/>
      <sheetName val="Section 5 Areas"/>
      <sheetName val="Alternates"/>
      <sheetName val="Comparison Summary"/>
      <sheetName val="Fill this out first___"/>
      <sheetName val="SITE-E"/>
      <sheetName val="Alat"/>
      <sheetName val="Analisa"/>
    </sheetNames>
    <sheetDataSet>
      <sheetData sheetId="0" refreshError="1">
        <row r="7">
          <cell r="I7" t="str">
            <v>Level 3 - 4 VIP &amp; SVIP Wards</v>
          </cell>
        </row>
        <row r="11">
          <cell r="D11" t="str">
            <v>Proposed MCC Hospital Extension, Jakarta</v>
          </cell>
        </row>
        <row r="12">
          <cell r="D12" t="str">
            <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SU"/>
      <sheetName val="Bhn+Uph"/>
      <sheetName val="Anl-A"/>
      <sheetName val="Anl-B"/>
      <sheetName val="Anl-C"/>
      <sheetName val="Anl-D"/>
      <sheetName val="Anl-E"/>
      <sheetName val="Anl-F"/>
      <sheetName val="Anl-G"/>
      <sheetName val="Anl-H"/>
      <sheetName val="Anl-I"/>
      <sheetName val="Anl-J"/>
      <sheetName val="Anl-K"/>
      <sheetName val="Anl-L"/>
      <sheetName val="Anl-M"/>
      <sheetName val="Anl-N"/>
      <sheetName val="Anl-P"/>
      <sheetName val="HSP"/>
      <sheetName val="RAB"/>
      <sheetName val="Vol"/>
      <sheetName val="back up analisa"/>
    </sheetNames>
    <sheetDataSet>
      <sheetData sheetId="0"/>
      <sheetData sheetId="1">
        <row r="15">
          <cell r="B15" t="str">
            <v>UPAH</v>
          </cell>
        </row>
        <row r="17">
          <cell r="B17" t="str">
            <v>Mandor</v>
          </cell>
          <cell r="C17" t="str">
            <v>oh</v>
          </cell>
          <cell r="D17">
            <v>95496.24</v>
          </cell>
          <cell r="E17">
            <v>95496.24</v>
          </cell>
        </row>
        <row r="18">
          <cell r="B18" t="str">
            <v>Mekanik</v>
          </cell>
          <cell r="C18" t="str">
            <v>oh</v>
          </cell>
          <cell r="D18">
            <v>79228.75</v>
          </cell>
          <cell r="E18">
            <v>79228.75</v>
          </cell>
        </row>
        <row r="19">
          <cell r="B19" t="str">
            <v>Mekanik pembantu</v>
          </cell>
          <cell r="C19" t="str">
            <v>oh</v>
          </cell>
          <cell r="D19">
            <v>53923.77</v>
          </cell>
          <cell r="E19">
            <v>53923.77</v>
          </cell>
        </row>
        <row r="20">
          <cell r="B20" t="str">
            <v>Kepala tukang</v>
          </cell>
          <cell r="C20" t="str">
            <v>oh</v>
          </cell>
          <cell r="D20">
            <v>87151.63</v>
          </cell>
          <cell r="E20">
            <v>87151.63</v>
          </cell>
        </row>
        <row r="21">
          <cell r="B21" t="str">
            <v>Tukang batu</v>
          </cell>
          <cell r="C21" t="str">
            <v>oh</v>
          </cell>
          <cell r="D21">
            <v>79228.75</v>
          </cell>
          <cell r="E21">
            <v>79228.75</v>
          </cell>
        </row>
        <row r="22">
          <cell r="B22" t="str">
            <v>Tukang kayu</v>
          </cell>
          <cell r="C22" t="str">
            <v>oh</v>
          </cell>
          <cell r="D22">
            <v>79228.75</v>
          </cell>
          <cell r="E22">
            <v>79228.75</v>
          </cell>
        </row>
        <row r="23">
          <cell r="B23" t="str">
            <v>Tukang besi / tukang las</v>
          </cell>
          <cell r="C23" t="str">
            <v>oh</v>
          </cell>
          <cell r="D23">
            <v>75000</v>
          </cell>
          <cell r="E23">
            <v>75000</v>
          </cell>
        </row>
        <row r="24">
          <cell r="B24" t="str">
            <v>Tukang cat</v>
          </cell>
          <cell r="C24" t="str">
            <v>oh</v>
          </cell>
          <cell r="D24">
            <v>79228.75</v>
          </cell>
          <cell r="E24">
            <v>79228.75</v>
          </cell>
        </row>
        <row r="25">
          <cell r="B25" t="str">
            <v>Tukang listrik</v>
          </cell>
          <cell r="C25" t="str">
            <v>oh</v>
          </cell>
          <cell r="D25">
            <v>75000</v>
          </cell>
          <cell r="E25">
            <v>75000</v>
          </cell>
        </row>
        <row r="26">
          <cell r="B26" t="str">
            <v>Tukang ledeng / pipa</v>
          </cell>
          <cell r="C26" t="str">
            <v>oh</v>
          </cell>
          <cell r="D26">
            <v>75000</v>
          </cell>
          <cell r="E26">
            <v>75000</v>
          </cell>
        </row>
        <row r="27">
          <cell r="B27" t="str">
            <v>Tukang gali sumur</v>
          </cell>
          <cell r="C27" t="str">
            <v>oh</v>
          </cell>
          <cell r="D27">
            <v>75000</v>
          </cell>
          <cell r="E27">
            <v>75000</v>
          </cell>
        </row>
        <row r="28">
          <cell r="B28" t="str">
            <v>Operator terlatih</v>
          </cell>
          <cell r="C28" t="str">
            <v>oh</v>
          </cell>
          <cell r="D28">
            <v>82241.25</v>
          </cell>
          <cell r="E28">
            <v>82241.25</v>
          </cell>
        </row>
        <row r="29">
          <cell r="B29" t="str">
            <v>Operator kurang terlatih</v>
          </cell>
          <cell r="C29" t="str">
            <v>oh</v>
          </cell>
          <cell r="D29">
            <v>68986.259999999995</v>
          </cell>
          <cell r="E29">
            <v>68986.259999999995</v>
          </cell>
        </row>
        <row r="30">
          <cell r="B30" t="str">
            <v>Pembantu operator</v>
          </cell>
          <cell r="C30" t="str">
            <v>oh</v>
          </cell>
          <cell r="D30">
            <v>51815.02</v>
          </cell>
          <cell r="E30">
            <v>51815.02</v>
          </cell>
        </row>
        <row r="31">
          <cell r="B31" t="str">
            <v>Supir material / truck</v>
          </cell>
          <cell r="C31" t="str">
            <v>oh</v>
          </cell>
          <cell r="D31">
            <v>76216.259999999995</v>
          </cell>
          <cell r="E31">
            <v>76216.259999999995</v>
          </cell>
        </row>
        <row r="32">
          <cell r="B32" t="str">
            <v>Supir personil / mobil ringan</v>
          </cell>
          <cell r="C32" t="str">
            <v>oh</v>
          </cell>
          <cell r="D32">
            <v>68750</v>
          </cell>
          <cell r="E32">
            <v>68750</v>
          </cell>
        </row>
        <row r="33">
          <cell r="B33" t="str">
            <v>Pembantu supir / kenek</v>
          </cell>
          <cell r="C33" t="str">
            <v>oh</v>
          </cell>
          <cell r="D33">
            <v>51815.02</v>
          </cell>
          <cell r="E33">
            <v>51815.02</v>
          </cell>
        </row>
        <row r="34">
          <cell r="B34" t="str">
            <v>Pekerja terlatih</v>
          </cell>
          <cell r="C34" t="str">
            <v>oh</v>
          </cell>
          <cell r="D34">
            <v>67178.77</v>
          </cell>
          <cell r="E34">
            <v>67178.77</v>
          </cell>
        </row>
        <row r="35">
          <cell r="B35" t="str">
            <v>Pekerja agak terlatih</v>
          </cell>
          <cell r="C35" t="str">
            <v>oh</v>
          </cell>
          <cell r="D35">
            <v>53125</v>
          </cell>
          <cell r="E35">
            <v>53125</v>
          </cell>
        </row>
        <row r="36">
          <cell r="B36" t="str">
            <v>Pekerja tak terlatih</v>
          </cell>
          <cell r="C36" t="str">
            <v>oh</v>
          </cell>
          <cell r="D36">
            <v>48802.53</v>
          </cell>
          <cell r="E36">
            <v>48802.53</v>
          </cell>
        </row>
        <row r="37">
          <cell r="B37" t="str">
            <v>Penjaga</v>
          </cell>
          <cell r="C37" t="str">
            <v>oh</v>
          </cell>
          <cell r="D37">
            <v>60250</v>
          </cell>
          <cell r="E37">
            <v>60250</v>
          </cell>
        </row>
        <row r="38">
          <cell r="B38" t="str">
            <v>Pemasak aspal</v>
          </cell>
          <cell r="C38" t="str">
            <v>oh</v>
          </cell>
          <cell r="D38">
            <v>48802.53</v>
          </cell>
          <cell r="E38">
            <v>48802.53</v>
          </cell>
        </row>
        <row r="39">
          <cell r="B39" t="str">
            <v>Pengangkut air</v>
          </cell>
          <cell r="C39" t="str">
            <v>oh</v>
          </cell>
          <cell r="D39">
            <v>48802.53</v>
          </cell>
          <cell r="E39">
            <v>48802.53</v>
          </cell>
        </row>
        <row r="41">
          <cell r="B41" t="str">
            <v>MATERIAL/BAHAN</v>
          </cell>
        </row>
        <row r="43">
          <cell r="B43" t="str">
            <v>Alang-alang</v>
          </cell>
          <cell r="C43" t="str">
            <v>ikat</v>
          </cell>
          <cell r="D43">
            <v>1500</v>
          </cell>
        </row>
        <row r="44">
          <cell r="B44" t="str">
            <v>Alat-alat bantu**</v>
          </cell>
          <cell r="C44" t="str">
            <v>set</v>
          </cell>
          <cell r="D44">
            <v>134900</v>
          </cell>
          <cell r="E44">
            <v>134900</v>
          </cell>
        </row>
        <row r="45">
          <cell r="B45" t="str">
            <v>All socket reducer PVC ø 100 x 80 (mm)</v>
          </cell>
          <cell r="C45" t="str">
            <v>unit</v>
          </cell>
          <cell r="D45">
            <v>75000</v>
          </cell>
          <cell r="E45">
            <v>75000</v>
          </cell>
        </row>
        <row r="46">
          <cell r="B46" t="str">
            <v>All socket reducer PVC ø 80 x 50 (mm)</v>
          </cell>
          <cell r="C46" t="str">
            <v>unit</v>
          </cell>
          <cell r="D46">
            <v>50000</v>
          </cell>
          <cell r="E46">
            <v>50000</v>
          </cell>
        </row>
        <row r="47">
          <cell r="B47" t="str">
            <v xml:space="preserve">Aluminium foil </v>
          </cell>
          <cell r="C47" t="str">
            <v>m²</v>
          </cell>
          <cell r="D47">
            <v>92000</v>
          </cell>
          <cell r="E47">
            <v>92000</v>
          </cell>
        </row>
        <row r="48">
          <cell r="B48" t="str">
            <v>Amplas</v>
          </cell>
          <cell r="C48" t="str">
            <v>lembar</v>
          </cell>
          <cell r="D48">
            <v>11600</v>
          </cell>
          <cell r="E48">
            <v>11600</v>
          </cell>
        </row>
        <row r="49">
          <cell r="B49" t="str">
            <v>Aspal bitumen</v>
          </cell>
          <cell r="C49" t="str">
            <v>kg</v>
          </cell>
          <cell r="D49">
            <v>12330.36</v>
          </cell>
          <cell r="E49">
            <v>12330.36</v>
          </cell>
        </row>
        <row r="50">
          <cell r="B50" t="str">
            <v xml:space="preserve">Atap alumunium super sheet uk. 1,8 x 6 (m), t = 0,2 mm (berwarna) </v>
          </cell>
          <cell r="C50" t="str">
            <v>m²</v>
          </cell>
          <cell r="D50">
            <v>265800</v>
          </cell>
          <cell r="E50">
            <v>265800</v>
          </cell>
        </row>
        <row r="51">
          <cell r="B51" t="str">
            <v>Atap asbes gelombang uk. 1,50 x 0,90 (m) tebal 4 mm</v>
          </cell>
          <cell r="C51" t="str">
            <v>lembar</v>
          </cell>
          <cell r="D51">
            <v>36814.699999999997</v>
          </cell>
          <cell r="E51">
            <v>36814.699999999997</v>
          </cell>
        </row>
        <row r="52">
          <cell r="B52" t="str">
            <v>Atap asbes gelombang uk. 1,50 x 1,05 (m) tebal 4 mm</v>
          </cell>
          <cell r="C52" t="str">
            <v>lembar</v>
          </cell>
          <cell r="D52">
            <v>71500</v>
          </cell>
          <cell r="E52">
            <v>71500</v>
          </cell>
        </row>
        <row r="53">
          <cell r="B53" t="str">
            <v>Atap asbes gelombang uk. 1,50 x 1,05 (m) tebal 6 mm</v>
          </cell>
          <cell r="C53" t="str">
            <v>lembar</v>
          </cell>
          <cell r="D53">
            <v>107200</v>
          </cell>
          <cell r="E53">
            <v>107200</v>
          </cell>
        </row>
        <row r="54">
          <cell r="B54" t="str">
            <v>Atap asbes gelombang uk. 1,80 x 0,92 (m) tebal 5 mm</v>
          </cell>
          <cell r="C54" t="str">
            <v>lembar</v>
          </cell>
          <cell r="D54">
            <v>41000</v>
          </cell>
          <cell r="E54">
            <v>41000</v>
          </cell>
        </row>
        <row r="55">
          <cell r="B55" t="str">
            <v>Atap asbes gelombang uk. 1,80 x 1,05 (m) tebal 4 mm</v>
          </cell>
          <cell r="C55" t="str">
            <v>lembar</v>
          </cell>
          <cell r="D55">
            <v>78500</v>
          </cell>
          <cell r="E55">
            <v>78500</v>
          </cell>
        </row>
        <row r="56">
          <cell r="B56" t="str">
            <v>Atap asbes gelombang uk. 1,80 x 1,08 (m) tebal 6 mm</v>
          </cell>
          <cell r="C56" t="str">
            <v>lembar</v>
          </cell>
          <cell r="D56">
            <v>55500</v>
          </cell>
          <cell r="E56">
            <v>55500</v>
          </cell>
        </row>
        <row r="57">
          <cell r="B57" t="str">
            <v>Atap asbes gelombang uk. 2,00 x 0,92 (m) tebal 5 mm</v>
          </cell>
          <cell r="C57" t="str">
            <v>lembar</v>
          </cell>
          <cell r="D57">
            <v>114400</v>
          </cell>
          <cell r="E57">
            <v>114400</v>
          </cell>
        </row>
        <row r="58">
          <cell r="B58" t="str">
            <v>Atap asbes gelombang uk. 2,10 x 1,05 (m) tebal 4 mm</v>
          </cell>
          <cell r="C58" t="str">
            <v>lembar</v>
          </cell>
          <cell r="D58">
            <v>91600</v>
          </cell>
          <cell r="E58">
            <v>91600</v>
          </cell>
        </row>
        <row r="59">
          <cell r="B59" t="str">
            <v>Atap asbes gelombang uk. 2,10 x 1,08 (m) tebal 6 mm</v>
          </cell>
          <cell r="C59" t="str">
            <v>lembar</v>
          </cell>
          <cell r="D59">
            <v>137100</v>
          </cell>
          <cell r="E59">
            <v>137100</v>
          </cell>
        </row>
        <row r="60">
          <cell r="B60" t="str">
            <v>Atap asbes gelombang uk. 2,25 x 0,92 (m) tebal 5 mm</v>
          </cell>
          <cell r="C60" t="str">
            <v>lembar</v>
          </cell>
          <cell r="D60">
            <v>128700</v>
          </cell>
          <cell r="E60">
            <v>128700</v>
          </cell>
        </row>
        <row r="61">
          <cell r="B61" t="str">
            <v>Atap asbes gelombang uk. 2,40 x 1,05 (m) tebal 4 mm</v>
          </cell>
          <cell r="C61" t="str">
            <v>lembar</v>
          </cell>
          <cell r="D61">
            <v>96400</v>
          </cell>
          <cell r="E61">
            <v>96400</v>
          </cell>
        </row>
        <row r="62">
          <cell r="B62" t="str">
            <v>Atap asbes gelombang uk. 2,40 x 1,08 (m) tebal 6 mm</v>
          </cell>
          <cell r="C62" t="str">
            <v>lembar</v>
          </cell>
          <cell r="D62">
            <v>144600</v>
          </cell>
          <cell r="E62">
            <v>144600</v>
          </cell>
        </row>
        <row r="63">
          <cell r="B63" t="str">
            <v>Atap asbes gelombang uk. 2,50 x 0,92 (m) tebal 5 mm</v>
          </cell>
          <cell r="C63" t="str">
            <v>lembar</v>
          </cell>
          <cell r="D63">
            <v>143000</v>
          </cell>
          <cell r="E63">
            <v>143000</v>
          </cell>
        </row>
        <row r="64">
          <cell r="B64" t="str">
            <v>Atap asbes gelombang uk. 2,70 x 1,05 (m) tebal 4 mm</v>
          </cell>
          <cell r="C64" t="str">
            <v>lembar</v>
          </cell>
          <cell r="D64">
            <v>116700</v>
          </cell>
          <cell r="E64">
            <v>116700</v>
          </cell>
        </row>
        <row r="65">
          <cell r="B65" t="str">
            <v>Atap asbes gelombang uk. 2,70 x 1,08 (m) tebal 6 mm</v>
          </cell>
          <cell r="C65" t="str">
            <v>lembar</v>
          </cell>
          <cell r="D65">
            <v>175000</v>
          </cell>
          <cell r="E65">
            <v>175000</v>
          </cell>
        </row>
        <row r="66">
          <cell r="B66" t="str">
            <v>Atap asbes gelombang uk. 3,00 x 1,05 (m) tebal 4 mm</v>
          </cell>
          <cell r="C66" t="str">
            <v>lembar</v>
          </cell>
          <cell r="D66">
            <v>126800</v>
          </cell>
          <cell r="E66">
            <v>126800</v>
          </cell>
        </row>
        <row r="67">
          <cell r="B67" t="str">
            <v>Atap asbes gelombang uk. 3,00 x 1,08 (m) tebal 6 mm</v>
          </cell>
          <cell r="C67" t="str">
            <v>lembar</v>
          </cell>
          <cell r="D67">
            <v>189700</v>
          </cell>
          <cell r="E67">
            <v>189700</v>
          </cell>
        </row>
        <row r="68">
          <cell r="B68" t="str">
            <v>Foldimg Gate ( tebal 2 mm )</v>
          </cell>
          <cell r="C68" t="str">
            <v>m2</v>
          </cell>
          <cell r="D68">
            <v>733471.2</v>
          </cell>
          <cell r="E68">
            <v>733471.2</v>
          </cell>
        </row>
        <row r="69">
          <cell r="B69" t="str">
            <v>Folding Gate ( tebal 3 mm )</v>
          </cell>
          <cell r="C69" t="str">
            <v>m2</v>
          </cell>
          <cell r="D69">
            <v>900169.2</v>
          </cell>
          <cell r="E69">
            <v>900169.2</v>
          </cell>
        </row>
        <row r="70">
          <cell r="B70" t="str">
            <v>Atap genteng (standar KIA)</v>
          </cell>
          <cell r="C70" t="str">
            <v>lembar</v>
          </cell>
          <cell r="D70">
            <v>14300</v>
          </cell>
          <cell r="E70">
            <v>14300</v>
          </cell>
        </row>
        <row r="71">
          <cell r="B71" t="str">
            <v>Atap genteng beton ( jenis press)</v>
          </cell>
          <cell r="C71" t="str">
            <v>buah</v>
          </cell>
          <cell r="D71">
            <v>4961.25</v>
          </cell>
          <cell r="E71">
            <v>4961.25</v>
          </cell>
        </row>
        <row r="72">
          <cell r="B72" t="str">
            <v>Atap genteng kodok</v>
          </cell>
          <cell r="C72" t="str">
            <v>buah</v>
          </cell>
          <cell r="D72">
            <v>3150</v>
          </cell>
          <cell r="E72">
            <v>3150</v>
          </cell>
        </row>
        <row r="73">
          <cell r="B73" t="str">
            <v>Atap genteng soka</v>
          </cell>
          <cell r="C73" t="str">
            <v>buah</v>
          </cell>
          <cell r="D73">
            <v>2646</v>
          </cell>
          <cell r="E73">
            <v>2646</v>
          </cell>
        </row>
        <row r="74">
          <cell r="B74" t="str">
            <v>Atap metal (biasa / polos)</v>
          </cell>
          <cell r="C74" t="str">
            <v>lembar</v>
          </cell>
          <cell r="D74">
            <v>88300</v>
          </cell>
          <cell r="E74">
            <v>88300</v>
          </cell>
        </row>
        <row r="75">
          <cell r="B75" t="str">
            <v>Atap metal batuan /tekstur</v>
          </cell>
          <cell r="C75" t="str">
            <v>lembar</v>
          </cell>
          <cell r="D75">
            <v>97100</v>
          </cell>
          <cell r="E75">
            <v>97100</v>
          </cell>
        </row>
        <row r="76">
          <cell r="B76" t="str">
            <v>Atap seng fibreglass tebal</v>
          </cell>
          <cell r="C76" t="str">
            <v>lembar</v>
          </cell>
          <cell r="D76">
            <v>158000</v>
          </cell>
          <cell r="E76">
            <v>158000</v>
          </cell>
        </row>
        <row r="77">
          <cell r="B77" t="str">
            <v>Atap seng gelombang bjls 20 uk. 0,914 x 1,829 (m)</v>
          </cell>
          <cell r="C77" t="str">
            <v>lembar</v>
          </cell>
          <cell r="D77">
            <v>74800</v>
          </cell>
          <cell r="E77">
            <v>74800</v>
          </cell>
        </row>
        <row r="78">
          <cell r="B78" t="str">
            <v>Air Release Valve dia 25 mm</v>
          </cell>
          <cell r="C78" t="str">
            <v>Unit</v>
          </cell>
          <cell r="D78">
            <v>2193411.7799999998</v>
          </cell>
          <cell r="E78">
            <v>2193411.7799999998</v>
          </cell>
        </row>
        <row r="79">
          <cell r="B79" t="str">
            <v>Air Release Valve dia 50 mm</v>
          </cell>
          <cell r="C79" t="str">
            <v>Unit</v>
          </cell>
          <cell r="D79">
            <v>2741848.2</v>
          </cell>
          <cell r="E79">
            <v>2741848.2</v>
          </cell>
        </row>
        <row r="80">
          <cell r="B80" t="str">
            <v>Gorong-gorong/Buis beton dia "100</v>
          </cell>
          <cell r="C80" t="str">
            <v>m'</v>
          </cell>
          <cell r="D80">
            <v>1134000</v>
          </cell>
          <cell r="E80">
            <v>1134000</v>
          </cell>
        </row>
        <row r="81">
          <cell r="B81" t="str">
            <v>Gorong-gorong/Buis beton dia "80</v>
          </cell>
          <cell r="C81" t="str">
            <v>m'</v>
          </cell>
          <cell r="D81">
            <v>913500</v>
          </cell>
          <cell r="E81">
            <v>913500</v>
          </cell>
        </row>
        <row r="82">
          <cell r="B82" t="str">
            <v>Gorong-gorong/Buis beton dia "60</v>
          </cell>
          <cell r="C82" t="str">
            <v>m'</v>
          </cell>
          <cell r="D82">
            <v>693000</v>
          </cell>
          <cell r="E82">
            <v>693000</v>
          </cell>
        </row>
        <row r="83">
          <cell r="B83" t="str">
            <v>Bak cuci piring (sink) stainless steel 1 lobang</v>
          </cell>
          <cell r="C83" t="str">
            <v>buah</v>
          </cell>
          <cell r="D83">
            <v>321200</v>
          </cell>
          <cell r="E83">
            <v>321200</v>
          </cell>
        </row>
        <row r="84">
          <cell r="B84" t="str">
            <v>Bak cuci piring (sink) stainless steel 2 lobang</v>
          </cell>
          <cell r="C84" t="str">
            <v>buah</v>
          </cell>
          <cell r="D84">
            <v>644200</v>
          </cell>
          <cell r="E84">
            <v>644200</v>
          </cell>
        </row>
        <row r="85">
          <cell r="B85" t="str">
            <v>Bak mandi fibreglass volume 0,15 m³</v>
          </cell>
          <cell r="C85" t="str">
            <v>buah</v>
          </cell>
          <cell r="D85">
            <v>317700</v>
          </cell>
          <cell r="E85">
            <v>317700</v>
          </cell>
        </row>
        <row r="86">
          <cell r="B86" t="str">
            <v>Bak mandi fibreglass volume 0,30 m³</v>
          </cell>
          <cell r="C86" t="str">
            <v>buah</v>
          </cell>
          <cell r="D86">
            <v>353000</v>
          </cell>
          <cell r="E86">
            <v>353000</v>
          </cell>
        </row>
        <row r="87">
          <cell r="B87" t="str">
            <v>Bak mandi fibreglass volume 1,00 m³</v>
          </cell>
          <cell r="C87" t="str">
            <v>buah</v>
          </cell>
          <cell r="D87">
            <v>494200</v>
          </cell>
          <cell r="E87">
            <v>494200</v>
          </cell>
        </row>
        <row r="88">
          <cell r="B88" t="str">
            <v>Bak mandi jenis bathtub</v>
          </cell>
          <cell r="C88" t="str">
            <v>buah</v>
          </cell>
          <cell r="D88">
            <v>1750000</v>
          </cell>
          <cell r="E88">
            <v>1750000</v>
          </cell>
        </row>
        <row r="89">
          <cell r="B89" t="str">
            <v>Bataco</v>
          </cell>
          <cell r="C89" t="str">
            <v>buah</v>
          </cell>
          <cell r="D89">
            <v>2115</v>
          </cell>
          <cell r="E89">
            <v>2115</v>
          </cell>
        </row>
        <row r="90">
          <cell r="B90" t="str">
            <v>Batacote</v>
          </cell>
          <cell r="C90" t="str">
            <v>m²</v>
          </cell>
          <cell r="D90">
            <v>61800</v>
          </cell>
          <cell r="E90">
            <v>61800</v>
          </cell>
        </row>
        <row r="91">
          <cell r="B91" t="str">
            <v>Batu alam tempel</v>
          </cell>
          <cell r="C91" t="str">
            <v>m²</v>
          </cell>
          <cell r="D91">
            <v>441300</v>
          </cell>
          <cell r="E91">
            <v>441300</v>
          </cell>
        </row>
        <row r="92">
          <cell r="B92" t="str">
            <v>Batu apung</v>
          </cell>
          <cell r="C92" t="str">
            <v>kg</v>
          </cell>
          <cell r="D92">
            <v>2600</v>
          </cell>
          <cell r="E92">
            <v>2600</v>
          </cell>
        </row>
        <row r="93">
          <cell r="B93" t="str">
            <v>Batu bata berongga uk. 5 x 11 x 24 (cm)</v>
          </cell>
          <cell r="C93" t="str">
            <v>buah</v>
          </cell>
          <cell r="D93">
            <v>2600</v>
          </cell>
          <cell r="E93">
            <v>2600</v>
          </cell>
        </row>
        <row r="94">
          <cell r="B94" t="str">
            <v>Batu bata merah (lokal)</v>
          </cell>
          <cell r="C94" t="str">
            <v>bh</v>
          </cell>
          <cell r="D94">
            <v>1800</v>
          </cell>
          <cell r="E94">
            <v>1800</v>
          </cell>
        </row>
        <row r="95">
          <cell r="B95" t="str">
            <v>Batu bata besar ( 8x8x20 ) cm</v>
          </cell>
          <cell r="C95" t="str">
            <v>bh</v>
          </cell>
          <cell r="D95">
            <v>1764</v>
          </cell>
          <cell r="E95">
            <v>1764</v>
          </cell>
        </row>
        <row r="96">
          <cell r="B96" t="str">
            <v>Batu bata kecil ( 5x8x20 ) cm</v>
          </cell>
          <cell r="C96" t="str">
            <v>bh</v>
          </cell>
          <cell r="D96">
            <v>1512</v>
          </cell>
          <cell r="E96">
            <v>1512</v>
          </cell>
        </row>
        <row r="97">
          <cell r="B97" t="str">
            <v>Batu belah 10 - 15 (cm)</v>
          </cell>
          <cell r="C97" t="str">
            <v>m³</v>
          </cell>
          <cell r="D97">
            <v>511000</v>
          </cell>
          <cell r="E97">
            <v>511000</v>
          </cell>
        </row>
        <row r="98">
          <cell r="B98" t="str">
            <v>Batu belah 15 - 20 (cm)</v>
          </cell>
          <cell r="C98" t="str">
            <v>m³</v>
          </cell>
          <cell r="D98">
            <v>401500</v>
          </cell>
          <cell r="E98">
            <v>401500</v>
          </cell>
        </row>
        <row r="99">
          <cell r="B99" t="str">
            <v>Batu gunung (quarry)</v>
          </cell>
          <cell r="C99" t="str">
            <v>m³</v>
          </cell>
          <cell r="D99">
            <v>401500</v>
          </cell>
          <cell r="E99">
            <v>401500</v>
          </cell>
        </row>
        <row r="100">
          <cell r="B100" t="str">
            <v>Batu kali bulat</v>
          </cell>
          <cell r="C100" t="str">
            <v>m³</v>
          </cell>
          <cell r="D100">
            <v>100600</v>
          </cell>
          <cell r="E100">
            <v>100600</v>
          </cell>
        </row>
        <row r="101">
          <cell r="B101" t="str">
            <v>Batu kapur</v>
          </cell>
          <cell r="C101" t="str">
            <v>m³</v>
          </cell>
          <cell r="D101">
            <v>97100</v>
          </cell>
          <cell r="E101">
            <v>97100</v>
          </cell>
        </row>
        <row r="102">
          <cell r="B102" t="str">
            <v>Batu kerikil ayak / batu saring / kerai</v>
          </cell>
          <cell r="C102" t="str">
            <v>m³</v>
          </cell>
          <cell r="D102">
            <v>207400</v>
          </cell>
          <cell r="E102">
            <v>207400</v>
          </cell>
        </row>
        <row r="103">
          <cell r="B103" t="str">
            <v>Batu kerikil dari galian bukit</v>
          </cell>
          <cell r="C103" t="str">
            <v>m³</v>
          </cell>
          <cell r="D103">
            <v>176500</v>
          </cell>
          <cell r="E103">
            <v>176500</v>
          </cell>
        </row>
        <row r="104">
          <cell r="B104" t="str">
            <v>Batu kerikil sungai (dengan pasir)</v>
          </cell>
          <cell r="C104" t="str">
            <v>m³</v>
          </cell>
          <cell r="D104">
            <v>203000</v>
          </cell>
          <cell r="E104">
            <v>203000</v>
          </cell>
        </row>
        <row r="105">
          <cell r="B105" t="str">
            <v>Batu paras</v>
          </cell>
          <cell r="C105" t="str">
            <v>m²</v>
          </cell>
          <cell r="D105">
            <v>441300</v>
          </cell>
          <cell r="E105">
            <v>441300</v>
          </cell>
        </row>
        <row r="106">
          <cell r="B106" t="str">
            <v>Batu kacang</v>
          </cell>
          <cell r="C106" t="str">
            <v>m3</v>
          </cell>
          <cell r="D106">
            <v>416745</v>
          </cell>
          <cell r="E106">
            <v>416745</v>
          </cell>
        </row>
        <row r="107">
          <cell r="B107" t="str">
            <v>Batu pecah 0,5 - 1 (cm)</v>
          </cell>
          <cell r="C107" t="str">
            <v>m³</v>
          </cell>
          <cell r="D107">
            <v>374125</v>
          </cell>
          <cell r="E107">
            <v>374125</v>
          </cell>
        </row>
        <row r="108">
          <cell r="B108" t="str">
            <v>Batu pecah 1 - 2 (cm)</v>
          </cell>
          <cell r="C108" t="str">
            <v>m³</v>
          </cell>
          <cell r="D108">
            <v>446516.67</v>
          </cell>
          <cell r="E108">
            <v>446516.67</v>
          </cell>
        </row>
        <row r="109">
          <cell r="B109" t="str">
            <v>Batu pecah 2 - 3 (cm)</v>
          </cell>
          <cell r="C109" t="str">
            <v>m³</v>
          </cell>
          <cell r="D109">
            <v>455520</v>
          </cell>
          <cell r="E109">
            <v>455520</v>
          </cell>
        </row>
        <row r="110">
          <cell r="B110" t="str">
            <v>Batu pecah 3 - 5 (cm)</v>
          </cell>
          <cell r="C110" t="str">
            <v>m³</v>
          </cell>
          <cell r="D110">
            <v>455520</v>
          </cell>
          <cell r="E110">
            <v>455520</v>
          </cell>
        </row>
        <row r="111">
          <cell r="B111" t="str">
            <v>Batu pecah 5 - 7 (cm)</v>
          </cell>
          <cell r="C111" t="str">
            <v>m³</v>
          </cell>
          <cell r="D111">
            <v>601397.36</v>
          </cell>
          <cell r="E111">
            <v>601397.36</v>
          </cell>
        </row>
        <row r="112">
          <cell r="B112" t="str">
            <v>Batu pecah 7 - 10 (cm)</v>
          </cell>
          <cell r="C112" t="str">
            <v>m³</v>
          </cell>
          <cell r="D112">
            <v>291200</v>
          </cell>
          <cell r="E112">
            <v>291200</v>
          </cell>
        </row>
        <row r="113">
          <cell r="B113" t="str">
            <v>Batu teraso</v>
          </cell>
          <cell r="C113" t="str">
            <v>m³</v>
          </cell>
          <cell r="D113">
            <v>185300</v>
          </cell>
          <cell r="E113">
            <v>185300</v>
          </cell>
        </row>
        <row r="114">
          <cell r="B114" t="str">
            <v>Baut / mur baja</v>
          </cell>
          <cell r="C114" t="str">
            <v>buah</v>
          </cell>
          <cell r="D114">
            <v>10600</v>
          </cell>
          <cell r="E114">
            <v>10600</v>
          </cell>
        </row>
        <row r="115">
          <cell r="B115" t="str">
            <v>Baut klem</v>
          </cell>
          <cell r="C115" t="str">
            <v>buah</v>
          </cell>
          <cell r="D115">
            <v>7900</v>
          </cell>
          <cell r="E115">
            <v>7900</v>
          </cell>
        </row>
        <row r="116">
          <cell r="B116" t="str">
            <v>Bensin premium</v>
          </cell>
          <cell r="C116" t="str">
            <v>liter</v>
          </cell>
          <cell r="D116">
            <v>5670</v>
          </cell>
          <cell r="E116">
            <v>5670</v>
          </cell>
        </row>
        <row r="117">
          <cell r="B117" t="str">
            <v>Besi baja profil IWF</v>
          </cell>
          <cell r="C117" t="str">
            <v>kg</v>
          </cell>
          <cell r="D117">
            <v>44100</v>
          </cell>
          <cell r="E117">
            <v>44100</v>
          </cell>
        </row>
        <row r="118">
          <cell r="B118" t="str">
            <v>Besi baut kuda-kuda</v>
          </cell>
          <cell r="C118" t="str">
            <v>kg</v>
          </cell>
          <cell r="D118">
            <v>19800</v>
          </cell>
          <cell r="E118">
            <v>19800</v>
          </cell>
        </row>
        <row r="119">
          <cell r="B119" t="str">
            <v>Besi beton</v>
          </cell>
          <cell r="C119" t="str">
            <v>kg</v>
          </cell>
          <cell r="D119">
            <v>19656</v>
          </cell>
          <cell r="E119">
            <v>19656</v>
          </cell>
        </row>
        <row r="120">
          <cell r="B120" t="str">
            <v>Besi jaring kawat baja</v>
          </cell>
          <cell r="C120" t="str">
            <v>kg</v>
          </cell>
          <cell r="D120">
            <v>19400</v>
          </cell>
          <cell r="E120">
            <v>19400</v>
          </cell>
        </row>
        <row r="121">
          <cell r="B121" t="str">
            <v>Besi prestressed polos</v>
          </cell>
          <cell r="C121" t="str">
            <v>kg</v>
          </cell>
          <cell r="D121">
            <v>22900</v>
          </cell>
          <cell r="E121">
            <v>22900</v>
          </cell>
        </row>
        <row r="122">
          <cell r="B122" t="str">
            <v>Besi siku</v>
          </cell>
          <cell r="C122" t="str">
            <v>6 m'</v>
          </cell>
          <cell r="D122">
            <v>315945</v>
          </cell>
          <cell r="E122">
            <v>315945</v>
          </cell>
        </row>
        <row r="123">
          <cell r="B123" t="str">
            <v>Besi strip</v>
          </cell>
          <cell r="C123" t="str">
            <v>kg</v>
          </cell>
          <cell r="D123">
            <v>53550</v>
          </cell>
          <cell r="E123">
            <v>53550</v>
          </cell>
        </row>
        <row r="124">
          <cell r="B124" t="str">
            <v>Kawat</v>
          </cell>
          <cell r="C124" t="str">
            <v>kg</v>
          </cell>
          <cell r="D124">
            <v>23730</v>
          </cell>
          <cell r="E124">
            <v>23730</v>
          </cell>
        </row>
        <row r="125">
          <cell r="B125" t="str">
            <v>Plat kembang 3 mm</v>
          </cell>
          <cell r="C125" t="str">
            <v>m2</v>
          </cell>
          <cell r="D125">
            <v>200037.6</v>
          </cell>
          <cell r="E125">
            <v>200037.6</v>
          </cell>
        </row>
        <row r="126">
          <cell r="B126" t="str">
            <v>Besi strip 2 x 3</v>
          </cell>
          <cell r="C126" t="str">
            <v>m'</v>
          </cell>
          <cell r="D126">
            <v>29100</v>
          </cell>
          <cell r="E126">
            <v>29100</v>
          </cell>
        </row>
        <row r="127">
          <cell r="B127" t="str">
            <v>Bend C1 dia 200 mm x 45 ff</v>
          </cell>
          <cell r="C127" t="str">
            <v>m'</v>
          </cell>
          <cell r="D127">
            <v>651622.86</v>
          </cell>
          <cell r="E127">
            <v>651622.86</v>
          </cell>
        </row>
        <row r="128">
          <cell r="B128" t="str">
            <v>Bend C1 dia 200 mm x 90 ff</v>
          </cell>
          <cell r="C128" t="str">
            <v>m'</v>
          </cell>
          <cell r="D128">
            <v>1645142.94</v>
          </cell>
          <cell r="E128">
            <v>1645142.94</v>
          </cell>
        </row>
        <row r="129">
          <cell r="B129" t="str">
            <v>Bend PVC 100 x 90</v>
          </cell>
          <cell r="C129" t="str">
            <v>Unit</v>
          </cell>
          <cell r="D129">
            <v>626618.16</v>
          </cell>
          <cell r="E129">
            <v>626618.16</v>
          </cell>
        </row>
        <row r="130">
          <cell r="B130" t="str">
            <v>Bend PVC 150 x 90</v>
          </cell>
          <cell r="C130" t="str">
            <v>Unit</v>
          </cell>
          <cell r="D130">
            <v>822487.68</v>
          </cell>
          <cell r="E130">
            <v>822487.68</v>
          </cell>
        </row>
        <row r="131">
          <cell r="B131" t="str">
            <v>Bend PVC 50 x 90</v>
          </cell>
          <cell r="C131" t="str">
            <v>Unit</v>
          </cell>
          <cell r="D131">
            <v>182701.26</v>
          </cell>
          <cell r="E131">
            <v>182701.26</v>
          </cell>
        </row>
        <row r="132">
          <cell r="B132" t="str">
            <v>Bend PVC 80 x 90</v>
          </cell>
          <cell r="C132" t="str">
            <v>Unit</v>
          </cell>
          <cell r="D132">
            <v>274051.26</v>
          </cell>
          <cell r="E132">
            <v>274051.26</v>
          </cell>
        </row>
        <row r="133">
          <cell r="B133" t="str">
            <v>Besi teralis ø 6 mm - 10 mm</v>
          </cell>
          <cell r="C133" t="str">
            <v>m'</v>
          </cell>
          <cell r="D133">
            <v>29100</v>
          </cell>
          <cell r="E133">
            <v>29100</v>
          </cell>
        </row>
        <row r="134">
          <cell r="B134" t="str">
            <v>Bilik bambu kering, uk. 1,5 x 4 (m)</v>
          </cell>
          <cell r="C134" t="str">
            <v>buah</v>
          </cell>
          <cell r="D134">
            <v>61800</v>
          </cell>
          <cell r="E134">
            <v>61800</v>
          </cell>
        </row>
        <row r="135">
          <cell r="B135" t="str">
            <v>Bliksem spit penangkal petir</v>
          </cell>
          <cell r="C135" t="str">
            <v>buah</v>
          </cell>
          <cell r="D135">
            <v>101500</v>
          </cell>
          <cell r="E135">
            <v>101500</v>
          </cell>
        </row>
        <row r="136">
          <cell r="B136" t="str">
            <v xml:space="preserve">Bondbeam uk. 40 x 20 x 20 (cm) </v>
          </cell>
          <cell r="C136" t="str">
            <v>buah</v>
          </cell>
          <cell r="D136">
            <v>64400</v>
          </cell>
          <cell r="E136">
            <v>64400</v>
          </cell>
        </row>
        <row r="137">
          <cell r="B137" t="str">
            <v>Box sekering, 1 goup / phase</v>
          </cell>
          <cell r="C137" t="str">
            <v>buah</v>
          </cell>
          <cell r="D137">
            <v>59800</v>
          </cell>
          <cell r="E137">
            <v>59800</v>
          </cell>
        </row>
        <row r="138">
          <cell r="B138" t="str">
            <v>Box sekering, 2 goup / phase</v>
          </cell>
          <cell r="C138" t="str">
            <v>buah</v>
          </cell>
          <cell r="D138">
            <v>72300</v>
          </cell>
          <cell r="E138">
            <v>72300</v>
          </cell>
        </row>
        <row r="139">
          <cell r="B139" t="str">
            <v>Box sekering, 3 goup / phase</v>
          </cell>
          <cell r="C139" t="str">
            <v>buah</v>
          </cell>
          <cell r="D139">
            <v>82300</v>
          </cell>
          <cell r="E139">
            <v>82300</v>
          </cell>
        </row>
        <row r="140">
          <cell r="B140" t="str">
            <v>Box sekering</v>
          </cell>
          <cell r="C140" t="str">
            <v>set</v>
          </cell>
          <cell r="D140">
            <v>56700</v>
          </cell>
          <cell r="E140">
            <v>56700</v>
          </cell>
        </row>
        <row r="141">
          <cell r="B141" t="str">
            <v>Box Water Meter</v>
          </cell>
          <cell r="C141" t="str">
            <v>bh</v>
          </cell>
          <cell r="D141">
            <v>44100</v>
          </cell>
          <cell r="E141">
            <v>44100</v>
          </cell>
        </row>
        <row r="142">
          <cell r="B142" t="str">
            <v>Bola lam pijar</v>
          </cell>
          <cell r="C142" t="str">
            <v>bh</v>
          </cell>
          <cell r="D142">
            <v>6300</v>
          </cell>
          <cell r="E142">
            <v>6300</v>
          </cell>
        </row>
        <row r="143">
          <cell r="B143" t="str">
            <v>Bola lampu TL.20 W</v>
          </cell>
          <cell r="C143" t="str">
            <v>bh</v>
          </cell>
          <cell r="D143">
            <v>28350</v>
          </cell>
          <cell r="E143">
            <v>28350</v>
          </cell>
        </row>
        <row r="144">
          <cell r="B144" t="str">
            <v xml:space="preserve">Bubungan atap (nok) alumunium standar 40 cm, swg. 22 </v>
          </cell>
          <cell r="C144" t="str">
            <v>m²</v>
          </cell>
          <cell r="D144">
            <v>85600</v>
          </cell>
          <cell r="E144">
            <v>85600</v>
          </cell>
        </row>
        <row r="145">
          <cell r="B145" t="str">
            <v xml:space="preserve">Bubungan atap (nok) asbes sepasang </v>
          </cell>
          <cell r="C145" t="str">
            <v>lembar</v>
          </cell>
          <cell r="D145">
            <v>61800</v>
          </cell>
          <cell r="E145">
            <v>61800</v>
          </cell>
        </row>
        <row r="146">
          <cell r="B146" t="str">
            <v>Bubungan atap (nok) genteng (standar KIA)</v>
          </cell>
          <cell r="C146" t="str">
            <v>buah</v>
          </cell>
          <cell r="D146">
            <v>43200</v>
          </cell>
          <cell r="E146">
            <v>43200</v>
          </cell>
        </row>
        <row r="147">
          <cell r="B147" t="str">
            <v>Bubungan atap (nok) genteng beton</v>
          </cell>
          <cell r="C147" t="str">
            <v>buah</v>
          </cell>
          <cell r="D147">
            <v>5433.75</v>
          </cell>
          <cell r="E147">
            <v>5433.75</v>
          </cell>
        </row>
        <row r="148">
          <cell r="B148" t="str">
            <v>Bubungan atap (nok) genteng kodok</v>
          </cell>
          <cell r="C148" t="str">
            <v>buah</v>
          </cell>
          <cell r="D148">
            <v>7200</v>
          </cell>
          <cell r="E148">
            <v>7200</v>
          </cell>
        </row>
        <row r="149">
          <cell r="B149" t="str">
            <v>Bubungan atap (nok) genteng soka</v>
          </cell>
          <cell r="C149" t="str">
            <v>buah</v>
          </cell>
          <cell r="D149">
            <v>4680</v>
          </cell>
          <cell r="E149">
            <v>4680</v>
          </cell>
        </row>
        <row r="150">
          <cell r="B150" t="str">
            <v>Bubungan atap (nok) metal (biasa / polos)</v>
          </cell>
          <cell r="C150" t="str">
            <v>buah</v>
          </cell>
          <cell r="D150">
            <v>37100</v>
          </cell>
          <cell r="E150">
            <v>37100</v>
          </cell>
        </row>
        <row r="151">
          <cell r="B151" t="str">
            <v>Bubungan atap (nok) metal (standar Rainbow)</v>
          </cell>
          <cell r="C151" t="str">
            <v>m'</v>
          </cell>
          <cell r="D151">
            <v>69700</v>
          </cell>
          <cell r="E151">
            <v>69700</v>
          </cell>
        </row>
        <row r="152">
          <cell r="B152" t="str">
            <v>Buis beton bertulang ø 45 cm - 75 cm</v>
          </cell>
          <cell r="C152" t="str">
            <v>buah</v>
          </cell>
          <cell r="D152">
            <v>494200</v>
          </cell>
          <cell r="E152">
            <v>494200</v>
          </cell>
        </row>
        <row r="153">
          <cell r="B153" t="str">
            <v>Buis beton bertulang ø 75 cm - 120 cm</v>
          </cell>
          <cell r="C153" t="str">
            <v>buah</v>
          </cell>
          <cell r="D153">
            <v>1147300</v>
          </cell>
          <cell r="E153">
            <v>1147300</v>
          </cell>
        </row>
        <row r="154">
          <cell r="B154" t="str">
            <v>Buis beton tak bertulang ø 100 cm</v>
          </cell>
          <cell r="C154" t="str">
            <v>buah</v>
          </cell>
          <cell r="D154">
            <v>460700</v>
          </cell>
          <cell r="E154">
            <v>460700</v>
          </cell>
        </row>
        <row r="155">
          <cell r="B155" t="str">
            <v>Buis beton tak bertulang ø 60 cm</v>
          </cell>
          <cell r="C155" t="str">
            <v>buah</v>
          </cell>
          <cell r="D155">
            <v>105000</v>
          </cell>
          <cell r="E155">
            <v>105000</v>
          </cell>
        </row>
        <row r="156">
          <cell r="B156" t="str">
            <v>Buis beton tak bertulang ø 80 cm</v>
          </cell>
          <cell r="C156" t="str">
            <v>buah</v>
          </cell>
          <cell r="D156">
            <v>460700</v>
          </cell>
          <cell r="E156">
            <v>460700</v>
          </cell>
        </row>
        <row r="157">
          <cell r="B157" t="str">
            <v>Cat besi merk "GENDANG"</v>
          </cell>
          <cell r="C157" t="str">
            <v>kg</v>
          </cell>
          <cell r="D157">
            <v>22176</v>
          </cell>
          <cell r="E157">
            <v>22176</v>
          </cell>
        </row>
        <row r="158">
          <cell r="B158" t="str">
            <v>Cat besi merk "PLATONE"</v>
          </cell>
          <cell r="C158" t="str">
            <v>kg</v>
          </cell>
          <cell r="D158">
            <v>50793.75</v>
          </cell>
          <cell r="E158">
            <v>50793.75</v>
          </cell>
        </row>
        <row r="159">
          <cell r="B159" t="str">
            <v>Cat dasar</v>
          </cell>
          <cell r="C159" t="str">
            <v>kg</v>
          </cell>
          <cell r="D159">
            <v>32700</v>
          </cell>
          <cell r="E159">
            <v>32700</v>
          </cell>
        </row>
        <row r="160">
          <cell r="B160" t="str">
            <v>Cat genteng</v>
          </cell>
          <cell r="C160" t="str">
            <v>kg</v>
          </cell>
          <cell r="D160">
            <v>30693.599999999999</v>
          </cell>
          <cell r="E160">
            <v>30693.599999999999</v>
          </cell>
        </row>
        <row r="161">
          <cell r="B161" t="str">
            <v>Cat jalan</v>
          </cell>
          <cell r="C161" t="str">
            <v>kg</v>
          </cell>
          <cell r="D161">
            <v>63800</v>
          </cell>
          <cell r="E161">
            <v>63800</v>
          </cell>
        </row>
        <row r="162">
          <cell r="B162" t="str">
            <v>Cat jembatan</v>
          </cell>
          <cell r="C162" t="str">
            <v>kg</v>
          </cell>
          <cell r="D162">
            <v>64400</v>
          </cell>
          <cell r="E162">
            <v>64400</v>
          </cell>
        </row>
        <row r="163">
          <cell r="B163" t="str">
            <v>Cat menie</v>
          </cell>
          <cell r="C163" t="str">
            <v>kg</v>
          </cell>
          <cell r="D163">
            <v>18405</v>
          </cell>
          <cell r="E163">
            <v>18405</v>
          </cell>
        </row>
        <row r="164">
          <cell r="B164" t="str">
            <v>Cat kayu</v>
          </cell>
          <cell r="C164" t="str">
            <v>kg</v>
          </cell>
          <cell r="D164">
            <v>42840</v>
          </cell>
          <cell r="E164">
            <v>42840</v>
          </cell>
        </row>
        <row r="165">
          <cell r="B165" t="str">
            <v>Cat minyak</v>
          </cell>
          <cell r="C165" t="str">
            <v>kg</v>
          </cell>
          <cell r="D165">
            <v>59062.5</v>
          </cell>
          <cell r="E165">
            <v>59062.5</v>
          </cell>
        </row>
        <row r="166">
          <cell r="B166" t="str">
            <v>Cat tembok</v>
          </cell>
          <cell r="C166" t="str">
            <v>kg</v>
          </cell>
          <cell r="D166">
            <v>24680</v>
          </cell>
          <cell r="E166">
            <v>24680</v>
          </cell>
        </row>
        <row r="167">
          <cell r="B167" t="str">
            <v>Cat tembok merk "GALATEK"</v>
          </cell>
          <cell r="C167" t="str">
            <v>kg</v>
          </cell>
          <cell r="D167">
            <v>9648.9500000000007</v>
          </cell>
          <cell r="E167">
            <v>9648.9500000000007</v>
          </cell>
        </row>
        <row r="168">
          <cell r="B168" t="str">
            <v>Cat tembok merk "KENLUX"</v>
          </cell>
          <cell r="C168" t="str">
            <v>kg</v>
          </cell>
          <cell r="D168">
            <v>16443</v>
          </cell>
          <cell r="E168">
            <v>16443</v>
          </cell>
        </row>
        <row r="169">
          <cell r="B169" t="str">
            <v>Cat tembok merk "PLATON"</v>
          </cell>
          <cell r="C169" t="str">
            <v>kg</v>
          </cell>
          <cell r="D169">
            <v>15172.5</v>
          </cell>
          <cell r="E169">
            <v>15172.5</v>
          </cell>
        </row>
        <row r="170">
          <cell r="B170" t="str">
            <v>Cat tembok merk "SUPERKEN"</v>
          </cell>
          <cell r="C170" t="str">
            <v>kg</v>
          </cell>
          <cell r="D170">
            <v>12810</v>
          </cell>
          <cell r="E170">
            <v>12810</v>
          </cell>
        </row>
        <row r="171">
          <cell r="B171" t="str">
            <v>Cat vernis</v>
          </cell>
          <cell r="C171" t="str">
            <v>kg</v>
          </cell>
          <cell r="D171">
            <v>19500</v>
          </cell>
          <cell r="E171">
            <v>19500</v>
          </cell>
        </row>
        <row r="172">
          <cell r="B172" t="str">
            <v>Closed duduk (lokal)</v>
          </cell>
          <cell r="C172" t="str">
            <v>buah</v>
          </cell>
          <cell r="D172">
            <v>2047400</v>
          </cell>
          <cell r="E172">
            <v>2047400</v>
          </cell>
        </row>
        <row r="173">
          <cell r="B173" t="str">
            <v>Closed jongkok keramik</v>
          </cell>
          <cell r="C173" t="str">
            <v>buah</v>
          </cell>
          <cell r="D173">
            <v>181400</v>
          </cell>
          <cell r="E173">
            <v>181400</v>
          </cell>
        </row>
        <row r="174">
          <cell r="B174" t="str">
            <v>Closed jongkok porcelaint (lokal)</v>
          </cell>
          <cell r="C174" t="str">
            <v>buah</v>
          </cell>
          <cell r="D174">
            <v>200300</v>
          </cell>
          <cell r="E174">
            <v>200300</v>
          </cell>
        </row>
        <row r="175">
          <cell r="B175" t="str">
            <v>Closed jongkok terasso</v>
          </cell>
          <cell r="C175" t="str">
            <v>buah</v>
          </cell>
          <cell r="D175">
            <v>238300</v>
          </cell>
          <cell r="E175">
            <v>238300</v>
          </cell>
        </row>
        <row r="176">
          <cell r="B176" t="str">
            <v>Closed jongkok keramik leher lurus</v>
          </cell>
          <cell r="C176" t="str">
            <v>bh</v>
          </cell>
          <cell r="D176">
            <v>441000</v>
          </cell>
          <cell r="E176">
            <v>441000</v>
          </cell>
        </row>
        <row r="177">
          <cell r="B177" t="str">
            <v>Closed jongkok keramik leher bengkok</v>
          </cell>
          <cell r="C177" t="str">
            <v>bh</v>
          </cell>
          <cell r="D177">
            <v>143850</v>
          </cell>
          <cell r="E177">
            <v>143850</v>
          </cell>
        </row>
        <row r="178">
          <cell r="B178" t="str">
            <v>Closed duduk keramik uk. Besar</v>
          </cell>
          <cell r="C178" t="str">
            <v>bh</v>
          </cell>
          <cell r="D178">
            <v>1554000</v>
          </cell>
          <cell r="E178">
            <v>1554000</v>
          </cell>
        </row>
        <row r="179">
          <cell r="B179" t="str">
            <v>Closed duduk keramik uk. Kecil</v>
          </cell>
          <cell r="C179" t="str">
            <v>bh</v>
          </cell>
          <cell r="D179">
            <v>383250</v>
          </cell>
          <cell r="E179">
            <v>383250</v>
          </cell>
        </row>
        <row r="180">
          <cell r="B180" t="str">
            <v>Clamp saddle C1 dia 50 x 13 mm</v>
          </cell>
          <cell r="C180" t="str">
            <v>unit</v>
          </cell>
          <cell r="D180">
            <v>91183.679999999993</v>
          </cell>
          <cell r="E180">
            <v>91183.679999999993</v>
          </cell>
        </row>
        <row r="181">
          <cell r="B181" t="str">
            <v>Clamp saddle C1 dia 80 x 13 mm</v>
          </cell>
          <cell r="C181" t="str">
            <v>unit</v>
          </cell>
          <cell r="D181">
            <v>104519.52</v>
          </cell>
          <cell r="E181">
            <v>104519.52</v>
          </cell>
        </row>
        <row r="182">
          <cell r="B182" t="str">
            <v>Clamp saddle PVC dia 50 x 13 mm</v>
          </cell>
          <cell r="C182" t="str">
            <v>unit</v>
          </cell>
          <cell r="D182">
            <v>173365.92</v>
          </cell>
          <cell r="E182">
            <v>173365.92</v>
          </cell>
        </row>
        <row r="183">
          <cell r="B183" t="str">
            <v>Clamp saddle PVC dia 80 x 13 mm</v>
          </cell>
          <cell r="C183" t="str">
            <v>unit</v>
          </cell>
          <cell r="D183">
            <v>207539.64</v>
          </cell>
          <cell r="E183">
            <v>207539.64</v>
          </cell>
        </row>
        <row r="184">
          <cell r="B184" t="str">
            <v>Conblock (C.B. 10)</v>
          </cell>
          <cell r="C184" t="str">
            <v>buah</v>
          </cell>
          <cell r="D184">
            <v>69700</v>
          </cell>
          <cell r="E184">
            <v>69700</v>
          </cell>
        </row>
        <row r="185">
          <cell r="B185" t="str">
            <v>Conblock (C.B. 15)</v>
          </cell>
          <cell r="C185" t="str">
            <v>buah</v>
          </cell>
          <cell r="D185">
            <v>57400</v>
          </cell>
          <cell r="E185">
            <v>57400</v>
          </cell>
        </row>
        <row r="186">
          <cell r="B186" t="str">
            <v>Conblock tebal 6 cm</v>
          </cell>
          <cell r="C186" t="str">
            <v>m²</v>
          </cell>
          <cell r="D186">
            <v>2016</v>
          </cell>
          <cell r="E186">
            <v>2016</v>
          </cell>
        </row>
        <row r="187">
          <cell r="B187" t="str">
            <v>Conblock tebal 8 cm</v>
          </cell>
          <cell r="C187" t="str">
            <v>m²</v>
          </cell>
          <cell r="D187">
            <v>2268</v>
          </cell>
          <cell r="E187">
            <v>2268</v>
          </cell>
        </row>
        <row r="188">
          <cell r="B188" t="str">
            <v>Dempul</v>
          </cell>
          <cell r="C188" t="str">
            <v>kg</v>
          </cell>
          <cell r="D188">
            <v>34177.5</v>
          </cell>
          <cell r="E188">
            <v>34177.5</v>
          </cell>
        </row>
        <row r="189">
          <cell r="B189" t="str">
            <v xml:space="preserve">Kapur tembok </v>
          </cell>
          <cell r="C189" t="str">
            <v>kg</v>
          </cell>
          <cell r="D189">
            <v>6510</v>
          </cell>
          <cell r="E189">
            <v>6510</v>
          </cell>
        </row>
        <row r="190">
          <cell r="B190" t="str">
            <v>Minyak cat</v>
          </cell>
          <cell r="C190" t="str">
            <v>Ltr</v>
          </cell>
          <cell r="D190">
            <v>6414.55</v>
          </cell>
          <cell r="E190">
            <v>6414.55</v>
          </cell>
        </row>
        <row r="191">
          <cell r="B191" t="str">
            <v>Plamur tembok</v>
          </cell>
          <cell r="C191" t="str">
            <v>kg</v>
          </cell>
          <cell r="D191">
            <v>11263</v>
          </cell>
          <cell r="E191">
            <v>11263</v>
          </cell>
        </row>
        <row r="192">
          <cell r="B192" t="str">
            <v>Dempul Gypsum</v>
          </cell>
          <cell r="C192" t="str">
            <v>kg</v>
          </cell>
          <cell r="D192">
            <v>5040</v>
          </cell>
          <cell r="E192">
            <v>5040</v>
          </cell>
        </row>
        <row r="193">
          <cell r="B193" t="str">
            <v>Dempul jadi</v>
          </cell>
          <cell r="C193" t="str">
            <v>kg</v>
          </cell>
          <cell r="D193">
            <v>146500</v>
          </cell>
          <cell r="E193">
            <v>146500</v>
          </cell>
        </row>
        <row r="194">
          <cell r="B194" t="str">
            <v>Dina bolt / ramset</v>
          </cell>
          <cell r="C194" t="str">
            <v>buah</v>
          </cell>
          <cell r="D194">
            <v>2200</v>
          </cell>
          <cell r="E194">
            <v>2200</v>
          </cell>
        </row>
        <row r="195">
          <cell r="B195" t="str">
            <v>Door stop</v>
          </cell>
          <cell r="C195" t="str">
            <v>buah</v>
          </cell>
          <cell r="D195">
            <v>88300</v>
          </cell>
          <cell r="E195">
            <v>88300</v>
          </cell>
        </row>
        <row r="196">
          <cell r="B196" t="str">
            <v>Dop PVC ø 50 mm</v>
          </cell>
          <cell r="C196" t="str">
            <v>unit</v>
          </cell>
          <cell r="D196">
            <v>41674.5</v>
          </cell>
          <cell r="E196">
            <v>41674.5</v>
          </cell>
        </row>
        <row r="197">
          <cell r="B197" t="str">
            <v>Dop Gip dia 13 mm</v>
          </cell>
          <cell r="C197" t="str">
            <v>unit</v>
          </cell>
          <cell r="D197">
            <v>5000.9399999999996</v>
          </cell>
          <cell r="E197">
            <v>5000.9399999999996</v>
          </cell>
        </row>
        <row r="198">
          <cell r="B198" t="str">
            <v>Dop PVC dia 100 mm</v>
          </cell>
          <cell r="C198" t="str">
            <v>unit</v>
          </cell>
          <cell r="D198">
            <v>127857.24</v>
          </cell>
          <cell r="E198">
            <v>127857.24</v>
          </cell>
        </row>
        <row r="199">
          <cell r="B199" t="str">
            <v>Dop PVC dia 80 mm</v>
          </cell>
          <cell r="C199" t="str">
            <v>unit</v>
          </cell>
          <cell r="D199">
            <v>74347.56</v>
          </cell>
          <cell r="E199">
            <v>74347.56</v>
          </cell>
        </row>
        <row r="200">
          <cell r="B200" t="str">
            <v>Double Nipple Gip dia 13 mm</v>
          </cell>
          <cell r="C200" t="str">
            <v>bh</v>
          </cell>
          <cell r="D200">
            <v>25200</v>
          </cell>
          <cell r="E200">
            <v>25200</v>
          </cell>
        </row>
        <row r="201">
          <cell r="B201" t="str">
            <v>Daun pintu fiber wc polos</v>
          </cell>
          <cell r="C201" t="str">
            <v>bh</v>
          </cell>
          <cell r="D201">
            <v>441000</v>
          </cell>
          <cell r="E201">
            <v>441000</v>
          </cell>
        </row>
        <row r="202">
          <cell r="B202" t="str">
            <v>Daun pintu fiber wc corak</v>
          </cell>
          <cell r="C202" t="str">
            <v>bh</v>
          </cell>
          <cell r="D202">
            <v>630000</v>
          </cell>
          <cell r="E202">
            <v>630000</v>
          </cell>
        </row>
        <row r="203">
          <cell r="B203" t="str">
            <v>Elastromer bearing pad</v>
          </cell>
          <cell r="C203" t="str">
            <v>-</v>
          </cell>
          <cell r="D203">
            <v>1420800</v>
          </cell>
          <cell r="E203">
            <v>1420800</v>
          </cell>
        </row>
        <row r="204">
          <cell r="B204" t="str">
            <v>Elektroda penghantar bumi untuk penangkal petir</v>
          </cell>
          <cell r="C204" t="str">
            <v>buah</v>
          </cell>
          <cell r="D204">
            <v>325500</v>
          </cell>
          <cell r="E204">
            <v>325500</v>
          </cell>
        </row>
        <row r="205">
          <cell r="B205" t="str">
            <v xml:space="preserve">Engsel pintu / jendela 3" </v>
          </cell>
          <cell r="C205" t="str">
            <v>buah</v>
          </cell>
          <cell r="D205">
            <v>15000</v>
          </cell>
          <cell r="E205">
            <v>15000</v>
          </cell>
        </row>
        <row r="206">
          <cell r="B206" t="str">
            <v xml:space="preserve">Engsel pintu / jendela 4" </v>
          </cell>
          <cell r="C206" t="str">
            <v>buah</v>
          </cell>
          <cell r="D206">
            <v>20300</v>
          </cell>
          <cell r="E206">
            <v>20300</v>
          </cell>
        </row>
        <row r="207">
          <cell r="B207" t="str">
            <v xml:space="preserve">Engsel pintu / jendela 5" </v>
          </cell>
          <cell r="C207" t="str">
            <v>buah</v>
          </cell>
          <cell r="D207">
            <v>28200</v>
          </cell>
          <cell r="E207">
            <v>28200</v>
          </cell>
        </row>
        <row r="208">
          <cell r="B208" t="str">
            <v>Engsel pintu kaca 10 mm</v>
          </cell>
          <cell r="C208" t="str">
            <v>set</v>
          </cell>
          <cell r="D208">
            <v>10600</v>
          </cell>
          <cell r="E208">
            <v>10600</v>
          </cell>
        </row>
        <row r="209">
          <cell r="B209" t="str">
            <v>Engsel putar jendela / ventilasi</v>
          </cell>
          <cell r="C209" t="str">
            <v>buah</v>
          </cell>
          <cell r="D209">
            <v>90000</v>
          </cell>
          <cell r="E209">
            <v>90000</v>
          </cell>
        </row>
        <row r="210">
          <cell r="B210" t="str">
            <v>Engsel kuningan untuk pintu</v>
          </cell>
          <cell r="C210" t="str">
            <v>2 bh</v>
          </cell>
          <cell r="D210">
            <v>20370</v>
          </cell>
          <cell r="E210">
            <v>20370</v>
          </cell>
        </row>
        <row r="211">
          <cell r="B211" t="str">
            <v>Engsel kuningan untuk jendela</v>
          </cell>
          <cell r="C211" t="str">
            <v>2 bh</v>
          </cell>
          <cell r="D211">
            <v>14553</v>
          </cell>
          <cell r="E211">
            <v>14553</v>
          </cell>
        </row>
        <row r="212">
          <cell r="B212" t="str">
            <v>Eternit asbes uk. 1 x 1 (m), tebal 4 mm</v>
          </cell>
          <cell r="C212" t="str">
            <v>m²</v>
          </cell>
          <cell r="D212">
            <v>32700</v>
          </cell>
          <cell r="E212">
            <v>32700</v>
          </cell>
        </row>
        <row r="213">
          <cell r="B213" t="str">
            <v>Eternit asbes uk. 1 x 1 (m), tebal 5 mm</v>
          </cell>
          <cell r="C213" t="str">
            <v>m²</v>
          </cell>
          <cell r="D213">
            <v>34400</v>
          </cell>
          <cell r="E213">
            <v>34400</v>
          </cell>
        </row>
        <row r="214">
          <cell r="B214" t="str">
            <v>Eternit asbes uk. 1 x 1 (m), tebal 6 mm</v>
          </cell>
          <cell r="C214" t="str">
            <v>m²</v>
          </cell>
          <cell r="D214">
            <v>37100</v>
          </cell>
          <cell r="E214">
            <v>37100</v>
          </cell>
        </row>
        <row r="215">
          <cell r="B215" t="str">
            <v>Enternit jaber Ment</v>
          </cell>
          <cell r="C215" t="str">
            <v>m2</v>
          </cell>
          <cell r="D215">
            <v>22680</v>
          </cell>
          <cell r="E215">
            <v>22680</v>
          </cell>
        </row>
        <row r="216">
          <cell r="B216" t="str">
            <v>Exspanoglet</v>
          </cell>
          <cell r="C216" t="str">
            <v>lembar</v>
          </cell>
          <cell r="D216">
            <v>75000</v>
          </cell>
          <cell r="E216">
            <v>75000</v>
          </cell>
        </row>
        <row r="217">
          <cell r="B217" t="str">
            <v>Fibre Plat 1,20 x 2,40 (m), tebal 4 mm</v>
          </cell>
          <cell r="C217" t="str">
            <v>m²</v>
          </cell>
          <cell r="D217">
            <v>84500</v>
          </cell>
          <cell r="E217">
            <v>84500</v>
          </cell>
        </row>
        <row r="218">
          <cell r="B218" t="str">
            <v>Fibre Plat 1,20 x 2,40 (m), tebal 6 mm</v>
          </cell>
          <cell r="C218" t="str">
            <v>m²</v>
          </cell>
          <cell r="D218">
            <v>152100</v>
          </cell>
          <cell r="E218">
            <v>152100</v>
          </cell>
        </row>
        <row r="219">
          <cell r="B219" t="str">
            <v>Fibre Plat 1,20 x 2,40 (m), tebal 8 mm</v>
          </cell>
          <cell r="C219" t="str">
            <v>m²</v>
          </cell>
          <cell r="D219">
            <v>200900</v>
          </cell>
          <cell r="E219">
            <v>200900</v>
          </cell>
        </row>
        <row r="220">
          <cell r="B220" t="str">
            <v xml:space="preserve">Floor drain </v>
          </cell>
          <cell r="C220" t="str">
            <v>buah</v>
          </cell>
          <cell r="D220">
            <v>48400</v>
          </cell>
          <cell r="E220">
            <v>48400</v>
          </cell>
        </row>
        <row r="221">
          <cell r="B221" t="str">
            <v>Formica 4" x 8"</v>
          </cell>
          <cell r="C221" t="str">
            <v>lbr</v>
          </cell>
          <cell r="D221">
            <v>79400</v>
          </cell>
          <cell r="E221">
            <v>79400</v>
          </cell>
        </row>
        <row r="222">
          <cell r="B222" t="str">
            <v>Flange C1 dia 200 mm</v>
          </cell>
          <cell r="C222" t="str">
            <v>bh</v>
          </cell>
          <cell r="D222">
            <v>136025.82</v>
          </cell>
          <cell r="E222">
            <v>136025.82</v>
          </cell>
        </row>
        <row r="223">
          <cell r="B223" t="str">
            <v>Flange Socket PVC dia 200 mm</v>
          </cell>
          <cell r="C223" t="str">
            <v>unit</v>
          </cell>
          <cell r="D223">
            <v>548436.42000000004</v>
          </cell>
          <cell r="E223">
            <v>548436.42000000004</v>
          </cell>
        </row>
        <row r="224">
          <cell r="B224" t="str">
            <v>Filler</v>
          </cell>
          <cell r="C224" t="str">
            <v>kg</v>
          </cell>
          <cell r="D224">
            <v>1512</v>
          </cell>
          <cell r="E224">
            <v>1512</v>
          </cell>
        </row>
        <row r="225">
          <cell r="B225" t="str">
            <v>Gate valve / stop kran ø 1 (inch) kuningan</v>
          </cell>
          <cell r="C225" t="str">
            <v>buah</v>
          </cell>
          <cell r="D225">
            <v>11500</v>
          </cell>
          <cell r="E225">
            <v>11500</v>
          </cell>
        </row>
        <row r="226">
          <cell r="B226" t="str">
            <v>Gate valve / stop kran ø 1/2 (inch) kuningan</v>
          </cell>
          <cell r="C226" t="str">
            <v>buah</v>
          </cell>
          <cell r="D226">
            <v>7900</v>
          </cell>
          <cell r="E226">
            <v>7900</v>
          </cell>
        </row>
        <row r="227">
          <cell r="B227" t="str">
            <v xml:space="preserve">Gate valve / stop kran ø 100 (mm) </v>
          </cell>
          <cell r="C227" t="str">
            <v>buah</v>
          </cell>
          <cell r="D227">
            <v>4203957.24</v>
          </cell>
          <cell r="E227">
            <v>4203957.24</v>
          </cell>
        </row>
        <row r="228">
          <cell r="B228" t="str">
            <v>Gate valve / stop kran ø 3/4 (inch) kuningan</v>
          </cell>
          <cell r="C228" t="str">
            <v>buah</v>
          </cell>
          <cell r="D228">
            <v>16800</v>
          </cell>
          <cell r="E228">
            <v>16800</v>
          </cell>
        </row>
        <row r="229">
          <cell r="B229" t="str">
            <v>Gate Valve dia 150 + Flange socket</v>
          </cell>
          <cell r="C229" t="str">
            <v>unit</v>
          </cell>
          <cell r="D229">
            <v>5940616.3600000003</v>
          </cell>
          <cell r="E229">
            <v>5940616.3600000003</v>
          </cell>
        </row>
        <row r="230">
          <cell r="B230" t="str">
            <v>Gate Valve dia 200 mm</v>
          </cell>
          <cell r="C230" t="str">
            <v>m'</v>
          </cell>
          <cell r="D230">
            <v>3693861.36</v>
          </cell>
          <cell r="E230">
            <v>3693861.36</v>
          </cell>
        </row>
        <row r="231">
          <cell r="B231" t="str">
            <v>Gate Valve dia 50 + Flange socket</v>
          </cell>
          <cell r="C231" t="str">
            <v>unit</v>
          </cell>
          <cell r="D231">
            <v>68922</v>
          </cell>
          <cell r="E231">
            <v>68922</v>
          </cell>
        </row>
        <row r="232">
          <cell r="B232" t="str">
            <v>Gate Valve dia 80 + Flange socket</v>
          </cell>
          <cell r="C232" t="str">
            <v>unit</v>
          </cell>
          <cell r="D232">
            <v>1761606</v>
          </cell>
          <cell r="E232">
            <v>1761606</v>
          </cell>
        </row>
        <row r="233">
          <cell r="B233" t="str">
            <v>Gibult Joint dia 200 mm</v>
          </cell>
          <cell r="C233" t="str">
            <v>unit</v>
          </cell>
          <cell r="D233">
            <v>3324958.56</v>
          </cell>
          <cell r="E233">
            <v>3324958.56</v>
          </cell>
        </row>
        <row r="234">
          <cell r="B234" t="str">
            <v>Glass block uk. 20 x 20 (cm)</v>
          </cell>
          <cell r="C234" t="str">
            <v>buah</v>
          </cell>
          <cell r="D234">
            <v>25600</v>
          </cell>
          <cell r="E234">
            <v>25600</v>
          </cell>
        </row>
        <row r="235">
          <cell r="B235" t="str">
            <v>Grease (minyak gemuk)</v>
          </cell>
          <cell r="C235" t="str">
            <v>kg</v>
          </cell>
          <cell r="D235">
            <v>43200</v>
          </cell>
          <cell r="E235">
            <v>43200</v>
          </cell>
        </row>
        <row r="236">
          <cell r="B236" t="str">
            <v>Grendel (biasa)</v>
          </cell>
          <cell r="C236" t="str">
            <v>buah</v>
          </cell>
          <cell r="D236">
            <v>20300</v>
          </cell>
          <cell r="E236">
            <v>20300</v>
          </cell>
        </row>
        <row r="237">
          <cell r="B237" t="str">
            <v>Grendel (istimewa)</v>
          </cell>
          <cell r="C237" t="str">
            <v>buah</v>
          </cell>
          <cell r="D237">
            <v>158000</v>
          </cell>
          <cell r="E237">
            <v>158000</v>
          </cell>
        </row>
        <row r="238">
          <cell r="B238" t="str">
            <v xml:space="preserve">Gypsum board motif uk. 1.22 x 2.44 (m), tebal 9 mm </v>
          </cell>
          <cell r="C238" t="str">
            <v>lembar</v>
          </cell>
          <cell r="D238">
            <v>116500</v>
          </cell>
          <cell r="E238">
            <v>116500</v>
          </cell>
        </row>
        <row r="239">
          <cell r="B239" t="str">
            <v>Gypsum board polos uk. 1.22 x 2.44 (m), tebal 9 mm</v>
          </cell>
          <cell r="C239" t="str">
            <v>lembar</v>
          </cell>
          <cell r="D239">
            <v>56385</v>
          </cell>
          <cell r="E239">
            <v>56385</v>
          </cell>
        </row>
        <row r="240">
          <cell r="B240" t="str">
            <v>Grendel kuning</v>
          </cell>
          <cell r="C240" t="str">
            <v>bh</v>
          </cell>
          <cell r="D240">
            <v>8190</v>
          </cell>
          <cell r="E240">
            <v>8190</v>
          </cell>
        </row>
        <row r="241">
          <cell r="B241" t="str">
            <v>Handle jendela</v>
          </cell>
          <cell r="C241" t="str">
            <v>buah</v>
          </cell>
          <cell r="D241">
            <v>37900</v>
          </cell>
          <cell r="E241">
            <v>37900</v>
          </cell>
        </row>
        <row r="242">
          <cell r="B242" t="str">
            <v>Handle pintu</v>
          </cell>
          <cell r="C242" t="str">
            <v>buah</v>
          </cell>
          <cell r="D242">
            <v>37900</v>
          </cell>
          <cell r="E242">
            <v>37900</v>
          </cell>
        </row>
        <row r="243">
          <cell r="B243" t="str">
            <v>Handle untuk meubelair (furniture) + kunci</v>
          </cell>
          <cell r="C243" t="str">
            <v>buah</v>
          </cell>
          <cell r="D243">
            <v>64400</v>
          </cell>
          <cell r="E243">
            <v>64400</v>
          </cell>
        </row>
        <row r="244">
          <cell r="B244" t="str">
            <v>Handle untuk pintu kaca lebar</v>
          </cell>
          <cell r="C244" t="str">
            <v>buah</v>
          </cell>
          <cell r="D244">
            <v>2206300</v>
          </cell>
          <cell r="E244">
            <v>2206300</v>
          </cell>
        </row>
        <row r="245">
          <cell r="B245" t="str">
            <v>Hollow block (H.B. 10)</v>
          </cell>
          <cell r="C245" t="str">
            <v>buah</v>
          </cell>
          <cell r="D245">
            <v>57400</v>
          </cell>
          <cell r="E245">
            <v>57400</v>
          </cell>
        </row>
        <row r="246">
          <cell r="B246" t="str">
            <v>Hollow block (H.B. 15)</v>
          </cell>
          <cell r="C246" t="str">
            <v>buah</v>
          </cell>
          <cell r="D246">
            <v>62700</v>
          </cell>
          <cell r="E246">
            <v>62700</v>
          </cell>
        </row>
        <row r="247">
          <cell r="B247" t="str">
            <v>Hollow block (H.B. 20)</v>
          </cell>
          <cell r="C247" t="str">
            <v>buah</v>
          </cell>
          <cell r="D247">
            <v>75000</v>
          </cell>
          <cell r="E247">
            <v>75000</v>
          </cell>
        </row>
        <row r="248">
          <cell r="B248" t="str">
            <v>Hook</v>
          </cell>
          <cell r="C248" t="str">
            <v>buah</v>
          </cell>
          <cell r="D248">
            <v>20300</v>
          </cell>
          <cell r="E248">
            <v>20300</v>
          </cell>
        </row>
        <row r="249">
          <cell r="B249" t="str">
            <v>Huruf Galvanized-Stainless steel</v>
          </cell>
          <cell r="C249" t="str">
            <v>m²</v>
          </cell>
          <cell r="D249">
            <v>402400</v>
          </cell>
          <cell r="E249">
            <v>402400</v>
          </cell>
        </row>
        <row r="250">
          <cell r="B250" t="str">
            <v>Jendela besi</v>
          </cell>
          <cell r="C250" t="str">
            <v>m²</v>
          </cell>
          <cell r="D250">
            <v>402400</v>
          </cell>
          <cell r="E250">
            <v>402400</v>
          </cell>
        </row>
        <row r="251">
          <cell r="B251" t="str">
            <v>Jendela nako (kerangka + kaca 5 mm)</v>
          </cell>
          <cell r="C251" t="str">
            <v>m²</v>
          </cell>
          <cell r="D251">
            <v>238300</v>
          </cell>
          <cell r="E251">
            <v>238300</v>
          </cell>
        </row>
        <row r="252">
          <cell r="B252" t="str">
            <v>Daun jendela alumunium lengkap ( 80 x 120 ) cm</v>
          </cell>
          <cell r="C252" t="str">
            <v>bh</v>
          </cell>
          <cell r="D252">
            <v>503566.88</v>
          </cell>
          <cell r="E252">
            <v>503566.88</v>
          </cell>
        </row>
        <row r="253">
          <cell r="B253" t="str">
            <v>Daun pintu alumunium lengkap ( 90 x 120 )</v>
          </cell>
          <cell r="C253" t="str">
            <v>bh</v>
          </cell>
          <cell r="D253">
            <v>700000</v>
          </cell>
          <cell r="E253">
            <v>700000</v>
          </cell>
        </row>
        <row r="254">
          <cell r="B254" t="str">
            <v>Daun pintu alumunium untuk WC ( 80 x 200 )</v>
          </cell>
          <cell r="C254" t="str">
            <v>bh</v>
          </cell>
          <cell r="D254">
            <v>882000</v>
          </cell>
          <cell r="E254">
            <v>882000</v>
          </cell>
        </row>
        <row r="255">
          <cell r="B255" t="str">
            <v>Kabel biasa</v>
          </cell>
          <cell r="C255" t="str">
            <v>m'</v>
          </cell>
          <cell r="D255">
            <v>3400</v>
          </cell>
          <cell r="E255">
            <v>3400</v>
          </cell>
        </row>
        <row r="256">
          <cell r="B256" t="str">
            <v>Kabel bulat</v>
          </cell>
          <cell r="C256" t="str">
            <v>m'</v>
          </cell>
          <cell r="D256">
            <v>4800</v>
          </cell>
          <cell r="E256">
            <v>4800</v>
          </cell>
        </row>
        <row r="257">
          <cell r="B257" t="str">
            <v>Kabel listrik NYY 4 x 2,5 mm²</v>
          </cell>
          <cell r="C257" t="str">
            <v>m'</v>
          </cell>
          <cell r="D257">
            <v>5800</v>
          </cell>
          <cell r="E257">
            <v>5800</v>
          </cell>
        </row>
        <row r="258">
          <cell r="B258" t="str">
            <v>Kabel listrik NYY 4 x 4 mm²</v>
          </cell>
          <cell r="C258" t="str">
            <v>m'</v>
          </cell>
          <cell r="D258">
            <v>12200</v>
          </cell>
          <cell r="E258">
            <v>12200</v>
          </cell>
        </row>
        <row r="259">
          <cell r="B259" t="str">
            <v>Kabel slink</v>
          </cell>
          <cell r="C259" t="str">
            <v>m'</v>
          </cell>
          <cell r="D259">
            <v>30800</v>
          </cell>
          <cell r="E259">
            <v>30800</v>
          </cell>
        </row>
        <row r="260">
          <cell r="B260" t="str">
            <v>Kaca bening tebal 10 mm</v>
          </cell>
          <cell r="C260" t="str">
            <v>m²</v>
          </cell>
          <cell r="D260">
            <v>359400</v>
          </cell>
          <cell r="E260">
            <v>359400</v>
          </cell>
        </row>
        <row r="261">
          <cell r="B261" t="str">
            <v>Kaca bening tebal 3 mm</v>
          </cell>
          <cell r="C261" t="str">
            <v>m²</v>
          </cell>
          <cell r="D261">
            <v>102294.36</v>
          </cell>
          <cell r="E261">
            <v>102294.36</v>
          </cell>
        </row>
        <row r="262">
          <cell r="B262" t="str">
            <v>Kaca bening tebal 5 mm</v>
          </cell>
          <cell r="C262" t="str">
            <v>m²</v>
          </cell>
          <cell r="D262">
            <v>132300</v>
          </cell>
          <cell r="E262">
            <v>132300</v>
          </cell>
        </row>
        <row r="263">
          <cell r="B263" t="str">
            <v>Kaca bening tebal 8 mm</v>
          </cell>
          <cell r="C263" t="str">
            <v>m²</v>
          </cell>
          <cell r="D263">
            <v>253100</v>
          </cell>
          <cell r="E263">
            <v>253100</v>
          </cell>
        </row>
        <row r="264">
          <cell r="B264" t="str">
            <v>Kaca buram tebal 12 mm</v>
          </cell>
          <cell r="C264" t="str">
            <v>m²</v>
          </cell>
          <cell r="D264">
            <v>432400</v>
          </cell>
          <cell r="E264">
            <v>432400</v>
          </cell>
        </row>
        <row r="265">
          <cell r="B265" t="str">
            <v>Kaca cermin tebal 5 mm</v>
          </cell>
          <cell r="C265" t="str">
            <v>m²</v>
          </cell>
          <cell r="D265">
            <v>165000</v>
          </cell>
          <cell r="E265">
            <v>165000</v>
          </cell>
        </row>
        <row r="266">
          <cell r="B266" t="str">
            <v>Kaca cermin tebal 6 mm</v>
          </cell>
          <cell r="C266" t="str">
            <v>m²</v>
          </cell>
          <cell r="D266">
            <v>197700</v>
          </cell>
          <cell r="E266">
            <v>197700</v>
          </cell>
        </row>
        <row r="267">
          <cell r="B267" t="str">
            <v>Kaca cermin tebal 8 mm</v>
          </cell>
          <cell r="C267" t="str">
            <v>m²</v>
          </cell>
          <cell r="D267">
            <v>263900</v>
          </cell>
          <cell r="E267">
            <v>263900</v>
          </cell>
        </row>
        <row r="268">
          <cell r="B268" t="str">
            <v>Kaca gelap (ray band) tebal 10 mm</v>
          </cell>
          <cell r="C268" t="str">
            <v>m²</v>
          </cell>
          <cell r="D268">
            <v>441300</v>
          </cell>
          <cell r="E268">
            <v>441300</v>
          </cell>
        </row>
        <row r="269">
          <cell r="B269" t="str">
            <v>Kaca gelap (ray band) tebal 12 mm</v>
          </cell>
          <cell r="C269" t="str">
            <v>m²</v>
          </cell>
          <cell r="D269">
            <v>529500</v>
          </cell>
          <cell r="E269">
            <v>529500</v>
          </cell>
        </row>
        <row r="270">
          <cell r="B270" t="str">
            <v>Kaca gelap (ray band) tebal 5 mm</v>
          </cell>
          <cell r="C270" t="str">
            <v>m²</v>
          </cell>
          <cell r="D270">
            <v>220600</v>
          </cell>
          <cell r="E270">
            <v>220600</v>
          </cell>
        </row>
        <row r="271">
          <cell r="B271" t="str">
            <v>Kaca naco ryben 5 mm (lengkap) uk. 15 x 17 cm</v>
          </cell>
          <cell r="C271" t="str">
            <v>Daun</v>
          </cell>
          <cell r="D271">
            <v>34776</v>
          </cell>
          <cell r="E271">
            <v>34776</v>
          </cell>
        </row>
        <row r="272">
          <cell r="B272" t="str">
            <v>Kaca ryben 3 m</v>
          </cell>
          <cell r="C272" t="str">
            <v>m2</v>
          </cell>
          <cell r="D272">
            <v>135025.38</v>
          </cell>
          <cell r="E272">
            <v>135025.38</v>
          </cell>
        </row>
        <row r="273">
          <cell r="B273" t="str">
            <v>Kaca ryben 5 m</v>
          </cell>
          <cell r="C273" t="str">
            <v>m2</v>
          </cell>
          <cell r="D273">
            <v>151200</v>
          </cell>
          <cell r="E273">
            <v>151200</v>
          </cell>
        </row>
        <row r="274">
          <cell r="B274" t="str">
            <v>Kaca patri tebal 5 mm</v>
          </cell>
          <cell r="C274" t="str">
            <v>m²</v>
          </cell>
          <cell r="D274">
            <v>2137800</v>
          </cell>
          <cell r="E274">
            <v>2137800</v>
          </cell>
        </row>
        <row r="275">
          <cell r="B275" t="str">
            <v>Kaca wireglass tebal 5 mm</v>
          </cell>
          <cell r="C275" t="str">
            <v>m²</v>
          </cell>
          <cell r="D275">
            <v>874600</v>
          </cell>
          <cell r="E275">
            <v>874600</v>
          </cell>
        </row>
        <row r="276">
          <cell r="B276" t="str">
            <v>Kain kassa</v>
          </cell>
          <cell r="C276" t="str">
            <v>kg</v>
          </cell>
          <cell r="D276">
            <v>16500</v>
          </cell>
          <cell r="E276">
            <v>16500</v>
          </cell>
        </row>
        <row r="277">
          <cell r="B277" t="str">
            <v>Kait angin (biasa)</v>
          </cell>
          <cell r="C277" t="str">
            <v>buah</v>
          </cell>
          <cell r="D277">
            <v>10899</v>
          </cell>
          <cell r="E277">
            <v>10899</v>
          </cell>
        </row>
        <row r="278">
          <cell r="B278" t="str">
            <v>Kait angin (istimewa)</v>
          </cell>
          <cell r="C278" t="str">
            <v>buah</v>
          </cell>
          <cell r="D278">
            <v>16800</v>
          </cell>
          <cell r="E278">
            <v>16800</v>
          </cell>
        </row>
        <row r="279">
          <cell r="B279" t="str">
            <v>Kapur bakar</v>
          </cell>
          <cell r="C279" t="str">
            <v>m³</v>
          </cell>
          <cell r="D279">
            <v>105900</v>
          </cell>
          <cell r="E279">
            <v>105900</v>
          </cell>
        </row>
        <row r="280">
          <cell r="B280" t="str">
            <v>Kapur sirih</v>
          </cell>
          <cell r="C280" t="str">
            <v>kg</v>
          </cell>
          <cell r="D280">
            <v>37100</v>
          </cell>
          <cell r="E280">
            <v>37100</v>
          </cell>
        </row>
        <row r="281">
          <cell r="B281" t="str">
            <v>Karpet talang, lebar 0,60 m'</v>
          </cell>
          <cell r="C281" t="str">
            <v>m'</v>
          </cell>
          <cell r="D281">
            <v>13671</v>
          </cell>
          <cell r="E281">
            <v>13671</v>
          </cell>
        </row>
        <row r="282">
          <cell r="B282" t="str">
            <v>Kawat  nyamuk logam</v>
          </cell>
          <cell r="C282" t="str">
            <v>m²</v>
          </cell>
          <cell r="D282">
            <v>26500</v>
          </cell>
          <cell r="E282">
            <v>26500</v>
          </cell>
        </row>
        <row r="283">
          <cell r="B283" t="str">
            <v>Kawat  nyamuk plastik</v>
          </cell>
          <cell r="C283" t="str">
            <v>m²</v>
          </cell>
          <cell r="D283">
            <v>24700</v>
          </cell>
          <cell r="E283">
            <v>24700</v>
          </cell>
        </row>
        <row r="284">
          <cell r="B284" t="str">
            <v>Kawat berduri</v>
          </cell>
          <cell r="C284" t="str">
            <v>kg</v>
          </cell>
          <cell r="D284">
            <v>18900</v>
          </cell>
          <cell r="E284">
            <v>18900</v>
          </cell>
        </row>
        <row r="285">
          <cell r="B285" t="str">
            <v>Kawat beton</v>
          </cell>
          <cell r="C285" t="str">
            <v>kg</v>
          </cell>
          <cell r="D285">
            <v>22050</v>
          </cell>
          <cell r="E285">
            <v>22050</v>
          </cell>
        </row>
        <row r="286">
          <cell r="B286" t="str">
            <v>Kawat bronjong</v>
          </cell>
          <cell r="C286" t="str">
            <v>kg</v>
          </cell>
          <cell r="D286">
            <v>126200</v>
          </cell>
          <cell r="E286">
            <v>126200</v>
          </cell>
        </row>
        <row r="287">
          <cell r="B287" t="str">
            <v>Kawat burung</v>
          </cell>
          <cell r="C287" t="str">
            <v>m²</v>
          </cell>
          <cell r="D287">
            <v>22900</v>
          </cell>
          <cell r="E287">
            <v>22900</v>
          </cell>
        </row>
        <row r="288">
          <cell r="B288" t="str">
            <v>Kawat harmonika</v>
          </cell>
          <cell r="C288" t="str">
            <v>m²</v>
          </cell>
          <cell r="D288">
            <v>109400</v>
          </cell>
          <cell r="E288">
            <v>109400</v>
          </cell>
        </row>
        <row r="289">
          <cell r="B289" t="str">
            <v>Kawat kassa / kawat loket</v>
          </cell>
          <cell r="C289" t="str">
            <v>m²</v>
          </cell>
          <cell r="D289">
            <v>19400</v>
          </cell>
          <cell r="E289">
            <v>19400</v>
          </cell>
        </row>
        <row r="290">
          <cell r="B290" t="str">
            <v>Kawat seng polos</v>
          </cell>
          <cell r="C290" t="str">
            <v>kg</v>
          </cell>
          <cell r="D290">
            <v>20300</v>
          </cell>
          <cell r="E290">
            <v>20300</v>
          </cell>
        </row>
        <row r="291">
          <cell r="B291" t="str">
            <v>Kayu bakar</v>
          </cell>
          <cell r="C291" t="str">
            <v>m³</v>
          </cell>
          <cell r="D291">
            <v>315000</v>
          </cell>
          <cell r="E291">
            <v>315000</v>
          </cell>
        </row>
        <row r="292">
          <cell r="B292" t="str">
            <v>Kayu bulat "4 cm</v>
          </cell>
          <cell r="C292" t="str">
            <v>m3</v>
          </cell>
          <cell r="D292">
            <v>1066867.2</v>
          </cell>
          <cell r="E292">
            <v>1066867.2</v>
          </cell>
        </row>
        <row r="293">
          <cell r="B293" t="str">
            <v>Kayu bulat dia 8 -10/4 m</v>
          </cell>
          <cell r="C293" t="str">
            <v>m3</v>
          </cell>
          <cell r="D293">
            <v>636498.84</v>
          </cell>
          <cell r="E293">
            <v>636498.84</v>
          </cell>
        </row>
        <row r="294">
          <cell r="B294" t="str">
            <v>Kayu dolken ø 8 - 10 (cm) panjang 4 m / kiau</v>
          </cell>
          <cell r="C294" t="str">
            <v>batang</v>
          </cell>
          <cell r="D294">
            <v>19096.88</v>
          </cell>
          <cell r="E294">
            <v>19096.88</v>
          </cell>
        </row>
        <row r="295">
          <cell r="B295" t="str">
            <v>Kayu gergajian kelas II, balok</v>
          </cell>
          <cell r="C295" t="str">
            <v>m³</v>
          </cell>
          <cell r="D295">
            <v>3075995.61</v>
          </cell>
          <cell r="E295">
            <v>3075995.61</v>
          </cell>
        </row>
        <row r="296">
          <cell r="B296" t="str">
            <v>Kayu gergajian kelas II, papan</v>
          </cell>
          <cell r="C296" t="str">
            <v>m³</v>
          </cell>
          <cell r="D296">
            <v>3574100</v>
          </cell>
          <cell r="E296">
            <v>3574100</v>
          </cell>
        </row>
        <row r="297">
          <cell r="B297" t="str">
            <v>Kayu gergajian kelas II, profil</v>
          </cell>
          <cell r="C297" t="str">
            <v>m'</v>
          </cell>
          <cell r="D297">
            <v>19400</v>
          </cell>
          <cell r="E297">
            <v>19400</v>
          </cell>
        </row>
        <row r="298">
          <cell r="B298" t="str">
            <v>Kayu gergajian kelas III, balok</v>
          </cell>
          <cell r="C298" t="str">
            <v>m³</v>
          </cell>
          <cell r="D298">
            <v>2652249.52</v>
          </cell>
          <cell r="E298">
            <v>2652249.52</v>
          </cell>
        </row>
        <row r="299">
          <cell r="B299" t="str">
            <v>Kayu gergajian kelas III, papan</v>
          </cell>
          <cell r="C299" t="str">
            <v>m³</v>
          </cell>
          <cell r="D299">
            <v>2462200</v>
          </cell>
          <cell r="E299">
            <v>2462200</v>
          </cell>
        </row>
        <row r="300">
          <cell r="B300" t="str">
            <v>Kayu gergajian kelas III, profil</v>
          </cell>
          <cell r="C300" t="str">
            <v>m'</v>
          </cell>
          <cell r="D300">
            <v>10100</v>
          </cell>
          <cell r="E300">
            <v>10100</v>
          </cell>
        </row>
        <row r="301">
          <cell r="B301" t="str">
            <v>Kayu gergajian kelas IV, balok</v>
          </cell>
          <cell r="C301" t="str">
            <v>m³</v>
          </cell>
          <cell r="D301">
            <v>1919318.71</v>
          </cell>
          <cell r="E301">
            <v>1919318.71</v>
          </cell>
        </row>
        <row r="302">
          <cell r="B302" t="str">
            <v>Kayu gergajian kelas IV, papan</v>
          </cell>
          <cell r="C302" t="str">
            <v>m³</v>
          </cell>
          <cell r="D302">
            <v>1676800</v>
          </cell>
          <cell r="E302">
            <v>1676800</v>
          </cell>
        </row>
        <row r="303">
          <cell r="B303" t="str">
            <v>Kayu untuk konstruksi jembatan</v>
          </cell>
          <cell r="C303" t="str">
            <v>m³</v>
          </cell>
          <cell r="D303">
            <v>4236000</v>
          </cell>
          <cell r="E303">
            <v>4236000</v>
          </cell>
        </row>
        <row r="304">
          <cell r="B304" t="str">
            <v>Kayu untuk perancah</v>
          </cell>
          <cell r="C304" t="str">
            <v>m³</v>
          </cell>
          <cell r="D304">
            <v>1209000</v>
          </cell>
          <cell r="E304">
            <v>1209000</v>
          </cell>
        </row>
        <row r="305">
          <cell r="B305" t="str">
            <v>Keramik 10 x 20 (cm) gelap</v>
          </cell>
          <cell r="C305" t="str">
            <v>m²</v>
          </cell>
          <cell r="D305">
            <v>74100</v>
          </cell>
          <cell r="E305">
            <v>74100</v>
          </cell>
        </row>
        <row r="306">
          <cell r="B306" t="str">
            <v>Keramik 10 x 20 (cm) polos</v>
          </cell>
          <cell r="C306" t="str">
            <v>m²</v>
          </cell>
          <cell r="D306">
            <v>79400</v>
          </cell>
          <cell r="E306">
            <v>79400</v>
          </cell>
        </row>
        <row r="307">
          <cell r="B307" t="str">
            <v>Keramik 10 x 20 (cm) terang</v>
          </cell>
          <cell r="C307" t="str">
            <v>m²</v>
          </cell>
          <cell r="D307">
            <v>74100</v>
          </cell>
          <cell r="E307">
            <v>74100</v>
          </cell>
        </row>
        <row r="308">
          <cell r="B308" t="str">
            <v>Keramik 15 x 15 cm</v>
          </cell>
          <cell r="C308" t="str">
            <v>m²</v>
          </cell>
          <cell r="D308">
            <v>0</v>
          </cell>
        </row>
        <row r="309">
          <cell r="B309" t="str">
            <v>Keramik 15 x 20 cm</v>
          </cell>
          <cell r="C309" t="str">
            <v>m²</v>
          </cell>
          <cell r="D309">
            <v>75900</v>
          </cell>
          <cell r="E309">
            <v>75900</v>
          </cell>
        </row>
        <row r="310">
          <cell r="B310" t="str">
            <v>Keramik 20 x 20 (cm) polos</v>
          </cell>
          <cell r="C310" t="str">
            <v>m²</v>
          </cell>
          <cell r="D310">
            <v>77700</v>
          </cell>
          <cell r="E310">
            <v>77700</v>
          </cell>
        </row>
        <row r="311">
          <cell r="B311" t="str">
            <v>Keramik 20 x 25 (cm)</v>
          </cell>
          <cell r="C311" t="str">
            <v>m²</v>
          </cell>
          <cell r="D311">
            <v>92700</v>
          </cell>
          <cell r="E311">
            <v>92700</v>
          </cell>
        </row>
        <row r="312">
          <cell r="B312" t="str">
            <v>Keramik 25 x 25 cm</v>
          </cell>
          <cell r="C312" t="str">
            <v>m²</v>
          </cell>
          <cell r="D312">
            <v>81200</v>
          </cell>
          <cell r="E312">
            <v>81200</v>
          </cell>
        </row>
        <row r="313">
          <cell r="B313" t="str">
            <v>Keramik 30 x 30 (cm) gelap</v>
          </cell>
          <cell r="C313" t="str">
            <v>m²</v>
          </cell>
          <cell r="D313">
            <v>93500</v>
          </cell>
          <cell r="E313">
            <v>93500</v>
          </cell>
        </row>
        <row r="314">
          <cell r="B314" t="str">
            <v>Keramik 30 x 30 (cm) polos</v>
          </cell>
          <cell r="C314" t="str">
            <v>m²</v>
          </cell>
          <cell r="D314">
            <v>84700</v>
          </cell>
          <cell r="E314">
            <v>84700</v>
          </cell>
        </row>
        <row r="315">
          <cell r="B315" t="str">
            <v>Keramik 30 x 30 (cm) putih / berwarna</v>
          </cell>
          <cell r="C315" t="str">
            <v>m²</v>
          </cell>
          <cell r="D315">
            <v>79400</v>
          </cell>
          <cell r="E315">
            <v>79400</v>
          </cell>
        </row>
        <row r="316">
          <cell r="B316" t="str">
            <v>Keramik 30 x 30 (cm) terang</v>
          </cell>
          <cell r="C316" t="str">
            <v>m²</v>
          </cell>
          <cell r="D316">
            <v>84700</v>
          </cell>
          <cell r="E316">
            <v>84700</v>
          </cell>
        </row>
        <row r="317">
          <cell r="B317" t="str">
            <v>Keramik 40 x 40 (cm) putih / berwarna</v>
          </cell>
          <cell r="C317" t="str">
            <v>m²</v>
          </cell>
          <cell r="D317">
            <v>95300</v>
          </cell>
          <cell r="E317">
            <v>95300</v>
          </cell>
        </row>
        <row r="318">
          <cell r="B318" t="str">
            <v>Keramik KM/WC anti slip 20 x 20 (cm)</v>
          </cell>
          <cell r="C318" t="str">
            <v>m²</v>
          </cell>
          <cell r="D318">
            <v>77700</v>
          </cell>
          <cell r="E318">
            <v>77700</v>
          </cell>
        </row>
        <row r="319">
          <cell r="B319" t="str">
            <v>Keramik 30x30 cm merk "Hercules" ( corak )</v>
          </cell>
          <cell r="C319" t="str">
            <v>m2</v>
          </cell>
          <cell r="D319">
            <v>60725.7</v>
          </cell>
          <cell r="E319">
            <v>60725.7</v>
          </cell>
        </row>
        <row r="320">
          <cell r="B320" t="str">
            <v>Keramik 30x30 cm merk "Ikad" ( polos )</v>
          </cell>
          <cell r="C320" t="str">
            <v>m2</v>
          </cell>
          <cell r="D320">
            <v>67155.48</v>
          </cell>
          <cell r="E320">
            <v>67155.48</v>
          </cell>
        </row>
        <row r="321">
          <cell r="B321" t="str">
            <v>Keramik 30x30 cm merk "Ikad" ( corak )</v>
          </cell>
          <cell r="C321" t="str">
            <v>m2</v>
          </cell>
          <cell r="D321">
            <v>72514.259999999995</v>
          </cell>
          <cell r="E321">
            <v>72514.259999999995</v>
          </cell>
        </row>
        <row r="322">
          <cell r="B322" t="str">
            <v>Keramik 30x30 cm merk "KIA" ( polos )</v>
          </cell>
          <cell r="C322" t="str">
            <v>m2</v>
          </cell>
          <cell r="D322">
            <v>60102</v>
          </cell>
          <cell r="E322">
            <v>60102</v>
          </cell>
        </row>
        <row r="323">
          <cell r="B323" t="str">
            <v>Keramik 30x30 cm merk "KIA" ( corak )</v>
          </cell>
          <cell r="C323" t="str">
            <v>m2</v>
          </cell>
          <cell r="D323">
            <v>55010.34</v>
          </cell>
          <cell r="E323">
            <v>55010.34</v>
          </cell>
        </row>
        <row r="324">
          <cell r="B324" t="str">
            <v>Keramik 20x25 cm merk "Mulia" ( corak )</v>
          </cell>
          <cell r="C324" t="str">
            <v>m2</v>
          </cell>
          <cell r="D324">
            <v>68040</v>
          </cell>
          <cell r="E324">
            <v>68040</v>
          </cell>
        </row>
        <row r="325">
          <cell r="B325" t="str">
            <v>Knee / elbow PVC 1(inch)</v>
          </cell>
          <cell r="C325" t="str">
            <v>buah</v>
          </cell>
          <cell r="D325">
            <v>6200</v>
          </cell>
          <cell r="E325">
            <v>6200</v>
          </cell>
        </row>
        <row r="326">
          <cell r="B326" t="str">
            <v>Knee / elbow PVC 1/2 (inch)</v>
          </cell>
          <cell r="C326" t="str">
            <v>buah</v>
          </cell>
          <cell r="D326">
            <v>3100</v>
          </cell>
          <cell r="E326">
            <v>3100</v>
          </cell>
        </row>
        <row r="327">
          <cell r="B327" t="str">
            <v>Knee / elbow PVC 3/4 (inch)</v>
          </cell>
          <cell r="C327" t="str">
            <v>buah</v>
          </cell>
          <cell r="D327">
            <v>3700</v>
          </cell>
          <cell r="E327">
            <v>3700</v>
          </cell>
        </row>
        <row r="328">
          <cell r="B328" t="str">
            <v>Knee Gip dia 13 mm</v>
          </cell>
          <cell r="C328" t="str">
            <v>bh</v>
          </cell>
          <cell r="D328">
            <v>3830.4</v>
          </cell>
          <cell r="E328">
            <v>3830.4</v>
          </cell>
        </row>
        <row r="329">
          <cell r="B329" t="str">
            <v>Knee PVC dia 3"</v>
          </cell>
          <cell r="C329" t="str">
            <v>bh</v>
          </cell>
          <cell r="D329">
            <v>9169.02</v>
          </cell>
          <cell r="E329">
            <v>9169.02</v>
          </cell>
        </row>
        <row r="330">
          <cell r="B330" t="str">
            <v>Kompon gypsum</v>
          </cell>
          <cell r="C330" t="str">
            <v>lembar</v>
          </cell>
          <cell r="D330">
            <v>47700</v>
          </cell>
          <cell r="E330">
            <v>47700</v>
          </cell>
        </row>
        <row r="331">
          <cell r="B331" t="str">
            <v>Koral beton</v>
          </cell>
          <cell r="C331" t="str">
            <v>m3</v>
          </cell>
          <cell r="D331">
            <v>453600</v>
          </cell>
          <cell r="E331">
            <v>453600</v>
          </cell>
        </row>
        <row r="332">
          <cell r="B332" t="str">
            <v>Kopling dia 13 mm</v>
          </cell>
          <cell r="C332" t="str">
            <v>bh</v>
          </cell>
          <cell r="D332">
            <v>7560</v>
          </cell>
          <cell r="E332">
            <v>7560</v>
          </cell>
        </row>
        <row r="333">
          <cell r="B333" t="str">
            <v>Kran air dia 13 mm</v>
          </cell>
          <cell r="C333" t="str">
            <v>bh</v>
          </cell>
          <cell r="D333">
            <v>50400</v>
          </cell>
          <cell r="E333">
            <v>50400</v>
          </cell>
        </row>
        <row r="334">
          <cell r="B334" t="str">
            <v xml:space="preserve">Kran air ø 0,75 (inch)  </v>
          </cell>
          <cell r="C334" t="str">
            <v>buah</v>
          </cell>
          <cell r="D334">
            <v>39700</v>
          </cell>
          <cell r="E334">
            <v>39700</v>
          </cell>
        </row>
        <row r="335">
          <cell r="B335" t="str">
            <v xml:space="preserve">Kran air ø 1,50 (inch)  </v>
          </cell>
          <cell r="C335" t="str">
            <v>buah</v>
          </cell>
          <cell r="D335">
            <v>48500</v>
          </cell>
          <cell r="E335">
            <v>48500</v>
          </cell>
        </row>
        <row r="336">
          <cell r="B336" t="str">
            <v>Kuas roll</v>
          </cell>
          <cell r="C336" t="str">
            <v>buah</v>
          </cell>
          <cell r="D336">
            <v>29100</v>
          </cell>
          <cell r="E336">
            <v>29100</v>
          </cell>
        </row>
        <row r="337">
          <cell r="B337" t="str">
            <v>Kuas uk. 1"</v>
          </cell>
          <cell r="C337" t="str">
            <v>buah</v>
          </cell>
          <cell r="D337">
            <v>6200</v>
          </cell>
          <cell r="E337">
            <v>6200</v>
          </cell>
        </row>
        <row r="338">
          <cell r="B338" t="str">
            <v>Kuas uk. 1,5"</v>
          </cell>
          <cell r="C338" t="str">
            <v>buah</v>
          </cell>
          <cell r="D338">
            <v>7900</v>
          </cell>
          <cell r="E338">
            <v>7900</v>
          </cell>
        </row>
        <row r="339">
          <cell r="B339" t="str">
            <v>Kuas uk. 3"</v>
          </cell>
          <cell r="C339" t="str">
            <v>buah</v>
          </cell>
          <cell r="D339">
            <v>13200</v>
          </cell>
          <cell r="E339">
            <v>13200</v>
          </cell>
        </row>
        <row r="340">
          <cell r="B340" t="str">
            <v>Kunci jendela (lokal)</v>
          </cell>
          <cell r="C340" t="str">
            <v>set</v>
          </cell>
          <cell r="D340">
            <v>26500</v>
          </cell>
          <cell r="E340">
            <v>26500</v>
          </cell>
        </row>
        <row r="341">
          <cell r="B341" t="str">
            <v>Kunci lemari</v>
          </cell>
          <cell r="C341" t="str">
            <v>buah</v>
          </cell>
          <cell r="D341">
            <v>40600</v>
          </cell>
          <cell r="E341">
            <v>40600</v>
          </cell>
        </row>
        <row r="342">
          <cell r="B342" t="str">
            <v>Kunci pintu (biasa)</v>
          </cell>
          <cell r="C342" t="str">
            <v>set</v>
          </cell>
          <cell r="D342">
            <v>150000</v>
          </cell>
          <cell r="E342">
            <v>150000</v>
          </cell>
        </row>
        <row r="343">
          <cell r="B343" t="str">
            <v>Kunci pintu (istimewa)</v>
          </cell>
          <cell r="C343" t="str">
            <v>set</v>
          </cell>
          <cell r="D343">
            <v>238300</v>
          </cell>
          <cell r="E343">
            <v>238300</v>
          </cell>
        </row>
        <row r="344">
          <cell r="B344" t="str">
            <v>Kunci pintu untuk meubelair (furniture)</v>
          </cell>
          <cell r="C344" t="str">
            <v>set</v>
          </cell>
          <cell r="D344">
            <v>40600</v>
          </cell>
          <cell r="E344">
            <v>40600</v>
          </cell>
        </row>
        <row r="345">
          <cell r="B345" t="str">
            <v>Kunci silinder</v>
          </cell>
          <cell r="C345" t="str">
            <v>buah</v>
          </cell>
          <cell r="D345">
            <v>184400</v>
          </cell>
          <cell r="E345">
            <v>184400</v>
          </cell>
        </row>
        <row r="346">
          <cell r="B346" t="str">
            <v>Kunci tanam</v>
          </cell>
          <cell r="C346" t="str">
            <v>buah</v>
          </cell>
          <cell r="D346">
            <v>132400</v>
          </cell>
          <cell r="E346">
            <v>132400</v>
          </cell>
        </row>
        <row r="347">
          <cell r="B347" t="str">
            <v>Kunci tanam antik</v>
          </cell>
          <cell r="C347" t="str">
            <v>buah</v>
          </cell>
          <cell r="D347">
            <v>150000</v>
          </cell>
          <cell r="E347">
            <v>150000</v>
          </cell>
        </row>
        <row r="348">
          <cell r="B348" t="str">
            <v>Kunci tanam kamar mandi</v>
          </cell>
          <cell r="C348" t="str">
            <v>buah</v>
          </cell>
          <cell r="D348">
            <v>63500</v>
          </cell>
          <cell r="E348">
            <v>63500</v>
          </cell>
        </row>
        <row r="349">
          <cell r="B349" t="str">
            <v>Kunci gembok</v>
          </cell>
          <cell r="C349" t="str">
            <v>bh</v>
          </cell>
          <cell r="D349">
            <v>18427.5</v>
          </cell>
          <cell r="E349">
            <v>18427.5</v>
          </cell>
        </row>
        <row r="350">
          <cell r="B350" t="str">
            <v>Kunci tanam besar merk "693LD"</v>
          </cell>
          <cell r="C350" t="str">
            <v>set</v>
          </cell>
          <cell r="D350">
            <v>69195</v>
          </cell>
          <cell r="E350">
            <v>69195</v>
          </cell>
        </row>
        <row r="351">
          <cell r="B351" t="str">
            <v>Kunci tanam kecil merk "693LD"</v>
          </cell>
          <cell r="C351" t="str">
            <v>set</v>
          </cell>
          <cell r="D351">
            <v>53550</v>
          </cell>
          <cell r="E351">
            <v>53550</v>
          </cell>
        </row>
        <row r="352">
          <cell r="B352" t="str">
            <v>Kunci tanam besar merk "ROYAL"</v>
          </cell>
          <cell r="C352" t="str">
            <v>set</v>
          </cell>
          <cell r="D352">
            <v>105210</v>
          </cell>
          <cell r="E352">
            <v>105210</v>
          </cell>
        </row>
        <row r="353">
          <cell r="B353" t="str">
            <v>Kunci tanam kecil merk "ROYAL"</v>
          </cell>
          <cell r="C353" t="str">
            <v>set</v>
          </cell>
          <cell r="D353">
            <v>75600</v>
          </cell>
          <cell r="E353">
            <v>75600</v>
          </cell>
        </row>
        <row r="354">
          <cell r="B354" t="str">
            <v>Kusen alumunium</v>
          </cell>
          <cell r="C354" t="str">
            <v>m'</v>
          </cell>
          <cell r="D354">
            <v>133358.39999999999</v>
          </cell>
          <cell r="E354">
            <v>133358.39999999999</v>
          </cell>
        </row>
        <row r="355">
          <cell r="D355">
            <v>0</v>
          </cell>
        </row>
        <row r="356">
          <cell r="B356" t="str">
            <v>Kusen pintu / jendela alumunium 3"</v>
          </cell>
          <cell r="C356" t="str">
            <v>m²</v>
          </cell>
          <cell r="D356">
            <v>612100</v>
          </cell>
          <cell r="E356">
            <v>612100</v>
          </cell>
        </row>
        <row r="357">
          <cell r="B357" t="str">
            <v>Kusen pintu / jendela alumunium 4"</v>
          </cell>
          <cell r="C357" t="str">
            <v>m²</v>
          </cell>
          <cell r="D357">
            <v>759700</v>
          </cell>
          <cell r="E357">
            <v>759700</v>
          </cell>
        </row>
        <row r="358">
          <cell r="B358" t="str">
            <v>Lampu downlight SL 25 Watt</v>
          </cell>
          <cell r="C358" t="str">
            <v>buah</v>
          </cell>
          <cell r="D358">
            <v>234800</v>
          </cell>
          <cell r="E358">
            <v>234800</v>
          </cell>
        </row>
        <row r="359">
          <cell r="B359" t="str">
            <v>Lampu taman + tiang + merkuri</v>
          </cell>
          <cell r="C359" t="str">
            <v>buah</v>
          </cell>
          <cell r="D359">
            <v>234800</v>
          </cell>
          <cell r="E359">
            <v>234800</v>
          </cell>
        </row>
        <row r="360">
          <cell r="B360" t="str">
            <v>Lampu taman bulat komplit</v>
          </cell>
          <cell r="C360" t="str">
            <v>set</v>
          </cell>
          <cell r="D360">
            <v>264500</v>
          </cell>
          <cell r="E360">
            <v>264500</v>
          </cell>
        </row>
        <row r="361">
          <cell r="B361" t="str">
            <v>Lampu TL 20 W + aksesoris</v>
          </cell>
          <cell r="C361" t="str">
            <v>titik</v>
          </cell>
          <cell r="D361">
            <v>79394.92</v>
          </cell>
          <cell r="E361">
            <v>79394.92</v>
          </cell>
        </row>
        <row r="362">
          <cell r="B362" t="str">
            <v>Lampu TL 40 W + aksesoris</v>
          </cell>
          <cell r="C362" t="str">
            <v>titik</v>
          </cell>
          <cell r="D362">
            <v>113300</v>
          </cell>
          <cell r="E362">
            <v>113300</v>
          </cell>
        </row>
        <row r="363">
          <cell r="B363" t="str">
            <v>Lampu TL bulat 10 W + aksesoris</v>
          </cell>
          <cell r="C363" t="str">
            <v>titik</v>
          </cell>
          <cell r="D363">
            <v>87800</v>
          </cell>
          <cell r="E363">
            <v>87800</v>
          </cell>
        </row>
        <row r="364">
          <cell r="B364" t="str">
            <v>Lampu TL bulat 20 W + aksesoris</v>
          </cell>
          <cell r="C364" t="str">
            <v>titik</v>
          </cell>
          <cell r="D364">
            <v>118600</v>
          </cell>
          <cell r="E364">
            <v>118600</v>
          </cell>
        </row>
        <row r="365">
          <cell r="B365" t="str">
            <v>Langit-langit Accoustic board / tile uk. 0,30 x 0,30 (m)</v>
          </cell>
          <cell r="C365" t="str">
            <v>m²</v>
          </cell>
          <cell r="D365">
            <v>68800</v>
          </cell>
          <cell r="E365">
            <v>68800</v>
          </cell>
        </row>
        <row r="366">
          <cell r="B366" t="str">
            <v>Langit-langit Accoustic board / tile uk. 0,30 x 0,60 (m)</v>
          </cell>
          <cell r="C366" t="str">
            <v>m²</v>
          </cell>
          <cell r="D366">
            <v>70600</v>
          </cell>
          <cell r="E366">
            <v>70600</v>
          </cell>
        </row>
        <row r="367">
          <cell r="B367" t="str">
            <v>Langit-langit Accoustic board / tile uk. 0,60 x 1,20 x 0,14 (m)</v>
          </cell>
          <cell r="C367" t="str">
            <v>m²</v>
          </cell>
          <cell r="D367">
            <v>86500</v>
          </cell>
          <cell r="E367">
            <v>86500</v>
          </cell>
        </row>
        <row r="368">
          <cell r="B368" t="str">
            <v>Langit-langit Accoustic board / tile uk. 0,60 x 1,20 x 0,15 (m)</v>
          </cell>
          <cell r="C368" t="str">
            <v>m²</v>
          </cell>
          <cell r="D368">
            <v>98800</v>
          </cell>
          <cell r="E368">
            <v>98800</v>
          </cell>
        </row>
        <row r="369">
          <cell r="B369" t="str">
            <v>Lis kayu profil uk. 3 x 3 cm</v>
          </cell>
          <cell r="C369" t="str">
            <v>m'</v>
          </cell>
          <cell r="D369">
            <v>23310</v>
          </cell>
          <cell r="E369">
            <v>23310</v>
          </cell>
        </row>
        <row r="370">
          <cell r="B370" t="str">
            <v>Lis kayu biasa uk. 0,75 x 2 cm</v>
          </cell>
          <cell r="C370" t="str">
            <v>m'</v>
          </cell>
          <cell r="D370">
            <v>11340</v>
          </cell>
          <cell r="E370">
            <v>11340</v>
          </cell>
        </row>
        <row r="371">
          <cell r="B371" t="str">
            <v>Lem (standar Aica Aibond)</v>
          </cell>
          <cell r="C371" t="str">
            <v>kg</v>
          </cell>
          <cell r="D371">
            <v>29000</v>
          </cell>
          <cell r="E371">
            <v>29000</v>
          </cell>
        </row>
        <row r="372">
          <cell r="B372" t="str">
            <v>Lem (standar Fox)</v>
          </cell>
          <cell r="C372" t="str">
            <v>kg</v>
          </cell>
          <cell r="D372">
            <v>31500</v>
          </cell>
          <cell r="E372">
            <v>31500</v>
          </cell>
        </row>
        <row r="373">
          <cell r="B373" t="str">
            <v>Lem PVC ultra kecil</v>
          </cell>
          <cell r="C373" t="str">
            <v>klg</v>
          </cell>
          <cell r="D373">
            <v>6300</v>
          </cell>
          <cell r="E373">
            <v>6300</v>
          </cell>
        </row>
        <row r="374">
          <cell r="B374" t="str">
            <v>Mata lampu + instalasi</v>
          </cell>
          <cell r="C374" t="str">
            <v>titik</v>
          </cell>
          <cell r="D374">
            <v>52300</v>
          </cell>
          <cell r="E374">
            <v>52300</v>
          </cell>
        </row>
        <row r="375">
          <cell r="B375" t="str">
            <v>Meter box (terpasang)</v>
          </cell>
          <cell r="C375" t="str">
            <v>titik</v>
          </cell>
          <cell r="D375">
            <v>389400</v>
          </cell>
          <cell r="E375">
            <v>389400</v>
          </cell>
        </row>
        <row r="376">
          <cell r="B376" t="str">
            <v>Minyak bekisting</v>
          </cell>
          <cell r="C376" t="str">
            <v>liter</v>
          </cell>
          <cell r="D376">
            <v>9700</v>
          </cell>
          <cell r="E376">
            <v>9700</v>
          </cell>
        </row>
        <row r="377">
          <cell r="B377" t="str">
            <v>Minyak pelarut cat (solvent)</v>
          </cell>
          <cell r="C377" t="str">
            <v>liter</v>
          </cell>
          <cell r="D377">
            <v>28900</v>
          </cell>
          <cell r="E377">
            <v>28900</v>
          </cell>
        </row>
        <row r="378">
          <cell r="B378" t="str">
            <v>Minyak pelumas (oli)</v>
          </cell>
          <cell r="C378" t="str">
            <v>liter</v>
          </cell>
          <cell r="D378">
            <v>22050</v>
          </cell>
          <cell r="E378">
            <v>22050</v>
          </cell>
        </row>
        <row r="379">
          <cell r="B379" t="str">
            <v>Minyak solar</v>
          </cell>
          <cell r="C379" t="str">
            <v>liter</v>
          </cell>
          <cell r="D379">
            <v>6655.32</v>
          </cell>
          <cell r="E379">
            <v>6655.32</v>
          </cell>
        </row>
        <row r="380">
          <cell r="B380" t="str">
            <v>Minyak tanah (industri)</v>
          </cell>
          <cell r="C380" t="str">
            <v>liter</v>
          </cell>
          <cell r="D380">
            <v>11500</v>
          </cell>
          <cell r="E380">
            <v>11500</v>
          </cell>
        </row>
        <row r="381">
          <cell r="B381" t="str">
            <v>Multiplek tebal 12 mm 4 x 8 (inch)</v>
          </cell>
          <cell r="C381" t="str">
            <v>lembar</v>
          </cell>
          <cell r="D381">
            <v>292100</v>
          </cell>
          <cell r="E381">
            <v>292100</v>
          </cell>
        </row>
        <row r="382">
          <cell r="B382" t="str">
            <v>Multiplek tebal 15 mm 4 x 8 (inch)</v>
          </cell>
          <cell r="C382" t="str">
            <v>lembar</v>
          </cell>
          <cell r="D382">
            <v>361100</v>
          </cell>
          <cell r="E382">
            <v>361100</v>
          </cell>
        </row>
        <row r="383">
          <cell r="B383" t="str">
            <v>Multiplek tebal 18 mm 4 x 8 (inch)</v>
          </cell>
          <cell r="C383" t="str">
            <v>lembar</v>
          </cell>
          <cell r="D383">
            <v>407200</v>
          </cell>
          <cell r="E383">
            <v>407200</v>
          </cell>
        </row>
        <row r="384">
          <cell r="B384" t="str">
            <v>Multiplek tebal 6 mm uk. 1.22 x 2.44 (m)</v>
          </cell>
          <cell r="C384" t="str">
            <v>lembar</v>
          </cell>
          <cell r="D384">
            <v>142100</v>
          </cell>
          <cell r="E384">
            <v>142100</v>
          </cell>
        </row>
        <row r="385">
          <cell r="B385" t="str">
            <v>Multiplek tebal 9 mm 4 x 8 (inch)</v>
          </cell>
          <cell r="C385" t="str">
            <v>lembar</v>
          </cell>
          <cell r="D385">
            <v>213200</v>
          </cell>
          <cell r="E385">
            <v>213200</v>
          </cell>
        </row>
        <row r="386">
          <cell r="B386" t="str">
            <v>Melamin uk. ( 4' x 8' )</v>
          </cell>
          <cell r="C386" t="str">
            <v>m2</v>
          </cell>
          <cell r="D386">
            <v>996320</v>
          </cell>
          <cell r="E386">
            <v>996320</v>
          </cell>
        </row>
        <row r="387">
          <cell r="B387" t="str">
            <v>Paku</v>
          </cell>
          <cell r="C387" t="str">
            <v>kg</v>
          </cell>
          <cell r="D387">
            <v>19358.18</v>
          </cell>
          <cell r="E387">
            <v>19358.18</v>
          </cell>
        </row>
        <row r="388">
          <cell r="B388" t="str">
            <v>Paku anti Karat</v>
          </cell>
          <cell r="C388" t="str">
            <v>kg</v>
          </cell>
          <cell r="D388">
            <v>37900</v>
          </cell>
          <cell r="E388">
            <v>37900</v>
          </cell>
        </row>
        <row r="389">
          <cell r="B389" t="str">
            <v>Paku asbes</v>
          </cell>
          <cell r="C389" t="str">
            <v>kg</v>
          </cell>
          <cell r="D389">
            <v>30900</v>
          </cell>
          <cell r="E389">
            <v>30900</v>
          </cell>
        </row>
        <row r="390">
          <cell r="B390" t="str">
            <v>Paku ulir asbes</v>
          </cell>
          <cell r="C390" t="str">
            <v>kg</v>
          </cell>
          <cell r="D390">
            <v>31270.91</v>
          </cell>
          <cell r="E390">
            <v>31270.91</v>
          </cell>
        </row>
        <row r="391">
          <cell r="B391" t="str">
            <v>Paku berbagai ukuran (1/2" - 1")</v>
          </cell>
          <cell r="C391" t="str">
            <v>kg</v>
          </cell>
          <cell r="D391">
            <v>28200</v>
          </cell>
          <cell r="E391">
            <v>28200</v>
          </cell>
        </row>
        <row r="392">
          <cell r="B392" t="str">
            <v>Paku berbagai ukuran (2" - 5")</v>
          </cell>
          <cell r="C392" t="str">
            <v>kg</v>
          </cell>
          <cell r="D392">
            <v>33500</v>
          </cell>
          <cell r="E392">
            <v>33500</v>
          </cell>
        </row>
        <row r="393">
          <cell r="B393" t="str">
            <v>Paku jembatan</v>
          </cell>
          <cell r="C393" t="str">
            <v>kg</v>
          </cell>
          <cell r="D393">
            <v>61800</v>
          </cell>
          <cell r="E393">
            <v>61800</v>
          </cell>
        </row>
        <row r="394">
          <cell r="B394" t="str">
            <v>Paku kait</v>
          </cell>
          <cell r="C394" t="str">
            <v>bh</v>
          </cell>
          <cell r="D394">
            <v>1700</v>
          </cell>
          <cell r="E394">
            <v>1700</v>
          </cell>
        </row>
        <row r="395">
          <cell r="B395" t="str">
            <v>Paku sekrup</v>
          </cell>
          <cell r="C395" t="str">
            <v>bh</v>
          </cell>
          <cell r="D395">
            <v>1800</v>
          </cell>
          <cell r="E395">
            <v>1800</v>
          </cell>
        </row>
        <row r="396">
          <cell r="B396" t="str">
            <v>Paku seng</v>
          </cell>
          <cell r="C396" t="str">
            <v>kg</v>
          </cell>
          <cell r="D396">
            <v>27846</v>
          </cell>
          <cell r="E396">
            <v>27846</v>
          </cell>
        </row>
        <row r="397">
          <cell r="B397" t="str">
            <v>Paku tembok</v>
          </cell>
          <cell r="C397" t="str">
            <v>kg</v>
          </cell>
          <cell r="D397">
            <v>26500</v>
          </cell>
          <cell r="E397">
            <v>26500</v>
          </cell>
        </row>
        <row r="398">
          <cell r="B398" t="str">
            <v>Paku Gypsum</v>
          </cell>
          <cell r="C398" t="str">
            <v>kg</v>
          </cell>
          <cell r="D398">
            <v>39585</v>
          </cell>
          <cell r="E398">
            <v>39585</v>
          </cell>
        </row>
        <row r="399">
          <cell r="B399" t="str">
            <v>Panel listrik / MCB, 1 group / fase</v>
          </cell>
          <cell r="C399" t="str">
            <v>buah</v>
          </cell>
          <cell r="D399">
            <v>101700</v>
          </cell>
          <cell r="E399">
            <v>101700</v>
          </cell>
        </row>
        <row r="400">
          <cell r="B400" t="str">
            <v>Panel listrik / MCB, 2 group / fase</v>
          </cell>
          <cell r="C400" t="str">
            <v>buah</v>
          </cell>
          <cell r="D400">
            <v>130200</v>
          </cell>
          <cell r="E400">
            <v>130200</v>
          </cell>
        </row>
        <row r="401">
          <cell r="B401" t="str">
            <v>Panel listrik / MCB, 3 group / fase</v>
          </cell>
          <cell r="C401" t="str">
            <v>buah</v>
          </cell>
          <cell r="D401">
            <v>133700</v>
          </cell>
          <cell r="E401">
            <v>133700</v>
          </cell>
        </row>
        <row r="402">
          <cell r="B402" t="str">
            <v>Panel listrik / MCB, 4 group / fase</v>
          </cell>
          <cell r="C402" t="str">
            <v>buah</v>
          </cell>
          <cell r="D402">
            <v>180200</v>
          </cell>
          <cell r="E402">
            <v>180200</v>
          </cell>
        </row>
        <row r="403">
          <cell r="B403" t="str">
            <v>Parquette lantai</v>
          </cell>
          <cell r="C403" t="str">
            <v>m²</v>
          </cell>
          <cell r="D403">
            <v>150000</v>
          </cell>
          <cell r="E403">
            <v>150000</v>
          </cell>
        </row>
        <row r="404">
          <cell r="B404" t="str">
            <v>Pasir ayak untuk beton</v>
          </cell>
          <cell r="C404" t="str">
            <v>m³</v>
          </cell>
          <cell r="D404">
            <v>132400</v>
          </cell>
          <cell r="E404">
            <v>132400</v>
          </cell>
        </row>
        <row r="405">
          <cell r="B405" t="str">
            <v>Pasir pasang</v>
          </cell>
          <cell r="C405" t="str">
            <v>m³</v>
          </cell>
          <cell r="D405">
            <v>94900</v>
          </cell>
          <cell r="E405">
            <v>94900</v>
          </cell>
        </row>
        <row r="406">
          <cell r="B406" t="str">
            <v>Pasir urug / timbun</v>
          </cell>
          <cell r="C406" t="str">
            <v>m³</v>
          </cell>
          <cell r="D406">
            <v>91250</v>
          </cell>
          <cell r="E406">
            <v>91250</v>
          </cell>
        </row>
        <row r="407">
          <cell r="B407" t="str">
            <v>Pasir kasar</v>
          </cell>
          <cell r="C407" t="str">
            <v>m3</v>
          </cell>
          <cell r="D407">
            <v>79380</v>
          </cell>
          <cell r="E407">
            <v>79380</v>
          </cell>
        </row>
        <row r="408">
          <cell r="B408" t="str">
            <v>Pegangan pintu/door holder</v>
          </cell>
          <cell r="C408" t="str">
            <v>buah</v>
          </cell>
          <cell r="D408">
            <v>88300</v>
          </cell>
          <cell r="E408">
            <v>88300</v>
          </cell>
        </row>
        <row r="409">
          <cell r="B409" t="str">
            <v>Pembersih / cleaner untuk keramik / porcelaint</v>
          </cell>
          <cell r="C409" t="str">
            <v>kg</v>
          </cell>
          <cell r="D409">
            <v>900</v>
          </cell>
          <cell r="E409">
            <v>900</v>
          </cell>
        </row>
        <row r="410">
          <cell r="B410" t="str">
            <v xml:space="preserve">Pintu alumunium - swing + door closer </v>
          </cell>
          <cell r="C410" t="str">
            <v>unit</v>
          </cell>
          <cell r="D410">
            <v>2356300</v>
          </cell>
          <cell r="E410">
            <v>2356300</v>
          </cell>
        </row>
        <row r="411">
          <cell r="B411" t="str">
            <v>Pintu alumunium - swing + floorhinge</v>
          </cell>
          <cell r="C411" t="str">
            <v>unit</v>
          </cell>
          <cell r="D411">
            <v>3549400</v>
          </cell>
          <cell r="E411">
            <v>3549400</v>
          </cell>
        </row>
        <row r="412">
          <cell r="B412" t="str">
            <v xml:space="preserve">Pintu besi </v>
          </cell>
          <cell r="C412" t="str">
            <v>m²</v>
          </cell>
          <cell r="D412">
            <v>529500</v>
          </cell>
          <cell r="E412">
            <v>529500</v>
          </cell>
        </row>
        <row r="413">
          <cell r="B413" t="str">
            <v>Pintu besi lipat</v>
          </cell>
          <cell r="C413" t="str">
            <v>m²</v>
          </cell>
          <cell r="D413">
            <v>882500</v>
          </cell>
          <cell r="E413">
            <v>882500</v>
          </cell>
        </row>
        <row r="414">
          <cell r="B414" t="str">
            <v>Pipa besi hitam Medium dia "1 x 6 m</v>
          </cell>
          <cell r="C414" t="str">
            <v>m'</v>
          </cell>
          <cell r="D414">
            <v>23059.89</v>
          </cell>
          <cell r="E414">
            <v>23059.89</v>
          </cell>
        </row>
        <row r="415">
          <cell r="B415" t="str">
            <v>Pipa besi hitam Medium dia "2 x 6 m</v>
          </cell>
          <cell r="C415" t="str">
            <v>m'</v>
          </cell>
          <cell r="D415">
            <v>28005.18</v>
          </cell>
          <cell r="E415">
            <v>28005.18</v>
          </cell>
        </row>
        <row r="416">
          <cell r="B416" t="str">
            <v>Piap besi hitam Medium dia "3 x 6 m</v>
          </cell>
          <cell r="C416" t="str">
            <v>m'</v>
          </cell>
          <cell r="D416">
            <v>69235.320000000007</v>
          </cell>
          <cell r="E416">
            <v>69235.320000000007</v>
          </cell>
        </row>
        <row r="417">
          <cell r="B417" t="str">
            <v>Pipa besi hitam S 11 dia 4" x 6 m</v>
          </cell>
          <cell r="C417" t="str">
            <v>m'</v>
          </cell>
          <cell r="D417">
            <v>69235.320000000007</v>
          </cell>
          <cell r="E417">
            <v>69235.320000000007</v>
          </cell>
        </row>
        <row r="418">
          <cell r="B418" t="str">
            <v>Pipa Gip dia 100 mm</v>
          </cell>
          <cell r="C418" t="str">
            <v>m'</v>
          </cell>
          <cell r="D418">
            <v>43995</v>
          </cell>
          <cell r="E418">
            <v>43995</v>
          </cell>
        </row>
        <row r="419">
          <cell r="B419" t="str">
            <v>Pipa Gip dia 150 mm</v>
          </cell>
          <cell r="C419" t="str">
            <v>m'</v>
          </cell>
          <cell r="D419">
            <v>54138</v>
          </cell>
          <cell r="E419">
            <v>54138</v>
          </cell>
        </row>
        <row r="420">
          <cell r="B420" t="str">
            <v>Pipa Gip dia 200 mm</v>
          </cell>
          <cell r="C420" t="str">
            <v>m'</v>
          </cell>
          <cell r="D420">
            <v>77742</v>
          </cell>
          <cell r="E420">
            <v>77742</v>
          </cell>
        </row>
        <row r="421">
          <cell r="B421" t="str">
            <v>Pipa Gip Dia 50 mm</v>
          </cell>
          <cell r="C421" t="str">
            <v>m'</v>
          </cell>
          <cell r="D421">
            <v>6779.01</v>
          </cell>
          <cell r="E421">
            <v>6779.01</v>
          </cell>
        </row>
        <row r="422">
          <cell r="B422" t="str">
            <v>Pipa besi galvanis ø 0,5 (inch)</v>
          </cell>
          <cell r="C422" t="str">
            <v>m'</v>
          </cell>
          <cell r="D422">
            <v>32700</v>
          </cell>
          <cell r="E422">
            <v>32700</v>
          </cell>
        </row>
        <row r="423">
          <cell r="B423" t="str">
            <v>Pipa besi galvanis ø 0,75 (inch)</v>
          </cell>
          <cell r="C423" t="str">
            <v>m'</v>
          </cell>
          <cell r="D423">
            <v>42400</v>
          </cell>
          <cell r="E423">
            <v>42400</v>
          </cell>
        </row>
        <row r="424">
          <cell r="B424" t="str">
            <v>Pipa besi galvanis ø 1 (inch)</v>
          </cell>
          <cell r="C424" t="str">
            <v>m'</v>
          </cell>
          <cell r="D424">
            <v>65700</v>
          </cell>
          <cell r="E424">
            <v>65700</v>
          </cell>
        </row>
        <row r="425">
          <cell r="B425" t="str">
            <v>Pipa besi galvanis ø 1,25 (inch)</v>
          </cell>
          <cell r="C425" t="str">
            <v>m'</v>
          </cell>
          <cell r="D425">
            <v>84700</v>
          </cell>
          <cell r="E425">
            <v>84700</v>
          </cell>
        </row>
        <row r="426">
          <cell r="B426" t="str">
            <v>Pipa besi galvanis ø 1,5 (inch)</v>
          </cell>
          <cell r="C426" t="str">
            <v>m'</v>
          </cell>
          <cell r="D426">
            <v>98000</v>
          </cell>
          <cell r="E426">
            <v>98000</v>
          </cell>
        </row>
        <row r="427">
          <cell r="B427" t="str">
            <v>Pipa besi galvanis ø 2 (inch)</v>
          </cell>
          <cell r="C427" t="str">
            <v>m'</v>
          </cell>
          <cell r="D427">
            <v>134600</v>
          </cell>
          <cell r="E427">
            <v>134600</v>
          </cell>
        </row>
        <row r="428">
          <cell r="B428" t="str">
            <v>Pipa besi galvanis ø 4 (inch)</v>
          </cell>
          <cell r="C428" t="str">
            <v>m'</v>
          </cell>
          <cell r="D428">
            <v>413900</v>
          </cell>
          <cell r="E428">
            <v>413900</v>
          </cell>
        </row>
        <row r="429">
          <cell r="B429" t="str">
            <v>Pipa beton ø 20 cm, panjang 1 m'</v>
          </cell>
          <cell r="C429" t="str">
            <v>buah</v>
          </cell>
          <cell r="D429">
            <v>141200</v>
          </cell>
          <cell r="E429">
            <v>141200</v>
          </cell>
        </row>
        <row r="430">
          <cell r="B430" t="str">
            <v>Pipa beton ø 60 cm, panjang 1 m'</v>
          </cell>
          <cell r="C430" t="str">
            <v>buah</v>
          </cell>
          <cell r="D430">
            <v>232100</v>
          </cell>
          <cell r="E430">
            <v>232100</v>
          </cell>
        </row>
        <row r="431">
          <cell r="B431" t="str">
            <v>Pipa PVC RR dia 100 mm</v>
          </cell>
          <cell r="C431" t="str">
            <v>m'</v>
          </cell>
          <cell r="D431">
            <v>38507.18</v>
          </cell>
          <cell r="E431">
            <v>38507.18</v>
          </cell>
        </row>
        <row r="432">
          <cell r="B432" t="str">
            <v>Pipa PVC RR dia 150 mm</v>
          </cell>
          <cell r="C432" t="str">
            <v>m'</v>
          </cell>
          <cell r="D432">
            <v>62178.48</v>
          </cell>
          <cell r="E432">
            <v>62178.48</v>
          </cell>
        </row>
        <row r="433">
          <cell r="B433" t="str">
            <v>Pipa PVC RR dia 200 mm</v>
          </cell>
          <cell r="C433" t="str">
            <v>m'</v>
          </cell>
          <cell r="D433">
            <v>181450.71</v>
          </cell>
          <cell r="E433">
            <v>181450.71</v>
          </cell>
        </row>
        <row r="434">
          <cell r="B434" t="str">
            <v>Pipa PVC RR dia 50 mm</v>
          </cell>
          <cell r="C434" t="str">
            <v>m'</v>
          </cell>
          <cell r="D434">
            <v>10168.52</v>
          </cell>
          <cell r="E434">
            <v>10168.52</v>
          </cell>
        </row>
        <row r="435">
          <cell r="B435" t="str">
            <v>Pipa PVC RR dia 75 mm</v>
          </cell>
          <cell r="C435" t="str">
            <v>m'</v>
          </cell>
          <cell r="D435">
            <v>24462.9</v>
          </cell>
          <cell r="E435">
            <v>24462.9</v>
          </cell>
        </row>
        <row r="436">
          <cell r="B436" t="str">
            <v>Pipa PVC Wavin dia 1" x 4 m</v>
          </cell>
          <cell r="C436" t="str">
            <v>m'</v>
          </cell>
          <cell r="D436">
            <v>7969.5</v>
          </cell>
          <cell r="E436">
            <v>7969.5</v>
          </cell>
        </row>
        <row r="437">
          <cell r="B437" t="str">
            <v>Pipa PVC Wavin dia 2" x 4 m</v>
          </cell>
          <cell r="C437" t="str">
            <v>m'</v>
          </cell>
          <cell r="D437">
            <v>16537.5</v>
          </cell>
          <cell r="E437">
            <v>16537.5</v>
          </cell>
        </row>
        <row r="438">
          <cell r="B438" t="str">
            <v>Pipa PVC Wavin dia 3" x 4 m</v>
          </cell>
          <cell r="C438" t="str">
            <v>m'</v>
          </cell>
          <cell r="D438">
            <v>30712.5</v>
          </cell>
          <cell r="E438">
            <v>30712.5</v>
          </cell>
        </row>
        <row r="439">
          <cell r="B439" t="str">
            <v>Pipa PVC Wavin Lucky LG dia 4" x 4 m</v>
          </cell>
          <cell r="C439" t="str">
            <v>m'</v>
          </cell>
          <cell r="D439">
            <v>46068.75</v>
          </cell>
          <cell r="E439">
            <v>46068.75</v>
          </cell>
        </row>
        <row r="440">
          <cell r="B440" t="str">
            <v>Pipa PVC ø 1(inch) AW, panjang 4 m</v>
          </cell>
          <cell r="C440" t="str">
            <v>m'</v>
          </cell>
          <cell r="D440">
            <v>12700</v>
          </cell>
          <cell r="E440">
            <v>12700</v>
          </cell>
        </row>
        <row r="441">
          <cell r="B441" t="str">
            <v>Pipa PVC ø 1,5 (inch) AW, panjang 4 m</v>
          </cell>
          <cell r="C441" t="str">
            <v>m'</v>
          </cell>
          <cell r="D441">
            <v>22100</v>
          </cell>
          <cell r="E441">
            <v>22100</v>
          </cell>
        </row>
        <row r="442">
          <cell r="B442" t="str">
            <v xml:space="preserve">Pipa PVC ø 1/2 (inch) AW, panjang 4 m </v>
          </cell>
          <cell r="C442" t="str">
            <v>m'</v>
          </cell>
          <cell r="D442">
            <v>7200</v>
          </cell>
          <cell r="E442">
            <v>7200</v>
          </cell>
        </row>
        <row r="443">
          <cell r="B443" t="str">
            <v>Pipa PVC ø 3 (inch) AW, panjang 4 m</v>
          </cell>
          <cell r="C443" t="str">
            <v>m'</v>
          </cell>
          <cell r="D443">
            <v>56500</v>
          </cell>
          <cell r="E443">
            <v>56500</v>
          </cell>
        </row>
        <row r="444">
          <cell r="B444" t="str">
            <v>Pipa PVC ø 3/4 (inch) AW, panjang 4 m</v>
          </cell>
          <cell r="C444" t="str">
            <v>m'</v>
          </cell>
          <cell r="D444">
            <v>9500</v>
          </cell>
          <cell r="E444">
            <v>9500</v>
          </cell>
        </row>
        <row r="445">
          <cell r="B445" t="str">
            <v>Pipa PVC ø 4 - 6 (inch) AW, panjang 4 m</v>
          </cell>
          <cell r="C445" t="str">
            <v>m'</v>
          </cell>
          <cell r="D445">
            <v>92700</v>
          </cell>
          <cell r="E445">
            <v>92700</v>
          </cell>
        </row>
        <row r="446">
          <cell r="B446" t="str">
            <v>Pipa Gip dia 13 mm</v>
          </cell>
          <cell r="C446" t="str">
            <v>m'</v>
          </cell>
          <cell r="D446">
            <v>2833.87</v>
          </cell>
          <cell r="E446">
            <v>2833.87</v>
          </cell>
        </row>
        <row r="447">
          <cell r="B447" t="str">
            <v>Pipa Gip dia 3/4 mm</v>
          </cell>
          <cell r="C447" t="str">
            <v>m;</v>
          </cell>
          <cell r="D447">
            <v>40229.78</v>
          </cell>
          <cell r="E447">
            <v>40229.78</v>
          </cell>
        </row>
        <row r="448">
          <cell r="B448" t="str">
            <v>Plamuer</v>
          </cell>
          <cell r="C448" t="str">
            <v>kg</v>
          </cell>
          <cell r="D448">
            <v>19400</v>
          </cell>
          <cell r="E448">
            <v>19400</v>
          </cell>
        </row>
        <row r="449">
          <cell r="B449" t="str">
            <v>Plint keramik 10 x 15 cm</v>
          </cell>
          <cell r="C449" t="str">
            <v>buah</v>
          </cell>
          <cell r="D449">
            <v>1800</v>
          </cell>
          <cell r="E449">
            <v>1800</v>
          </cell>
        </row>
        <row r="450">
          <cell r="B450" t="str">
            <v>Plint keramik 10 x 20 cm</v>
          </cell>
          <cell r="C450" t="str">
            <v>buah</v>
          </cell>
          <cell r="D450">
            <v>2600</v>
          </cell>
          <cell r="E450">
            <v>2600</v>
          </cell>
        </row>
        <row r="451">
          <cell r="B451" t="str">
            <v>Plint keramik 10 x 40 cm</v>
          </cell>
          <cell r="C451" t="str">
            <v>buah</v>
          </cell>
          <cell r="D451">
            <v>3500</v>
          </cell>
          <cell r="E451">
            <v>3500</v>
          </cell>
        </row>
        <row r="452">
          <cell r="B452" t="str">
            <v>Plint ubin abu-abu 15 x 20 (cm)</v>
          </cell>
          <cell r="C452" t="str">
            <v>buah</v>
          </cell>
          <cell r="D452">
            <v>8300</v>
          </cell>
          <cell r="E452">
            <v>8300</v>
          </cell>
        </row>
        <row r="453">
          <cell r="B453" t="str">
            <v>Plint ubin granito 10 x 30 cm</v>
          </cell>
          <cell r="C453" t="str">
            <v>buah</v>
          </cell>
          <cell r="D453">
            <v>8800</v>
          </cell>
          <cell r="E453">
            <v>8800</v>
          </cell>
        </row>
        <row r="454">
          <cell r="B454" t="str">
            <v>Plint ubin granito 10 x 40 cm</v>
          </cell>
          <cell r="C454" t="str">
            <v>buah</v>
          </cell>
          <cell r="D454">
            <v>10600</v>
          </cell>
          <cell r="E454">
            <v>10600</v>
          </cell>
        </row>
        <row r="455">
          <cell r="B455" t="str">
            <v>Plywood uk. 0,30 x 0,60 (m), tebal 4mm</v>
          </cell>
          <cell r="C455" t="str">
            <v>lembar</v>
          </cell>
          <cell r="D455">
            <v>73200</v>
          </cell>
          <cell r="E455">
            <v>73200</v>
          </cell>
        </row>
        <row r="456">
          <cell r="B456" t="str">
            <v>Plywood uk. 0,30 x 0,60 (m), tebal 6mm</v>
          </cell>
          <cell r="C456" t="str">
            <v>lembar</v>
          </cell>
          <cell r="D456">
            <v>79400</v>
          </cell>
          <cell r="E456">
            <v>79400</v>
          </cell>
        </row>
        <row r="457">
          <cell r="B457" t="str">
            <v>Plywood uk. 0,60 x 1,20 (m), tebal 4mm</v>
          </cell>
          <cell r="C457" t="str">
            <v>lembar</v>
          </cell>
          <cell r="D457">
            <v>77700</v>
          </cell>
          <cell r="E457">
            <v>77700</v>
          </cell>
        </row>
        <row r="458">
          <cell r="B458" t="str">
            <v>Plywood uk. 0,60 x 1,20 (m), tebal 6mm</v>
          </cell>
          <cell r="C458" t="str">
            <v>lembar</v>
          </cell>
          <cell r="D458">
            <v>114700</v>
          </cell>
          <cell r="E458">
            <v>114700</v>
          </cell>
        </row>
        <row r="459">
          <cell r="B459" t="str">
            <v>Plywood uk. 1,22 x 2,44 (m), tebal 4 mm</v>
          </cell>
          <cell r="C459" t="str">
            <v>lembar</v>
          </cell>
          <cell r="D459">
            <v>121800</v>
          </cell>
          <cell r="E459">
            <v>121800</v>
          </cell>
        </row>
        <row r="460">
          <cell r="B460" t="str">
            <v>Plywood uk. 1,22 x 2,44 (m), tebal 9 mm</v>
          </cell>
          <cell r="C460" t="str">
            <v>lembar</v>
          </cell>
          <cell r="D460">
            <v>130600</v>
          </cell>
          <cell r="E460">
            <v>130600</v>
          </cell>
        </row>
        <row r="461">
          <cell r="B461" t="str">
            <v>Politur</v>
          </cell>
          <cell r="C461" t="str">
            <v>liter</v>
          </cell>
          <cell r="D461">
            <v>59700</v>
          </cell>
          <cell r="E461">
            <v>59700</v>
          </cell>
        </row>
        <row r="462">
          <cell r="B462" t="str">
            <v>Politur jadi</v>
          </cell>
          <cell r="C462" t="str">
            <v>liter</v>
          </cell>
          <cell r="D462">
            <v>98300</v>
          </cell>
          <cell r="E462">
            <v>98300</v>
          </cell>
        </row>
        <row r="463">
          <cell r="B463" t="str">
            <v>Porcelaint uk. 11 cm x 11 cm</v>
          </cell>
          <cell r="C463" t="str">
            <v>buah</v>
          </cell>
          <cell r="D463">
            <v>1600</v>
          </cell>
          <cell r="E463">
            <v>1600</v>
          </cell>
        </row>
        <row r="464">
          <cell r="B464" t="str">
            <v>Profil aluminium T</v>
          </cell>
          <cell r="C464" t="str">
            <v>m'</v>
          </cell>
          <cell r="D464">
            <v>45900</v>
          </cell>
          <cell r="E464">
            <v>45900</v>
          </cell>
        </row>
        <row r="465">
          <cell r="B465" t="str">
            <v>Pengadaan Water meter dia 13 mm</v>
          </cell>
          <cell r="C465" t="str">
            <v>unit</v>
          </cell>
          <cell r="D465">
            <v>441000</v>
          </cell>
          <cell r="E465">
            <v>441000</v>
          </cell>
        </row>
        <row r="466">
          <cell r="B466" t="str">
            <v>Railing tangga stainless steel pipa dia. 2" dan 1"</v>
          </cell>
          <cell r="C466" t="str">
            <v>m'</v>
          </cell>
          <cell r="D466">
            <v>1152500</v>
          </cell>
          <cell r="E466">
            <v>1152500</v>
          </cell>
        </row>
        <row r="467">
          <cell r="B467" t="str">
            <v>Rangka / frame accoustic board - cross tee</v>
          </cell>
          <cell r="C467" t="str">
            <v>m'</v>
          </cell>
          <cell r="D467">
            <v>45900</v>
          </cell>
          <cell r="E467">
            <v>45900</v>
          </cell>
        </row>
        <row r="468">
          <cell r="B468" t="str">
            <v>Rangka / frame accoustic board - main tee</v>
          </cell>
          <cell r="C468" t="str">
            <v>m'</v>
          </cell>
          <cell r="D468">
            <v>55600</v>
          </cell>
          <cell r="E468">
            <v>55600</v>
          </cell>
        </row>
        <row r="469">
          <cell r="B469" t="str">
            <v>Rangka / frame accoustic board - rod / adjustable dia. 4 mm</v>
          </cell>
          <cell r="C469" t="str">
            <v>m'</v>
          </cell>
          <cell r="D469">
            <v>26500</v>
          </cell>
          <cell r="E469">
            <v>26500</v>
          </cell>
        </row>
        <row r="470">
          <cell r="B470" t="str">
            <v>Rangka / frame accoustic board - wall angle</v>
          </cell>
          <cell r="C470" t="str">
            <v>m'</v>
          </cell>
          <cell r="D470">
            <v>61800</v>
          </cell>
          <cell r="E470">
            <v>61800</v>
          </cell>
        </row>
        <row r="471">
          <cell r="B471" t="str">
            <v>Rangka atap baja ringan type limas</v>
          </cell>
          <cell r="C471" t="str">
            <v>m²</v>
          </cell>
          <cell r="D471">
            <v>349500</v>
          </cell>
          <cell r="E471">
            <v>349500</v>
          </cell>
        </row>
        <row r="472">
          <cell r="B472" t="str">
            <v>Rangka atap baja ringan type pelana</v>
          </cell>
          <cell r="C472" t="str">
            <v>m²</v>
          </cell>
          <cell r="D472">
            <v>325600</v>
          </cell>
          <cell r="E472">
            <v>325600</v>
          </cell>
        </row>
        <row r="473">
          <cell r="B473" t="str">
            <v>Rapidrant</v>
          </cell>
          <cell r="C473" t="str">
            <v>kg</v>
          </cell>
          <cell r="D473">
            <v>3400</v>
          </cell>
          <cell r="E473">
            <v>3400</v>
          </cell>
        </row>
        <row r="474">
          <cell r="B474" t="str">
            <v>Reducer PVC dari 1/2 (inch) ke 1 (inch)</v>
          </cell>
          <cell r="C474" t="str">
            <v>buah</v>
          </cell>
          <cell r="D474">
            <v>10100</v>
          </cell>
          <cell r="E474">
            <v>10100</v>
          </cell>
        </row>
        <row r="475">
          <cell r="B475" t="str">
            <v>Reducer PVC dari 1/2 (inch) ke 3/4 (inch)</v>
          </cell>
          <cell r="C475" t="str">
            <v>buah</v>
          </cell>
          <cell r="D475">
            <v>14000</v>
          </cell>
          <cell r="E475">
            <v>14000</v>
          </cell>
        </row>
        <row r="476">
          <cell r="B476" t="str">
            <v>Reducer PVC dari 3/4 (inch) ke 1 (inch)</v>
          </cell>
          <cell r="C476" t="str">
            <v>buah</v>
          </cell>
          <cell r="D476">
            <v>12100</v>
          </cell>
          <cell r="E476">
            <v>12100</v>
          </cell>
        </row>
        <row r="477">
          <cell r="B477" t="str">
            <v>Reducer C1 dia 200 mm x80 mm</v>
          </cell>
          <cell r="C477" t="str">
            <v>unit</v>
          </cell>
          <cell r="D477">
            <v>821737.79</v>
          </cell>
          <cell r="E477">
            <v>821737.79</v>
          </cell>
        </row>
        <row r="478">
          <cell r="B478" t="str">
            <v>Reducer PVC 150 x 100</v>
          </cell>
          <cell r="C478" t="str">
            <v>unit</v>
          </cell>
          <cell r="D478">
            <v>1330085.01</v>
          </cell>
          <cell r="E478">
            <v>1330085.01</v>
          </cell>
        </row>
        <row r="479">
          <cell r="B479" t="str">
            <v>Reducer Pvc 200 x 150</v>
          </cell>
          <cell r="C479" t="str">
            <v>unit</v>
          </cell>
          <cell r="D479">
            <v>1450942.73</v>
          </cell>
          <cell r="E479">
            <v>1450942.73</v>
          </cell>
        </row>
        <row r="480">
          <cell r="B480" t="str">
            <v>Rel pintu dorong</v>
          </cell>
          <cell r="C480" t="str">
            <v>buah</v>
          </cell>
          <cell r="D480">
            <v>220600</v>
          </cell>
          <cell r="E480">
            <v>220600</v>
          </cell>
        </row>
        <row r="481">
          <cell r="B481" t="str">
            <v>Residu</v>
          </cell>
          <cell r="C481" t="str">
            <v>liter</v>
          </cell>
          <cell r="D481">
            <v>18500</v>
          </cell>
          <cell r="E481">
            <v>18500</v>
          </cell>
        </row>
        <row r="482">
          <cell r="B482" t="str">
            <v>Rolling door</v>
          </cell>
          <cell r="C482" t="str">
            <v>m2</v>
          </cell>
          <cell r="D482">
            <v>463137.05</v>
          </cell>
          <cell r="E482">
            <v>463137.05</v>
          </cell>
        </row>
        <row r="483">
          <cell r="B483" t="str">
            <v>Rolling dor - alumunium tebal</v>
          </cell>
          <cell r="C483" t="str">
            <v>m²</v>
          </cell>
          <cell r="D483">
            <v>503000</v>
          </cell>
          <cell r="E483">
            <v>503000</v>
          </cell>
        </row>
        <row r="484">
          <cell r="B484" t="str">
            <v>Rolling dor - alumunium tipis</v>
          </cell>
          <cell r="C484" t="str">
            <v>m²</v>
          </cell>
          <cell r="D484">
            <v>414800</v>
          </cell>
          <cell r="E484">
            <v>414800</v>
          </cell>
        </row>
        <row r="485">
          <cell r="B485" t="str">
            <v>Rooflight fibreglass uk. 1,8 x 0,9 (m)</v>
          </cell>
          <cell r="C485" t="str">
            <v>lembar</v>
          </cell>
          <cell r="D485">
            <v>123600</v>
          </cell>
          <cell r="E485">
            <v>123600</v>
          </cell>
        </row>
        <row r="486">
          <cell r="B486" t="str">
            <v>Rooster block uk. 12 x 11 x 24 (cm)</v>
          </cell>
          <cell r="C486" t="str">
            <v>buah</v>
          </cell>
          <cell r="D486">
            <v>10200</v>
          </cell>
          <cell r="E486">
            <v>10200</v>
          </cell>
        </row>
        <row r="487">
          <cell r="B487" t="str">
            <v>Rooster block uk. 20 x 20 (cm)</v>
          </cell>
          <cell r="C487" t="str">
            <v>buah</v>
          </cell>
          <cell r="D487">
            <v>5775</v>
          </cell>
          <cell r="E487">
            <v>5775</v>
          </cell>
        </row>
        <row r="488">
          <cell r="B488" t="str">
            <v>Sabun</v>
          </cell>
          <cell r="C488" t="str">
            <v>kg</v>
          </cell>
          <cell r="D488">
            <v>9300</v>
          </cell>
          <cell r="E488">
            <v>9300</v>
          </cell>
        </row>
        <row r="489">
          <cell r="B489" t="str">
            <v>Saklar</v>
          </cell>
          <cell r="C489" t="str">
            <v>buah</v>
          </cell>
          <cell r="D489">
            <v>18900</v>
          </cell>
          <cell r="E489">
            <v>18900</v>
          </cell>
        </row>
        <row r="490">
          <cell r="B490" t="str">
            <v>Saklar dobel</v>
          </cell>
          <cell r="C490" t="str">
            <v>buah</v>
          </cell>
          <cell r="D490">
            <v>31400</v>
          </cell>
          <cell r="E490">
            <v>31400</v>
          </cell>
        </row>
        <row r="491">
          <cell r="B491" t="str">
            <v>Sealent</v>
          </cell>
          <cell r="C491" t="str">
            <v>kg</v>
          </cell>
          <cell r="D491">
            <v>61800</v>
          </cell>
          <cell r="E491">
            <v>61800</v>
          </cell>
        </row>
        <row r="492">
          <cell r="B492" t="str">
            <v>Semen PC @ 50 kg</v>
          </cell>
          <cell r="C492" t="str">
            <v>kg</v>
          </cell>
          <cell r="D492">
            <v>1398</v>
          </cell>
          <cell r="E492">
            <v>1398</v>
          </cell>
        </row>
        <row r="493">
          <cell r="B493" t="str">
            <v>Semen Batu Raja</v>
          </cell>
          <cell r="C493" t="str">
            <v>kg</v>
          </cell>
          <cell r="D493">
            <v>1432.8</v>
          </cell>
          <cell r="E493">
            <v>1432.8</v>
          </cell>
        </row>
        <row r="494">
          <cell r="B494" t="str">
            <v>Semen Kujang</v>
          </cell>
          <cell r="C494" t="str">
            <v>kg</v>
          </cell>
          <cell r="D494">
            <v>1432.8</v>
          </cell>
          <cell r="E494">
            <v>1432.8</v>
          </cell>
        </row>
        <row r="495">
          <cell r="B495" t="str">
            <v>Semen Padang</v>
          </cell>
          <cell r="C495" t="str">
            <v>kg</v>
          </cell>
          <cell r="D495">
            <v>1432.8</v>
          </cell>
          <cell r="E495">
            <v>1432.8</v>
          </cell>
        </row>
        <row r="496">
          <cell r="B496" t="str">
            <v>Semen Tiga Roda</v>
          </cell>
          <cell r="C496" t="str">
            <v>kg</v>
          </cell>
          <cell r="D496">
            <v>1432.8</v>
          </cell>
          <cell r="E496">
            <v>1432.8</v>
          </cell>
        </row>
        <row r="497">
          <cell r="B497" t="str">
            <v>Semen putih</v>
          </cell>
          <cell r="C497" t="str">
            <v>kg</v>
          </cell>
          <cell r="D497">
            <v>1958.73</v>
          </cell>
          <cell r="E497">
            <v>1958.73</v>
          </cell>
        </row>
        <row r="498">
          <cell r="B498" t="str">
            <v>Tanah puru dari luar lokasi proyek</v>
          </cell>
          <cell r="C498" t="str">
            <v>m3</v>
          </cell>
          <cell r="D498">
            <v>77380</v>
          </cell>
          <cell r="E498">
            <v>77380</v>
          </cell>
        </row>
        <row r="499">
          <cell r="B499" t="str">
            <v>Tanah puru di lokasi proyek</v>
          </cell>
          <cell r="C499" t="str">
            <v>m3</v>
          </cell>
          <cell r="D499">
            <v>68620</v>
          </cell>
          <cell r="E499">
            <v>68620</v>
          </cell>
        </row>
        <row r="500">
          <cell r="B500" t="str">
            <v>Semen warna</v>
          </cell>
          <cell r="C500" t="str">
            <v>kg</v>
          </cell>
          <cell r="D500">
            <v>16200</v>
          </cell>
          <cell r="E500">
            <v>16200</v>
          </cell>
        </row>
        <row r="501">
          <cell r="B501" t="str">
            <v>Seng plat BJLS 27 uk. 0.3 x 1.83 (m)</v>
          </cell>
          <cell r="C501" t="str">
            <v>lembar</v>
          </cell>
          <cell r="D501">
            <v>56500</v>
          </cell>
          <cell r="E501">
            <v>56500</v>
          </cell>
        </row>
        <row r="502">
          <cell r="B502" t="str">
            <v>Seng plat BJLS 27 uk. 0.9  x 1.83 (m)</v>
          </cell>
          <cell r="C502" t="str">
            <v>lembar</v>
          </cell>
          <cell r="D502">
            <v>70600</v>
          </cell>
          <cell r="E502">
            <v>70600</v>
          </cell>
        </row>
        <row r="503">
          <cell r="B503" t="str">
            <v>Seng gelombang Bjls 20</v>
          </cell>
          <cell r="C503" t="str">
            <v>m2</v>
          </cell>
          <cell r="D503">
            <v>59503.5</v>
          </cell>
          <cell r="E503">
            <v>59503.5</v>
          </cell>
        </row>
        <row r="504">
          <cell r="B504" t="str">
            <v>Seng plat uk. 1,00 x 2,00 cm Bjls 30</v>
          </cell>
          <cell r="C504" t="str">
            <v>Kp</v>
          </cell>
          <cell r="D504">
            <v>73347.12</v>
          </cell>
          <cell r="E504">
            <v>73347.12</v>
          </cell>
        </row>
        <row r="505">
          <cell r="B505" t="str">
            <v>Sherra block</v>
          </cell>
          <cell r="C505" t="str">
            <v>buah</v>
          </cell>
          <cell r="D505">
            <v>2600</v>
          </cell>
          <cell r="E505">
            <v>2600</v>
          </cell>
        </row>
        <row r="506">
          <cell r="B506" t="str">
            <v>Sirtu</v>
          </cell>
          <cell r="C506" t="str">
            <v>m³</v>
          </cell>
          <cell r="D506">
            <v>70600</v>
          </cell>
          <cell r="E506">
            <v>70600</v>
          </cell>
        </row>
        <row r="507">
          <cell r="B507" t="str">
            <v>Slot jendela</v>
          </cell>
          <cell r="C507" t="str">
            <v>buah</v>
          </cell>
          <cell r="D507">
            <v>14100</v>
          </cell>
          <cell r="E507">
            <v>14100</v>
          </cell>
        </row>
        <row r="508">
          <cell r="B508" t="str">
            <v>Slot pintu</v>
          </cell>
          <cell r="C508" t="str">
            <v>buah</v>
          </cell>
          <cell r="D508">
            <v>15900</v>
          </cell>
          <cell r="E508">
            <v>15900</v>
          </cell>
        </row>
        <row r="509">
          <cell r="B509" t="str">
            <v>Slot ventilasi / bouwvenlight</v>
          </cell>
          <cell r="C509" t="str">
            <v>buah</v>
          </cell>
          <cell r="D509">
            <v>15000</v>
          </cell>
          <cell r="E509">
            <v>15000</v>
          </cell>
        </row>
        <row r="510">
          <cell r="B510" t="str">
            <v xml:space="preserve">Socket PVC ø 1 (inch) </v>
          </cell>
          <cell r="C510" t="str">
            <v>buah</v>
          </cell>
          <cell r="D510">
            <v>10600</v>
          </cell>
          <cell r="E510">
            <v>10600</v>
          </cell>
        </row>
        <row r="511">
          <cell r="B511" t="str">
            <v xml:space="preserve">Socket PVC ø 1/2 (inch) </v>
          </cell>
          <cell r="C511" t="str">
            <v>buah</v>
          </cell>
          <cell r="D511">
            <v>12100</v>
          </cell>
          <cell r="E511">
            <v>12100</v>
          </cell>
        </row>
        <row r="512">
          <cell r="B512" t="str">
            <v xml:space="preserve">Socket PVC ø 3/4 (inch) </v>
          </cell>
          <cell r="C512" t="str">
            <v>buah</v>
          </cell>
          <cell r="D512">
            <v>8800</v>
          </cell>
          <cell r="E512">
            <v>8800</v>
          </cell>
        </row>
        <row r="513">
          <cell r="B513" t="str">
            <v>Soda api</v>
          </cell>
          <cell r="C513" t="str">
            <v>kg</v>
          </cell>
          <cell r="D513">
            <v>38800</v>
          </cell>
          <cell r="E513">
            <v>38800</v>
          </cell>
        </row>
        <row r="514">
          <cell r="B514" t="str">
            <v>Softboard uk. 1,20 x 2,40 (m), tebal 4 mm</v>
          </cell>
          <cell r="C514" t="str">
            <v>lembar</v>
          </cell>
          <cell r="D514">
            <v>61800</v>
          </cell>
          <cell r="E514">
            <v>61800</v>
          </cell>
        </row>
        <row r="515">
          <cell r="B515" t="str">
            <v>Stone Coating</v>
          </cell>
          <cell r="C515" t="str">
            <v>kg</v>
          </cell>
          <cell r="D515">
            <v>41300</v>
          </cell>
          <cell r="E515">
            <v>41300</v>
          </cell>
        </row>
        <row r="516">
          <cell r="B516" t="str">
            <v>Stop kontak + instalasi</v>
          </cell>
          <cell r="C516" t="str">
            <v>titik</v>
          </cell>
          <cell r="D516">
            <v>46620</v>
          </cell>
          <cell r="E516">
            <v>46620</v>
          </cell>
        </row>
        <row r="517">
          <cell r="B517" t="str">
            <v>Stop kran dia 13 mm</v>
          </cell>
          <cell r="C517" t="str">
            <v>bh</v>
          </cell>
          <cell r="D517">
            <v>25803.18</v>
          </cell>
          <cell r="E517">
            <v>25803.18</v>
          </cell>
        </row>
        <row r="518">
          <cell r="B518" t="str">
            <v>Streorox - 100</v>
          </cell>
          <cell r="C518" t="str">
            <v>kg</v>
          </cell>
          <cell r="D518">
            <v>5300</v>
          </cell>
          <cell r="E518">
            <v>5300</v>
          </cell>
        </row>
        <row r="519">
          <cell r="B519" t="str">
            <v>Sunscreen alumunium</v>
          </cell>
          <cell r="C519" t="str">
            <v>m²</v>
          </cell>
          <cell r="D519">
            <v>79400</v>
          </cell>
          <cell r="E519">
            <v>79400</v>
          </cell>
        </row>
        <row r="520">
          <cell r="B520" t="str">
            <v>Tangki air / hydrant umum fiberglass 1.000 liter</v>
          </cell>
          <cell r="C520" t="str">
            <v>buah</v>
          </cell>
          <cell r="D520">
            <v>3208800</v>
          </cell>
          <cell r="E520">
            <v>3208800</v>
          </cell>
        </row>
        <row r="521">
          <cell r="B521" t="str">
            <v>Tangki air / hydrant umum fiberglass 2.000 liter</v>
          </cell>
          <cell r="C521" t="str">
            <v>buah</v>
          </cell>
          <cell r="D521">
            <v>2643630.2400000002</v>
          </cell>
          <cell r="E521">
            <v>2643630.2400000002</v>
          </cell>
        </row>
        <row r="522">
          <cell r="B522" t="str">
            <v>Tangki air / hydrant umum fiberglass 3.000 liter</v>
          </cell>
          <cell r="C522" t="str">
            <v>buah</v>
          </cell>
          <cell r="D522">
            <v>9712800</v>
          </cell>
          <cell r="E522">
            <v>9712800</v>
          </cell>
        </row>
        <row r="523">
          <cell r="B523" t="str">
            <v>Tangki air / hydrant umum fiberglass 6.000 liter (horizontal)</v>
          </cell>
          <cell r="C523" t="str">
            <v>buah</v>
          </cell>
          <cell r="D523">
            <v>29564600</v>
          </cell>
          <cell r="E523">
            <v>29564600</v>
          </cell>
        </row>
        <row r="524">
          <cell r="B524" t="str">
            <v>Tangki air / hydrant umum polyethylene 1.000 liter</v>
          </cell>
          <cell r="C524" t="str">
            <v>buah</v>
          </cell>
          <cell r="D524">
            <v>2797500</v>
          </cell>
          <cell r="E524">
            <v>2797500</v>
          </cell>
        </row>
        <row r="525">
          <cell r="B525" t="str">
            <v>Tangki air / hydrant umum polyethylene 2.000 liter</v>
          </cell>
          <cell r="C525" t="str">
            <v>buah</v>
          </cell>
          <cell r="D525">
            <v>6354000</v>
          </cell>
          <cell r="E525">
            <v>6354000</v>
          </cell>
        </row>
        <row r="526">
          <cell r="B526" t="str">
            <v>Tangki air / hydrant umum polyethylene 3.000 liter</v>
          </cell>
          <cell r="C526" t="str">
            <v>buah</v>
          </cell>
          <cell r="D526">
            <v>8454400</v>
          </cell>
          <cell r="E526">
            <v>8454400</v>
          </cell>
        </row>
        <row r="527">
          <cell r="B527" t="str">
            <v>Tangki air / hydrant umum polyethylene 4.000 liter</v>
          </cell>
          <cell r="C527" t="str">
            <v>buah</v>
          </cell>
          <cell r="D527">
            <v>10801800</v>
          </cell>
          <cell r="E527">
            <v>10801800</v>
          </cell>
        </row>
        <row r="528">
          <cell r="B528" t="str">
            <v>Tangki air / hydrant umum polyethylene 5.000 liter</v>
          </cell>
          <cell r="C528" t="str">
            <v>buah</v>
          </cell>
          <cell r="D528">
            <v>12628600</v>
          </cell>
          <cell r="E528">
            <v>12628600</v>
          </cell>
        </row>
        <row r="529">
          <cell r="B529" t="str">
            <v xml:space="preserve">Tangki air / hydrant umum polyethylene 500 liter </v>
          </cell>
          <cell r="C529" t="str">
            <v>buah</v>
          </cell>
          <cell r="D529">
            <v>1200200</v>
          </cell>
          <cell r="E529">
            <v>1200200</v>
          </cell>
        </row>
        <row r="530">
          <cell r="B530" t="str">
            <v>Tangki air fiberglass (oranye) 1.000 liter</v>
          </cell>
          <cell r="C530" t="str">
            <v>buah</v>
          </cell>
          <cell r="D530">
            <v>2647500</v>
          </cell>
          <cell r="E530">
            <v>2647500</v>
          </cell>
        </row>
        <row r="531">
          <cell r="B531" t="str">
            <v>Tangki air fiberglass (oranye) 2.000 liter</v>
          </cell>
          <cell r="C531" t="str">
            <v>buah</v>
          </cell>
          <cell r="D531">
            <v>5295000</v>
          </cell>
          <cell r="E531">
            <v>5295000</v>
          </cell>
        </row>
        <row r="532">
          <cell r="B532" t="str">
            <v>Tangki air fiberglass (oranye) 3.000 liter</v>
          </cell>
          <cell r="C532" t="str">
            <v>buah</v>
          </cell>
          <cell r="D532">
            <v>9712800</v>
          </cell>
          <cell r="E532">
            <v>9712800</v>
          </cell>
        </row>
        <row r="533">
          <cell r="B533" t="str">
            <v>Tangki air fiberglass (oranye) 500 liter</v>
          </cell>
          <cell r="C533" t="str">
            <v>buah</v>
          </cell>
          <cell r="D533">
            <v>970800</v>
          </cell>
          <cell r="E533">
            <v>970800</v>
          </cell>
        </row>
        <row r="534">
          <cell r="B534" t="str">
            <v>Teak wood 0,30 x 0,60 (m), tebal 4 mm</v>
          </cell>
          <cell r="C534" t="str">
            <v>lembar</v>
          </cell>
          <cell r="D534">
            <v>113400</v>
          </cell>
          <cell r="E534">
            <v>113400</v>
          </cell>
        </row>
        <row r="535">
          <cell r="B535" t="str">
            <v>Teak wood 0,90 x 2,10 (m), tebal 4 mm</v>
          </cell>
          <cell r="C535" t="str">
            <v>lembar</v>
          </cell>
          <cell r="D535">
            <v>144700</v>
          </cell>
          <cell r="E535">
            <v>144700</v>
          </cell>
        </row>
        <row r="536">
          <cell r="B536" t="str">
            <v>Teak wood 1,20 x 2,40 (m), tebal 4 mm</v>
          </cell>
          <cell r="C536" t="str">
            <v>lembar</v>
          </cell>
          <cell r="D536">
            <v>220600</v>
          </cell>
          <cell r="E536">
            <v>220600</v>
          </cell>
        </row>
        <row r="537">
          <cell r="B537" t="str">
            <v>Teak wood 1,20 x 2,40 (m), tebal 4 mm</v>
          </cell>
          <cell r="C537" t="str">
            <v>m2</v>
          </cell>
          <cell r="D537">
            <v>67500</v>
          </cell>
          <cell r="E537">
            <v>67500</v>
          </cell>
        </row>
        <row r="538">
          <cell r="B538" t="str">
            <v>Tee C1 dia 200 x 200 mm ff</v>
          </cell>
          <cell r="C538" t="str">
            <v>unit</v>
          </cell>
          <cell r="D538">
            <v>2626206.9700000002</v>
          </cell>
          <cell r="E538">
            <v>2626206.9700000002</v>
          </cell>
        </row>
        <row r="539">
          <cell r="B539" t="str">
            <v>Tee Gip dia 13 mm</v>
          </cell>
          <cell r="C539" t="str">
            <v>bh</v>
          </cell>
          <cell r="D539">
            <v>3780</v>
          </cell>
          <cell r="E539">
            <v>3780</v>
          </cell>
        </row>
        <row r="540">
          <cell r="B540" t="str">
            <v>Tee all socket PVC ø 100 x 50 (mm)</v>
          </cell>
          <cell r="C540" t="str">
            <v>unit</v>
          </cell>
          <cell r="D540">
            <v>829015.83</v>
          </cell>
          <cell r="E540">
            <v>829015.83</v>
          </cell>
        </row>
        <row r="541">
          <cell r="B541" t="str">
            <v>Tee PVC 150 x 100 mm</v>
          </cell>
          <cell r="C541" t="str">
            <v>unit</v>
          </cell>
          <cell r="D541">
            <v>1330085.01</v>
          </cell>
          <cell r="E541">
            <v>1330085.01</v>
          </cell>
        </row>
        <row r="542">
          <cell r="B542" t="str">
            <v>Tee PVC 150 x 150 mm</v>
          </cell>
          <cell r="C542" t="str">
            <v>unit</v>
          </cell>
          <cell r="D542">
            <v>1450060.89</v>
          </cell>
          <cell r="E542">
            <v>1450060.89</v>
          </cell>
        </row>
        <row r="543">
          <cell r="B543" t="str">
            <v>Tee PVC 150 x 40 mm</v>
          </cell>
          <cell r="C543" t="str">
            <v>unit</v>
          </cell>
          <cell r="D543">
            <v>1209008.92</v>
          </cell>
          <cell r="E543">
            <v>1209008.92</v>
          </cell>
        </row>
        <row r="544">
          <cell r="B544" t="str">
            <v>Tee PVC 200 x 200 mm</v>
          </cell>
          <cell r="C544" t="str">
            <v>unit</v>
          </cell>
          <cell r="D544">
            <v>1934590.3</v>
          </cell>
          <cell r="E544">
            <v>1934590.3</v>
          </cell>
        </row>
        <row r="545">
          <cell r="B545" t="str">
            <v>Tee all socket PVC ø 225 x 100 (mm)</v>
          </cell>
          <cell r="C545" t="str">
            <v>unit</v>
          </cell>
          <cell r="D545">
            <v>626600</v>
          </cell>
          <cell r="E545">
            <v>626600</v>
          </cell>
        </row>
        <row r="546">
          <cell r="B546" t="str">
            <v>Tee all socket PVC ø 50 x 50 (mm)</v>
          </cell>
          <cell r="C546" t="str">
            <v>unit</v>
          </cell>
          <cell r="D546">
            <v>317700</v>
          </cell>
          <cell r="E546">
            <v>317700</v>
          </cell>
        </row>
        <row r="547">
          <cell r="B547" t="str">
            <v>Tee all socket PVC ø 80 x 50 (mm)</v>
          </cell>
          <cell r="C547" t="str">
            <v>unit</v>
          </cell>
          <cell r="D547">
            <v>604503.63</v>
          </cell>
          <cell r="E547">
            <v>604503.63</v>
          </cell>
        </row>
        <row r="548">
          <cell r="B548" t="str">
            <v>Tee Pvc 80 x 80 mm</v>
          </cell>
          <cell r="C548" t="str">
            <v>unit</v>
          </cell>
          <cell r="D548">
            <v>829015.83</v>
          </cell>
          <cell r="E548">
            <v>829015.83</v>
          </cell>
        </row>
        <row r="549">
          <cell r="B549" t="str">
            <v>Tutup Manhole uk. 60 x 60 cm</v>
          </cell>
          <cell r="C549" t="str">
            <v>unit</v>
          </cell>
          <cell r="D549">
            <v>365568.84</v>
          </cell>
          <cell r="E549">
            <v>365568.84</v>
          </cell>
        </row>
        <row r="550">
          <cell r="B550" t="str">
            <v>Tempat sabun keramik</v>
          </cell>
          <cell r="C550" t="str">
            <v>buah</v>
          </cell>
          <cell r="D550">
            <v>64400</v>
          </cell>
          <cell r="E550">
            <v>64400</v>
          </cell>
        </row>
        <row r="551">
          <cell r="B551" t="str">
            <v>Ter</v>
          </cell>
          <cell r="C551" t="str">
            <v>kg</v>
          </cell>
          <cell r="D551">
            <v>8977.5</v>
          </cell>
          <cell r="E551">
            <v>8977.5</v>
          </cell>
        </row>
        <row r="552">
          <cell r="B552" t="str">
            <v>Timbunan biasa</v>
          </cell>
          <cell r="C552" t="str">
            <v>m³</v>
          </cell>
          <cell r="D552">
            <v>70600</v>
          </cell>
          <cell r="E552">
            <v>70600</v>
          </cell>
        </row>
        <row r="553">
          <cell r="B553" t="str">
            <v>Timbunan pilihan / tanah puru</v>
          </cell>
          <cell r="C553" t="str">
            <v>m³</v>
          </cell>
          <cell r="D553">
            <v>114700</v>
          </cell>
          <cell r="E553">
            <v>114700</v>
          </cell>
        </row>
        <row r="554">
          <cell r="B554" t="str">
            <v>Triplek tebal 2.5 mm uk. 1.22 x 2.44 (m)</v>
          </cell>
          <cell r="C554" t="str">
            <v>lembar</v>
          </cell>
          <cell r="D554">
            <v>74800</v>
          </cell>
          <cell r="E554">
            <v>74800</v>
          </cell>
        </row>
        <row r="555">
          <cell r="B555" t="str">
            <v>Triplek tebal 4 mm uk. 1.22 x 2.44 (m)</v>
          </cell>
          <cell r="C555" t="str">
            <v>lembar</v>
          </cell>
          <cell r="D555">
            <v>79380</v>
          </cell>
          <cell r="E555">
            <v>79380</v>
          </cell>
        </row>
        <row r="556">
          <cell r="B556" t="str">
            <v>Triplek 2,2 mm uk. ( 4' x 8' )</v>
          </cell>
          <cell r="C556" t="str">
            <v>m2</v>
          </cell>
          <cell r="D556">
            <v>49350</v>
          </cell>
          <cell r="E556">
            <v>49350</v>
          </cell>
        </row>
        <row r="557">
          <cell r="B557" t="str">
            <v>Triplek 3,0 mm uk. ( 4' x 8' )</v>
          </cell>
          <cell r="C557" t="str">
            <v>m2</v>
          </cell>
          <cell r="D557">
            <v>58716</v>
          </cell>
          <cell r="E557">
            <v>58716</v>
          </cell>
        </row>
        <row r="558">
          <cell r="B558" t="str">
            <v>Triplek 4,0 mm uk. ( 4' x 8' )</v>
          </cell>
          <cell r="C558" t="str">
            <v>m2</v>
          </cell>
          <cell r="D558">
            <v>79380</v>
          </cell>
          <cell r="E558">
            <v>79380</v>
          </cell>
        </row>
        <row r="559">
          <cell r="B559" t="str">
            <v>Triplek 6,0 mm uk. ( 4' x 8' )</v>
          </cell>
          <cell r="C559" t="str">
            <v>m2</v>
          </cell>
          <cell r="D559">
            <v>102375</v>
          </cell>
          <cell r="E559">
            <v>102375</v>
          </cell>
        </row>
        <row r="560">
          <cell r="B560" t="str">
            <v>Ubin abu-abu 20 x 20 (cm)</v>
          </cell>
          <cell r="C560" t="str">
            <v>buah</v>
          </cell>
          <cell r="D560">
            <v>5300</v>
          </cell>
          <cell r="E560">
            <v>5300</v>
          </cell>
        </row>
        <row r="561">
          <cell r="B561" t="str">
            <v>Ubin berwarna 20 x 20 (cm)</v>
          </cell>
          <cell r="C561" t="str">
            <v>buah</v>
          </cell>
          <cell r="D561">
            <v>6200</v>
          </cell>
          <cell r="E561">
            <v>6200</v>
          </cell>
        </row>
        <row r="562">
          <cell r="B562" t="str">
            <v>Ubin granito 30 x 30 cm</v>
          </cell>
          <cell r="C562" t="str">
            <v>m²</v>
          </cell>
          <cell r="D562">
            <v>0</v>
          </cell>
        </row>
        <row r="563">
          <cell r="B563" t="str">
            <v>Ubin granito 40 x 40 cm</v>
          </cell>
          <cell r="C563" t="str">
            <v>m²</v>
          </cell>
          <cell r="D563">
            <v>0</v>
          </cell>
        </row>
        <row r="564">
          <cell r="B564" t="str">
            <v>Ubin motif (mozaik)</v>
          </cell>
          <cell r="C564" t="str">
            <v>m²</v>
          </cell>
          <cell r="D564">
            <v>185300</v>
          </cell>
          <cell r="E564">
            <v>185300</v>
          </cell>
        </row>
        <row r="565">
          <cell r="B565" t="str">
            <v xml:space="preserve">Ubin wafel </v>
          </cell>
          <cell r="C565" t="str">
            <v>buah</v>
          </cell>
          <cell r="D565">
            <v>5100</v>
          </cell>
          <cell r="E565">
            <v>5100</v>
          </cell>
        </row>
        <row r="566">
          <cell r="B566" t="str">
            <v xml:space="preserve">Urinoir terasso </v>
          </cell>
          <cell r="C566" t="str">
            <v>Unit</v>
          </cell>
          <cell r="D566">
            <v>825300</v>
          </cell>
          <cell r="E566">
            <v>825300</v>
          </cell>
        </row>
        <row r="567">
          <cell r="B567" t="str">
            <v>Ventilasi dia 80 mm</v>
          </cell>
          <cell r="C567" t="str">
            <v>unit</v>
          </cell>
          <cell r="D567">
            <v>365568.84</v>
          </cell>
          <cell r="E567">
            <v>365568.84</v>
          </cell>
        </row>
        <row r="568">
          <cell r="B568" t="str">
            <v>Venetion blinds</v>
          </cell>
          <cell r="C568" t="str">
            <v>m²</v>
          </cell>
          <cell r="D568">
            <v>67500</v>
          </cell>
          <cell r="E568">
            <v>67500</v>
          </cell>
        </row>
        <row r="569">
          <cell r="B569" t="str">
            <v>Vertical blinds</v>
          </cell>
          <cell r="C569" t="str">
            <v>m²</v>
          </cell>
          <cell r="D569">
            <v>5250</v>
          </cell>
          <cell r="E569">
            <v>5250</v>
          </cell>
        </row>
        <row r="570">
          <cell r="B570" t="str">
            <v>Wallpaper bermotif</v>
          </cell>
          <cell r="C570" t="str">
            <v>m²</v>
          </cell>
          <cell r="D570">
            <v>240900</v>
          </cell>
          <cell r="E570">
            <v>240900</v>
          </cell>
        </row>
        <row r="571">
          <cell r="B571" t="str">
            <v>Wallpaper polos</v>
          </cell>
          <cell r="C571" t="str">
            <v>m²</v>
          </cell>
          <cell r="D571">
            <v>96000</v>
          </cell>
          <cell r="E571">
            <v>96000</v>
          </cell>
        </row>
        <row r="572">
          <cell r="B572" t="str">
            <v>Wallcast dia 200 mm</v>
          </cell>
          <cell r="C572" t="str">
            <v>unit</v>
          </cell>
          <cell r="D572">
            <v>1279073.8799999999</v>
          </cell>
          <cell r="E572">
            <v>1279073.8799999999</v>
          </cell>
        </row>
        <row r="573">
          <cell r="B573" t="str">
            <v>Wastapel keramik uk.besar</v>
          </cell>
          <cell r="C573" t="str">
            <v>bh</v>
          </cell>
          <cell r="D573">
            <v>661500</v>
          </cell>
          <cell r="E573">
            <v>661500</v>
          </cell>
        </row>
        <row r="574">
          <cell r="B574" t="str">
            <v>Wastapel keramik uk.kecil</v>
          </cell>
          <cell r="C574" t="str">
            <v>bh</v>
          </cell>
          <cell r="D574">
            <v>437850</v>
          </cell>
          <cell r="E574">
            <v>437850</v>
          </cell>
        </row>
        <row r="575">
          <cell r="B575" t="str">
            <v xml:space="preserve">Wastafel </v>
          </cell>
          <cell r="C575" t="str">
            <v>buah</v>
          </cell>
          <cell r="D575">
            <v>467700</v>
          </cell>
          <cell r="E575">
            <v>467700</v>
          </cell>
        </row>
        <row r="576">
          <cell r="B576" t="str">
            <v>Water meter ø 1 (inch) + pipa GIP</v>
          </cell>
          <cell r="C576" t="str">
            <v>unit</v>
          </cell>
          <cell r="D576">
            <v>856000</v>
          </cell>
          <cell r="E576">
            <v>856000</v>
          </cell>
        </row>
        <row r="577">
          <cell r="B577" t="str">
            <v xml:space="preserve">Water stop </v>
          </cell>
          <cell r="C577" t="str">
            <v>m'</v>
          </cell>
          <cell r="D577">
            <v>107100</v>
          </cell>
          <cell r="E577">
            <v>107100</v>
          </cell>
        </row>
        <row r="578">
          <cell r="B578" t="str">
            <v>Zinc alum</v>
          </cell>
          <cell r="C578" t="str">
            <v>m2</v>
          </cell>
          <cell r="D578">
            <v>69300</v>
          </cell>
          <cell r="E578">
            <v>69300</v>
          </cell>
        </row>
        <row r="579">
          <cell r="D579">
            <v>0</v>
          </cell>
        </row>
        <row r="580">
          <cell r="B580" t="str">
            <v>PERALATAN (BIAYA PEMILIKAN DAN OPERASI)</v>
          </cell>
          <cell r="D580">
            <v>0</v>
          </cell>
        </row>
        <row r="581">
          <cell r="D581">
            <v>0</v>
          </cell>
        </row>
        <row r="582">
          <cell r="B582" t="str">
            <v>Bulldozer</v>
          </cell>
          <cell r="C582" t="str">
            <v>jam</v>
          </cell>
          <cell r="D582">
            <v>420000</v>
          </cell>
          <cell r="E582">
            <v>420000</v>
          </cell>
        </row>
        <row r="583">
          <cell r="B583" t="str">
            <v>Stone Crusher</v>
          </cell>
          <cell r="C583" t="str">
            <v>jam</v>
          </cell>
          <cell r="D583">
            <v>400000</v>
          </cell>
          <cell r="E583">
            <v>400000</v>
          </cell>
        </row>
        <row r="584">
          <cell r="B584" t="str">
            <v>Motor grader</v>
          </cell>
          <cell r="C584" t="str">
            <v>jam</v>
          </cell>
          <cell r="D584">
            <v>334000</v>
          </cell>
          <cell r="E584">
            <v>334000</v>
          </cell>
        </row>
        <row r="585">
          <cell r="B585" t="str">
            <v>Pemecah batu</v>
          </cell>
          <cell r="C585" t="str">
            <v>jam</v>
          </cell>
          <cell r="D585">
            <v>702000</v>
          </cell>
          <cell r="E585">
            <v>702000</v>
          </cell>
        </row>
        <row r="586">
          <cell r="B586" t="str">
            <v>Mesin penyaring</v>
          </cell>
          <cell r="C586" t="str">
            <v>jam</v>
          </cell>
          <cell r="D586">
            <v>278300</v>
          </cell>
          <cell r="E586">
            <v>278300</v>
          </cell>
        </row>
        <row r="587">
          <cell r="B587" t="str">
            <v>Wheel loader</v>
          </cell>
          <cell r="C587" t="str">
            <v>jam</v>
          </cell>
          <cell r="D587">
            <v>318600</v>
          </cell>
          <cell r="E587">
            <v>318600</v>
          </cell>
        </row>
        <row r="588">
          <cell r="B588" t="str">
            <v>Wheel tractor</v>
          </cell>
          <cell r="C588" t="str">
            <v>jam</v>
          </cell>
          <cell r="D588">
            <v>124200</v>
          </cell>
          <cell r="E588">
            <v>124200</v>
          </cell>
        </row>
        <row r="589">
          <cell r="B589" t="str">
            <v>Track Loader</v>
          </cell>
          <cell r="C589" t="str">
            <v>jam</v>
          </cell>
          <cell r="D589">
            <v>300000</v>
          </cell>
          <cell r="E589">
            <v>300000</v>
          </cell>
        </row>
        <row r="590">
          <cell r="B590" t="str">
            <v>Mesin gilas roda tiga 8 - 10 ton</v>
          </cell>
          <cell r="C590" t="str">
            <v>jam</v>
          </cell>
          <cell r="D590">
            <v>135600</v>
          </cell>
          <cell r="E590">
            <v>135600</v>
          </cell>
        </row>
        <row r="591">
          <cell r="B591" t="str">
            <v>Mesin gilas tandem 6 - 10 ton</v>
          </cell>
          <cell r="C591" t="str">
            <v>jam</v>
          </cell>
          <cell r="D591">
            <v>210900</v>
          </cell>
          <cell r="E591">
            <v>210900</v>
          </cell>
        </row>
        <row r="592">
          <cell r="B592" t="str">
            <v>Mesin gilas bergetar 10 ton</v>
          </cell>
          <cell r="C592" t="str">
            <v>jam</v>
          </cell>
          <cell r="D592">
            <v>254900</v>
          </cell>
          <cell r="E592">
            <v>254900</v>
          </cell>
        </row>
        <row r="593">
          <cell r="B593" t="str">
            <v>Mesin gilas bergetar 8 - 15 ton</v>
          </cell>
          <cell r="C593" t="str">
            <v>jam</v>
          </cell>
          <cell r="D593">
            <v>277200</v>
          </cell>
          <cell r="E593">
            <v>277200</v>
          </cell>
        </row>
        <row r="594">
          <cell r="B594" t="str">
            <v>Mesin gilas bergetar 1 ton</v>
          </cell>
          <cell r="C594" t="str">
            <v>jam</v>
          </cell>
          <cell r="D594">
            <v>61000</v>
          </cell>
          <cell r="E594">
            <v>61000</v>
          </cell>
        </row>
        <row r="595">
          <cell r="B595" t="str">
            <v>Tamper / handy compactor</v>
          </cell>
          <cell r="C595" t="str">
            <v>jam</v>
          </cell>
          <cell r="D595">
            <v>10600</v>
          </cell>
          <cell r="E595">
            <v>10600</v>
          </cell>
        </row>
        <row r="596">
          <cell r="B596" t="str">
            <v>Alat penggetar beton</v>
          </cell>
          <cell r="C596" t="str">
            <v>jam</v>
          </cell>
          <cell r="D596">
            <v>8100</v>
          </cell>
          <cell r="E596">
            <v>8100</v>
          </cell>
        </row>
        <row r="597">
          <cell r="B597" t="str">
            <v>Mesin penyemprot aspal 1.000 liter</v>
          </cell>
          <cell r="C597" t="str">
            <v>jam</v>
          </cell>
          <cell r="D597">
            <v>98900</v>
          </cell>
          <cell r="E597">
            <v>98900</v>
          </cell>
        </row>
        <row r="598">
          <cell r="B598" t="str">
            <v>Mesin penyemprot aspal 400 liter</v>
          </cell>
          <cell r="C598" t="str">
            <v>jam</v>
          </cell>
          <cell r="D598">
            <v>28500</v>
          </cell>
          <cell r="E598">
            <v>28500</v>
          </cell>
        </row>
        <row r="599">
          <cell r="B599" t="str">
            <v>Mesin penyampur aspal 30 T / J + generator</v>
          </cell>
          <cell r="C599" t="str">
            <v>jam</v>
          </cell>
          <cell r="D599">
            <v>1139300</v>
          </cell>
          <cell r="E599">
            <v>1139300</v>
          </cell>
        </row>
        <row r="600">
          <cell r="B600" t="str">
            <v>Mesin penghampar aspal</v>
          </cell>
          <cell r="C600" t="str">
            <v>jam</v>
          </cell>
          <cell r="D600">
            <v>165100</v>
          </cell>
          <cell r="E600">
            <v>165100</v>
          </cell>
        </row>
        <row r="601">
          <cell r="B601" t="str">
            <v>Truk tangki air</v>
          </cell>
          <cell r="C601" t="str">
            <v>jam</v>
          </cell>
          <cell r="D601">
            <v>122800</v>
          </cell>
          <cell r="E601">
            <v>122800</v>
          </cell>
        </row>
        <row r="602">
          <cell r="B602" t="str">
            <v>Trailer 1 Ton</v>
          </cell>
          <cell r="C602" t="str">
            <v>jam</v>
          </cell>
          <cell r="D602">
            <v>13200</v>
          </cell>
          <cell r="E602">
            <v>13200</v>
          </cell>
        </row>
        <row r="603">
          <cell r="B603" t="str">
            <v>Concrete Vibratur</v>
          </cell>
          <cell r="C603" t="str">
            <v>jam</v>
          </cell>
          <cell r="D603">
            <v>101000</v>
          </cell>
          <cell r="E603">
            <v>101000</v>
          </cell>
        </row>
        <row r="604">
          <cell r="B604" t="str">
            <v>Concrete Mixer</v>
          </cell>
          <cell r="C604" t="str">
            <v>jam</v>
          </cell>
          <cell r="D604">
            <v>101400</v>
          </cell>
          <cell r="E604">
            <v>101400</v>
          </cell>
        </row>
        <row r="605">
          <cell r="B605" t="str">
            <v>Vibrator Roller</v>
          </cell>
          <cell r="C605" t="str">
            <v>jam</v>
          </cell>
          <cell r="D605">
            <v>139200</v>
          </cell>
          <cell r="E605">
            <v>139200</v>
          </cell>
        </row>
        <row r="606">
          <cell r="B606" t="str">
            <v>Dump Truck 3-4 m3</v>
          </cell>
          <cell r="C606" t="str">
            <v>jam</v>
          </cell>
          <cell r="D606">
            <v>113200</v>
          </cell>
          <cell r="E606">
            <v>113200</v>
          </cell>
        </row>
        <row r="607">
          <cell r="B607" t="str">
            <v>Drump Truck</v>
          </cell>
          <cell r="C607" t="str">
            <v>jam</v>
          </cell>
          <cell r="D607">
            <v>181400</v>
          </cell>
          <cell r="E607">
            <v>181400</v>
          </cell>
        </row>
        <row r="608">
          <cell r="B608" t="str">
            <v>Excavator</v>
          </cell>
          <cell r="C608" t="str">
            <v>jam</v>
          </cell>
          <cell r="D608">
            <v>313000</v>
          </cell>
          <cell r="E608">
            <v>313000</v>
          </cell>
        </row>
        <row r="609">
          <cell r="B609" t="str">
            <v>Pulvi Mixer</v>
          </cell>
          <cell r="C609" t="str">
            <v>jam</v>
          </cell>
          <cell r="D609">
            <v>262750</v>
          </cell>
          <cell r="E609">
            <v>262750</v>
          </cell>
        </row>
        <row r="610">
          <cell r="B610" t="str">
            <v>Generator set</v>
          </cell>
          <cell r="C610" t="str">
            <v>jam</v>
          </cell>
          <cell r="D610">
            <v>155600</v>
          </cell>
          <cell r="E610">
            <v>155600</v>
          </cell>
        </row>
        <row r="611">
          <cell r="B611" t="str">
            <v>Water Pump 70-100 mm</v>
          </cell>
          <cell r="C611" t="str">
            <v>jam</v>
          </cell>
          <cell r="D611">
            <v>38800</v>
          </cell>
          <cell r="E611">
            <v>38800</v>
          </cell>
        </row>
        <row r="612">
          <cell r="B612" t="str">
            <v xml:space="preserve">Tamper  </v>
          </cell>
          <cell r="C612" t="str">
            <v>jam</v>
          </cell>
          <cell r="D612">
            <v>41250</v>
          </cell>
          <cell r="E612">
            <v>41250</v>
          </cell>
        </row>
        <row r="613">
          <cell r="B613" t="str">
            <v>Jack Hammer</v>
          </cell>
          <cell r="C613" t="str">
            <v>jam</v>
          </cell>
          <cell r="D613">
            <v>100000</v>
          </cell>
          <cell r="E613">
            <v>100000</v>
          </cell>
        </row>
        <row r="614">
          <cell r="B614" t="str">
            <v>Pedestrian Roller</v>
          </cell>
          <cell r="C614" t="str">
            <v>jam</v>
          </cell>
          <cell r="D614">
            <v>230000</v>
          </cell>
          <cell r="E614">
            <v>230000</v>
          </cell>
        </row>
        <row r="615">
          <cell r="B615" t="str">
            <v>Crane 10-15 ton</v>
          </cell>
          <cell r="C615" t="str">
            <v>jam</v>
          </cell>
          <cell r="D615">
            <v>1125000</v>
          </cell>
          <cell r="E615">
            <v>1125000</v>
          </cell>
        </row>
        <row r="616">
          <cell r="B616" t="str">
            <v>Dump truck 3,5 Ton</v>
          </cell>
          <cell r="C616" t="str">
            <v>jam</v>
          </cell>
          <cell r="D616">
            <v>173200</v>
          </cell>
          <cell r="E616">
            <v>173200</v>
          </cell>
        </row>
        <row r="617">
          <cell r="B617" t="str">
            <v>Dump truck 5,0 Ton</v>
          </cell>
          <cell r="C617" t="str">
            <v>jam</v>
          </cell>
          <cell r="D617">
            <v>217300</v>
          </cell>
          <cell r="E617">
            <v>217300</v>
          </cell>
        </row>
        <row r="618">
          <cell r="B618" t="str">
            <v>Truk bak terbuka 3,5 Ton</v>
          </cell>
          <cell r="C618" t="str">
            <v>jam</v>
          </cell>
          <cell r="D618">
            <v>156700</v>
          </cell>
          <cell r="E618">
            <v>156700</v>
          </cell>
        </row>
        <row r="619">
          <cell r="B619" t="str">
            <v>Flat Bed Truck</v>
          </cell>
          <cell r="C619" t="str">
            <v>jam</v>
          </cell>
          <cell r="D619">
            <v>124800</v>
          </cell>
          <cell r="E619">
            <v>124800</v>
          </cell>
        </row>
        <row r="620">
          <cell r="B620" t="str">
            <v>Tree Wheel Roller 6-8 ton</v>
          </cell>
          <cell r="C620" t="str">
            <v>jam</v>
          </cell>
          <cell r="D620">
            <v>249000</v>
          </cell>
          <cell r="E620">
            <v>249000</v>
          </cell>
        </row>
        <row r="621">
          <cell r="B621" t="str">
            <v>Mesin pengaduk beton 125 liter</v>
          </cell>
          <cell r="C621" t="str">
            <v>jam</v>
          </cell>
          <cell r="D621">
            <v>11900</v>
          </cell>
          <cell r="E621">
            <v>11900</v>
          </cell>
        </row>
        <row r="622">
          <cell r="B622" t="str">
            <v>Mesin pengaduk beton 250 liter</v>
          </cell>
          <cell r="C622" t="str">
            <v>jam</v>
          </cell>
          <cell r="D622">
            <v>39500</v>
          </cell>
          <cell r="E622">
            <v>39500</v>
          </cell>
        </row>
        <row r="623">
          <cell r="B623" t="str">
            <v>Mesin pengaduk beton 500 liter</v>
          </cell>
          <cell r="C623" t="str">
            <v>jam</v>
          </cell>
          <cell r="D623">
            <v>79100</v>
          </cell>
          <cell r="E623">
            <v>79100</v>
          </cell>
        </row>
        <row r="624">
          <cell r="B624" t="str">
            <v>Compressor 210 m3 / jam</v>
          </cell>
          <cell r="C624" t="str">
            <v>jam</v>
          </cell>
          <cell r="D624">
            <v>73000</v>
          </cell>
          <cell r="E624">
            <v>73000</v>
          </cell>
        </row>
        <row r="625">
          <cell r="B625" t="str">
            <v>Pompa air 5 cm, 30 m3 / jam</v>
          </cell>
          <cell r="C625" t="str">
            <v>jam</v>
          </cell>
          <cell r="D625">
            <v>9800</v>
          </cell>
          <cell r="E625">
            <v>9800</v>
          </cell>
        </row>
        <row r="626">
          <cell r="B626" t="str">
            <v>Peralatan traktor</v>
          </cell>
          <cell r="C626" t="str">
            <v>jam</v>
          </cell>
          <cell r="D626">
            <v>57000</v>
          </cell>
          <cell r="E626">
            <v>57000</v>
          </cell>
        </row>
        <row r="627">
          <cell r="B627" t="str">
            <v>Asphalt Finisher</v>
          </cell>
          <cell r="C627" t="str">
            <v>jam</v>
          </cell>
          <cell r="D627">
            <v>340600</v>
          </cell>
          <cell r="E627">
            <v>340600</v>
          </cell>
        </row>
        <row r="628">
          <cell r="B628" t="str">
            <v>asphalt Mixing Plant</v>
          </cell>
          <cell r="C628" t="str">
            <v>jam</v>
          </cell>
          <cell r="D628">
            <v>2142800</v>
          </cell>
          <cell r="E628">
            <v>2142800</v>
          </cell>
        </row>
        <row r="629">
          <cell r="B629" t="str">
            <v>Tandem Roller</v>
          </cell>
          <cell r="C629" t="str">
            <v>jam</v>
          </cell>
          <cell r="D629">
            <v>191800</v>
          </cell>
          <cell r="E629">
            <v>191800</v>
          </cell>
        </row>
        <row r="630">
          <cell r="B630" t="str">
            <v>Pneumanic Tire Roller</v>
          </cell>
          <cell r="C630" t="str">
            <v>jam</v>
          </cell>
          <cell r="D630">
            <v>200000</v>
          </cell>
          <cell r="E630">
            <v>200000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ll this out first..."/>
      <sheetName val="BAG-2"/>
      <sheetName val="Front"/>
      <sheetName val="Contents"/>
      <sheetName val="Basis"/>
      <sheetName val="Inclusions"/>
      <sheetName val="Exclusions"/>
      <sheetName val="Areas"/>
      <sheetName val="Overall Summary"/>
      <sheetName val="Basement"/>
      <sheetName val="Foundations Budget"/>
      <sheetName val="Parking"/>
      <sheetName val="Ground Floor Budget"/>
      <sheetName val="L1 &amp; 2"/>
      <sheetName val="2nd Floor Budget"/>
      <sheetName val="L3-4 Wards"/>
      <sheetName val="Parking 3-5 Budget"/>
      <sheetName val="L5-10 Strata Title"/>
      <sheetName val="Office Levels 6-13 Budget"/>
      <sheetName val="Level 11 - 14 Offices"/>
      <sheetName val="L15 Exec Offices"/>
      <sheetName val="Multipurpose Room Summary"/>
      <sheetName val="Multipurpose Room Budget1"/>
      <sheetName val="MP Summary"/>
      <sheetName val="MP Budget"/>
      <sheetName val="Siteworks Areas"/>
      <sheetName val="Siteworks Summary"/>
      <sheetName val="Siteworks Budget"/>
      <sheetName val="Section 5 Areas"/>
      <sheetName val="Alternates"/>
      <sheetName val="Comparison Summary"/>
      <sheetName val="Fill this out first___"/>
    </sheetNames>
    <sheetDataSet>
      <sheetData sheetId="0">
        <row r="5">
          <cell r="I5" t="str">
            <v>Levels B3 - B1 Basement</v>
          </cell>
        </row>
        <row r="7">
          <cell r="I7" t="str">
            <v>Level 3 - 4 VIP &amp; SVIP Wards</v>
          </cell>
        </row>
        <row r="11">
          <cell r="D11" t="str">
            <v>Proposed MCC Hospital Extension, Jakarta</v>
          </cell>
        </row>
        <row r="12">
          <cell r="D12" t="str">
            <v xml:space="preserve"> </v>
          </cell>
        </row>
        <row r="13">
          <cell r="D13" t="str">
            <v xml:space="preserve"> </v>
          </cell>
        </row>
        <row r="17">
          <cell r="D17" t="str">
            <v>14/6/2003</v>
          </cell>
        </row>
        <row r="19">
          <cell r="D19" t="str">
            <v>280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s>
    <sheetDataSet>
      <sheetData sheetId="0">
        <row r="10">
          <cell r="C10">
            <v>45</v>
          </cell>
        </row>
        <row r="11">
          <cell r="C11">
            <v>57.5</v>
          </cell>
        </row>
        <row r="12">
          <cell r="C12">
            <v>5331.25</v>
          </cell>
        </row>
      </sheetData>
      <sheetData sheetId="1"/>
      <sheetData sheetId="2"/>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Peralatan"/>
      <sheetName val="DATA TAMBAHAN"/>
      <sheetName val="DISAIN RDS"/>
      <sheetName val="KOEFESIEN"/>
      <sheetName val="Rekap Biaya"/>
      <sheetName val="Kuantitas &amp; Harga"/>
      <sheetName val="Pekerjaan Utama"/>
      <sheetName val="%"/>
      <sheetName val="Informasi"/>
      <sheetName val="Peta Quarry"/>
      <sheetName val="Mobilisasi"/>
      <sheetName val="Perhitungan Mobilisasi Alat"/>
      <sheetName val="Lalu Lintas"/>
      <sheetName val="Jembatan Sementara"/>
      <sheetName val="Additional"/>
      <sheetName val="3-DIV2"/>
      <sheetName val="3-DIV3"/>
      <sheetName val="3-DIV3 (2)"/>
      <sheetName val="3-DIV3 (3)"/>
      <sheetName val="3-DIV3 (4)"/>
      <sheetName val="3-DIV4"/>
      <sheetName val="3-DIV5"/>
      <sheetName val="3-DIV5-LPAS"/>
      <sheetName val="Lean Concr"/>
      <sheetName val="Sand-Bedding"/>
      <sheetName val="3-DIV6"/>
      <sheetName val="3-DIV6 Lasbutag"/>
      <sheetName val="3-DIV7"/>
      <sheetName val="3-DIV7.1"/>
      <sheetName val="3-DIV8"/>
      <sheetName val="3-DIV9"/>
      <sheetName val="3-DIV10 LS-Rutin"/>
      <sheetName val="3-DIV10 Kuantitas"/>
      <sheetName val="3-DIV10 Analisa HSP"/>
      <sheetName val="SPESIFIKASI"/>
      <sheetName val="4-Basic Price"/>
      <sheetName val="4-formulir harga bahan"/>
      <sheetName val="4-Analisa Quarry"/>
      <sheetName val="5-Peralatan (2)"/>
      <sheetName val="6-Agregat Halus &amp; Kasar"/>
      <sheetName val="6-Agregat Kelas A"/>
      <sheetName val="6-Agregat Kelas B"/>
      <sheetName val="6-Agregat Kelas C"/>
      <sheetName val="DATA_TAMBAHAN"/>
      <sheetName val="DISAIN_RDS"/>
      <sheetName val="Rekap_Biaya"/>
      <sheetName val="Kuantitas_&amp;_Harga"/>
      <sheetName val="Pekerjaan_Utama"/>
      <sheetName val="Peta_Quarry"/>
      <sheetName val="Perhitungan_Mobilisasi_Alat"/>
      <sheetName val="Lalu_Lintas"/>
      <sheetName val="Jembatan_Sementara"/>
      <sheetName val="3-DIV3_(2)"/>
      <sheetName val="3-DIV3_(3)"/>
      <sheetName val="3-DIV3_(4)"/>
      <sheetName val="Lean_Concr"/>
      <sheetName val="3-DIV6_Lasbutag"/>
      <sheetName val="3-DIV7_1"/>
      <sheetName val="3-DIV10_LS-Rutin"/>
      <sheetName val="3-DIV10_Kuantitas"/>
      <sheetName val="3-DIV10_Analisa_HSP"/>
      <sheetName val="4-Basic_Price"/>
      <sheetName val="4-formulir_harga_bahan"/>
      <sheetName val="4-Analisa_Quarry"/>
      <sheetName val="5-Peralatan_(2)"/>
      <sheetName val="6-Agregat_Halus_&amp;_Kasar"/>
      <sheetName val="6-Agregat_Kelas_A"/>
      <sheetName val="6-Agregat_Kelas_B"/>
      <sheetName val="6-Agregat_Kelas_C"/>
      <sheetName val="5_Peralatan"/>
      <sheetName val="alat"/>
      <sheetName val="Peralatan"/>
      <sheetName val="Basic Price"/>
      <sheetName val="an1"/>
      <sheetName val="ut1"/>
      <sheetName val="Daftar Harga"/>
      <sheetName val="Daftar Upah"/>
      <sheetName val="ANL-E"/>
      <sheetName val="BOW"/>
      <sheetName val="Material"/>
      <sheetName val="ANALISA"/>
      <sheetName val="BHN-UPH-ALT"/>
      <sheetName val="HBU"/>
      <sheetName val="sort2"/>
      <sheetName val="Fill this out first..."/>
    </sheetNames>
    <sheetDataSet>
      <sheetData sheetId="0" refreshError="1">
        <row r="13">
          <cell r="AW13">
            <v>47472.058636363639</v>
          </cell>
        </row>
        <row r="16">
          <cell r="AW16">
            <v>70230.073977639215</v>
          </cell>
        </row>
        <row r="24">
          <cell r="AW24">
            <v>293927.19306224468</v>
          </cell>
        </row>
      </sheetData>
      <sheetData sheetId="1">
        <row r="13">
          <cell r="AW13">
            <v>47472.058636363639</v>
          </cell>
        </row>
      </sheetData>
      <sheetData sheetId="2">
        <row r="13">
          <cell r="AW13">
            <v>47472.058636363639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3">
          <cell r="AW13">
            <v>47472.058636363639</v>
          </cell>
        </row>
      </sheetData>
      <sheetData sheetId="34">
        <row r="13">
          <cell r="AW13">
            <v>47472.058636363639</v>
          </cell>
        </row>
      </sheetData>
      <sheetData sheetId="35">
        <row r="13">
          <cell r="AW13">
            <v>47472.058636363639</v>
          </cell>
        </row>
      </sheetData>
      <sheetData sheetId="36">
        <row r="13">
          <cell r="AW13">
            <v>47472.058636363639</v>
          </cell>
        </row>
      </sheetData>
      <sheetData sheetId="37">
        <row r="13">
          <cell r="AW13">
            <v>47472.058636363639</v>
          </cell>
        </row>
      </sheetData>
      <sheetData sheetId="38">
        <row r="13">
          <cell r="AW13">
            <v>47472.058636363639</v>
          </cell>
        </row>
      </sheetData>
      <sheetData sheetId="39">
        <row r="13">
          <cell r="AW13">
            <v>47472.058636363639</v>
          </cell>
        </row>
      </sheetData>
      <sheetData sheetId="40"/>
      <sheetData sheetId="41"/>
      <sheetData sheetId="42"/>
      <sheetData sheetId="43">
        <row r="13">
          <cell r="AW13">
            <v>47472.058636363639</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13">
          <cell r="AW13">
            <v>47472.058636363639</v>
          </cell>
        </row>
      </sheetData>
      <sheetData sheetId="59">
        <row r="13">
          <cell r="AW13">
            <v>47472.058636363639</v>
          </cell>
        </row>
      </sheetData>
      <sheetData sheetId="60"/>
      <sheetData sheetId="61"/>
      <sheetData sheetId="62">
        <row r="13">
          <cell r="AW13">
            <v>47472.058636363639</v>
          </cell>
        </row>
      </sheetData>
      <sheetData sheetId="63">
        <row r="13">
          <cell r="AW13">
            <v>47472.058636363639</v>
          </cell>
        </row>
      </sheetData>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DIV2"/>
      <sheetName val="Anl SNI"/>
      <sheetName val="5-Peralatan"/>
      <sheetName val="H.Satuan"/>
      <sheetName val="3_DIV2"/>
      <sheetName val="3-DIV4"/>
      <sheetName val="BHN-UPH-ALT"/>
      <sheetName val="HArga"/>
      <sheetName val="meth hsl nego"/>
    </sheetNames>
    <sheetDataSet>
      <sheetData sheetId="0">
        <row r="1">
          <cell r="A1" t="str">
            <v>ITEM PEMBAYARAN NO.</v>
          </cell>
          <cell r="D1" t="str">
            <v>:  2.1</v>
          </cell>
          <cell r="E1" t="str">
            <v>oke</v>
          </cell>
          <cell r="J1" t="str">
            <v>Analisa EI-21</v>
          </cell>
          <cell r="T1" t="str">
            <v>Analisa EI-21</v>
          </cell>
        </row>
        <row r="2">
          <cell r="A2" t="str">
            <v>JENIS PEKERJAAN</v>
          </cell>
          <cell r="D2" t="str">
            <v>:  Galian Utk Drainase, Saluran dan Saluran Air</v>
          </cell>
        </row>
        <row r="3">
          <cell r="A3" t="str">
            <v>SATUAN PEMBAYARAN</v>
          </cell>
          <cell r="D3" t="str">
            <v>:  M3</v>
          </cell>
          <cell r="J3" t="str">
            <v>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Jalan   :  sedang / baik</v>
          </cell>
          <cell r="L12" t="str">
            <v>ITEM PEMBAYARAN NO.</v>
          </cell>
          <cell r="O12" t="str">
            <v>:  2.1</v>
          </cell>
          <cell r="R12" t="str">
            <v>PERKIRAAN VOL. PEK.</v>
          </cell>
          <cell r="T12" t="str">
            <v>:</v>
          </cell>
          <cell r="U12">
            <v>1</v>
          </cell>
        </row>
        <row r="13">
          <cell r="A13">
            <v>4</v>
          </cell>
          <cell r="C13" t="str">
            <v>Jam kerja efektif per-hari</v>
          </cell>
          <cell r="G13" t="str">
            <v>Tk</v>
          </cell>
          <cell r="H13">
            <v>7</v>
          </cell>
          <cell r="I13" t="str">
            <v>jam</v>
          </cell>
          <cell r="L13" t="str">
            <v>JENIS PEKERJAAN</v>
          </cell>
          <cell r="O13" t="str">
            <v>:  Galian Utk Drainase, Saluran dan Saluran Air</v>
          </cell>
          <cell r="R13" t="str">
            <v>TOTAL HARGA (Rp.)</v>
          </cell>
          <cell r="T13" t="str">
            <v>:</v>
          </cell>
          <cell r="U13">
            <v>32339.52</v>
          </cell>
        </row>
        <row r="14">
          <cell r="A14">
            <v>5</v>
          </cell>
          <cell r="C14" t="str">
            <v>Faktor pengembangan bahan</v>
          </cell>
          <cell r="G14" t="str">
            <v>Fk</v>
          </cell>
          <cell r="H14">
            <v>1.2</v>
          </cell>
          <cell r="I14" t="str">
            <v>-</v>
          </cell>
          <cell r="L14" t="str">
            <v>SATUAN PEMBAYARAN</v>
          </cell>
          <cell r="O14" t="str">
            <v>:  M3</v>
          </cell>
          <cell r="Q14">
            <v>0</v>
          </cell>
          <cell r="R14" t="str">
            <v>% THD. BIAYA PROYEK</v>
          </cell>
          <cell r="T14" t="str">
            <v>:</v>
          </cell>
          <cell r="U14">
            <v>7.6954069998812278E-4</v>
          </cell>
        </row>
        <row r="17">
          <cell r="A17" t="str">
            <v>II.</v>
          </cell>
          <cell r="C17" t="str">
            <v>URUTAN  KERJA</v>
          </cell>
          <cell r="Q17" t="str">
            <v>PERKIRAAN</v>
          </cell>
          <cell r="R17" t="str">
            <v>HARGA</v>
          </cell>
          <cell r="S17" t="str">
            <v>JUMLAH</v>
          </cell>
        </row>
        <row r="18">
          <cell r="A18">
            <v>1</v>
          </cell>
          <cell r="C18" t="str">
            <v>Penggalian dilakukan dengan menggunakan Excavator</v>
          </cell>
          <cell r="L18" t="str">
            <v>NO.</v>
          </cell>
          <cell r="N18" t="str">
            <v>KOMPONEN</v>
          </cell>
          <cell r="P18" t="str">
            <v>SATUAN</v>
          </cell>
          <cell r="Q18" t="str">
            <v>KUANTITAS</v>
          </cell>
          <cell r="R18" t="str">
            <v>SATUAN</v>
          </cell>
          <cell r="S18" t="str">
            <v>HARGA</v>
          </cell>
        </row>
        <row r="19">
          <cell r="A19">
            <v>2</v>
          </cell>
          <cell r="C19" t="str">
            <v>Selanjutnya Excavator menuangkan material hasil</v>
          </cell>
          <cell r="R19" t="str">
            <v>(Rp.)</v>
          </cell>
          <cell r="S19" t="str">
            <v>(Rp.)</v>
          </cell>
        </row>
        <row r="20">
          <cell r="C20" t="str">
            <v>galian kedalam Dump Truck</v>
          </cell>
        </row>
        <row r="21">
          <cell r="A21">
            <v>3</v>
          </cell>
          <cell r="C21" t="str">
            <v>Dump Truck membuang material hasil galian keluar</v>
          </cell>
        </row>
        <row r="22">
          <cell r="C22" t="str">
            <v>lokasi jalan sejauh</v>
          </cell>
          <cell r="G22" t="str">
            <v>L</v>
          </cell>
          <cell r="H22">
            <v>5</v>
          </cell>
          <cell r="I22" t="str">
            <v>Km</v>
          </cell>
          <cell r="L22" t="str">
            <v>A.</v>
          </cell>
          <cell r="N22" t="str">
            <v>TENAGA</v>
          </cell>
        </row>
        <row r="23">
          <cell r="A23">
            <v>4</v>
          </cell>
          <cell r="C23" t="str">
            <v>Sekelompok pekerja akan merapikan hasil galian</v>
          </cell>
        </row>
        <row r="24">
          <cell r="L24" t="str">
            <v>1.</v>
          </cell>
          <cell r="N24" t="str">
            <v>Pekerja</v>
          </cell>
          <cell r="O24" t="str">
            <v>(L01)</v>
          </cell>
          <cell r="P24" t="str">
            <v>jam</v>
          </cell>
          <cell r="Q24">
            <v>3.6504440701875605E-2</v>
          </cell>
          <cell r="R24">
            <v>2857.14</v>
          </cell>
          <cell r="U24">
            <v>104.29829770695686</v>
          </cell>
        </row>
        <row r="25">
          <cell r="L25" t="str">
            <v>2.</v>
          </cell>
          <cell r="N25" t="str">
            <v>Mandor</v>
          </cell>
          <cell r="O25" t="str">
            <v>(L03)</v>
          </cell>
          <cell r="P25" t="str">
            <v>jam</v>
          </cell>
          <cell r="Q25">
            <v>9.1261101754689013E-3</v>
          </cell>
          <cell r="R25">
            <v>3214.29</v>
          </cell>
          <cell r="U25">
            <v>29.333964675907936</v>
          </cell>
        </row>
        <row r="26">
          <cell r="A26" t="str">
            <v>III.</v>
          </cell>
          <cell r="C26" t="str">
            <v>PEMAKAIAN BAHAN, ALAT DAN TENAGA</v>
          </cell>
        </row>
        <row r="28">
          <cell r="A28" t="str">
            <v>1.</v>
          </cell>
          <cell r="C28" t="str">
            <v>BAHAN</v>
          </cell>
          <cell r="R28" t="str">
            <v>JUMLAH HARGA TENAGA</v>
          </cell>
          <cell r="U28">
            <v>133.63226238286478</v>
          </cell>
        </row>
        <row r="29">
          <cell r="C29" t="str">
            <v>Tidak ada bahan yang diperlukan</v>
          </cell>
        </row>
        <row r="30">
          <cell r="L30" t="str">
            <v>B.</v>
          </cell>
          <cell r="N30" t="str">
            <v>BAHAN</v>
          </cell>
        </row>
        <row r="32">
          <cell r="A32" t="str">
            <v>2.</v>
          </cell>
          <cell r="C32" t="str">
            <v>ALAT</v>
          </cell>
        </row>
        <row r="33">
          <cell r="A33" t="str">
            <v>2.a.</v>
          </cell>
          <cell r="C33" t="str">
            <v>EXCAVATOR</v>
          </cell>
          <cell r="G33" t="str">
            <v>(E10)</v>
          </cell>
        </row>
        <row r="34">
          <cell r="C34" t="str">
            <v>Kapasitas Bucket</v>
          </cell>
          <cell r="G34" t="str">
            <v>V</v>
          </cell>
          <cell r="H34">
            <v>0.93</v>
          </cell>
          <cell r="I34" t="str">
            <v>M3</v>
          </cell>
        </row>
        <row r="35">
          <cell r="C35" t="str">
            <v>Faktor Bucket</v>
          </cell>
          <cell r="G35" t="str">
            <v>Fb</v>
          </cell>
          <cell r="H35">
            <v>1</v>
          </cell>
          <cell r="I35" t="str">
            <v>-</v>
          </cell>
        </row>
        <row r="36">
          <cell r="C36" t="str">
            <v>Faktor  Efisiensi alat</v>
          </cell>
          <cell r="G36" t="str">
            <v>Fa</v>
          </cell>
          <cell r="H36">
            <v>0.83</v>
          </cell>
          <cell r="I36" t="str">
            <v>-</v>
          </cell>
        </row>
        <row r="37">
          <cell r="C37" t="str">
            <v>Faktor Konversi</v>
          </cell>
          <cell r="G37" t="str">
            <v>Fv</v>
          </cell>
          <cell r="H37">
            <v>0.9</v>
          </cell>
        </row>
        <row r="39">
          <cell r="C39" t="str">
            <v>Waktu siklus</v>
          </cell>
          <cell r="G39" t="str">
            <v>Ts1</v>
          </cell>
          <cell r="R39" t="str">
            <v>JUMLAH HARGA BAHAN</v>
          </cell>
          <cell r="U39">
            <v>0</v>
          </cell>
        </row>
        <row r="40">
          <cell r="C40" t="str">
            <v>- Menggali,  memuat dan berputar</v>
          </cell>
          <cell r="G40" t="str">
            <v>T1</v>
          </cell>
          <cell r="H40">
            <v>0.317</v>
          </cell>
          <cell r="I40" t="str">
            <v>menit</v>
          </cell>
        </row>
        <row r="41">
          <cell r="C41" t="str">
            <v>- Lain-lain</v>
          </cell>
          <cell r="G41" t="str">
            <v>T2</v>
          </cell>
          <cell r="I41" t="str">
            <v>menit</v>
          </cell>
          <cell r="L41" t="str">
            <v>C.</v>
          </cell>
          <cell r="N41" t="str">
            <v>PERALATAN</v>
          </cell>
        </row>
        <row r="42">
          <cell r="G42" t="str">
            <v>Ts1</v>
          </cell>
          <cell r="H42">
            <v>0.317</v>
          </cell>
          <cell r="I42" t="str">
            <v>menit</v>
          </cell>
        </row>
        <row r="43">
          <cell r="L43" t="str">
            <v>1.</v>
          </cell>
          <cell r="N43" t="str">
            <v>Excavator</v>
          </cell>
          <cell r="O43" t="str">
            <v>(E10)</v>
          </cell>
          <cell r="P43" t="str">
            <v>jam</v>
          </cell>
          <cell r="Q43">
            <v>9.1261101754689013E-3</v>
          </cell>
          <cell r="R43">
            <v>238185.05650827778</v>
          </cell>
          <cell r="U43">
            <v>2173.7030678448291</v>
          </cell>
        </row>
        <row r="44">
          <cell r="C44" t="str">
            <v>Kap. Prod. / jam =</v>
          </cell>
          <cell r="D44" t="str">
            <v>V  x Fb x Fa x Fv x  60</v>
          </cell>
          <cell r="G44" t="str">
            <v>Q1</v>
          </cell>
          <cell r="H44">
            <v>109.5757097791798</v>
          </cell>
          <cell r="I44" t="str">
            <v>M3</v>
          </cell>
          <cell r="L44" t="str">
            <v>2.</v>
          </cell>
          <cell r="N44" t="str">
            <v>Dump Truck</v>
          </cell>
          <cell r="O44" t="str">
            <v>(E08)</v>
          </cell>
          <cell r="P44" t="str">
            <v>jam</v>
          </cell>
          <cell r="Q44">
            <v>0.16982088218140085</v>
          </cell>
          <cell r="R44">
            <v>153645.58193291764</v>
          </cell>
          <cell r="U44">
            <v>26092.228267122777</v>
          </cell>
        </row>
        <row r="45">
          <cell r="D45" t="str">
            <v>Ts1 x Fk</v>
          </cell>
          <cell r="L45" t="str">
            <v>3.</v>
          </cell>
          <cell r="N45" t="str">
            <v>Alat Bantu</v>
          </cell>
          <cell r="P45" t="str">
            <v>Ls</v>
          </cell>
          <cell r="Q45">
            <v>1</v>
          </cell>
          <cell r="R45">
            <v>1000</v>
          </cell>
          <cell r="U45">
            <v>1000</v>
          </cell>
        </row>
        <row r="47">
          <cell r="C47" t="str">
            <v>Koefisien Alat / M3</v>
          </cell>
          <cell r="D47" t="str">
            <v>=  1  :  Q1</v>
          </cell>
          <cell r="G47" t="str">
            <v>-</v>
          </cell>
          <cell r="H47">
            <v>9.1261101754689013E-3</v>
          </cell>
          <cell r="I47" t="str">
            <v>Jam</v>
          </cell>
        </row>
        <row r="50">
          <cell r="R50" t="str">
            <v>JUMLAH HARGA PERALATAN</v>
          </cell>
          <cell r="U50">
            <v>29265.931334967605</v>
          </cell>
        </row>
        <row r="51">
          <cell r="A51" t="str">
            <v>2.b.</v>
          </cell>
          <cell r="C51" t="str">
            <v>DUMP TRUCK</v>
          </cell>
          <cell r="G51" t="str">
            <v>(E08)</v>
          </cell>
        </row>
        <row r="52">
          <cell r="C52" t="str">
            <v>Kaasitas bak</v>
          </cell>
          <cell r="G52" t="str">
            <v>V</v>
          </cell>
          <cell r="H52">
            <v>4</v>
          </cell>
          <cell r="I52" t="str">
            <v>M3</v>
          </cell>
          <cell r="L52" t="str">
            <v>D.</v>
          </cell>
          <cell r="N52" t="str">
            <v>JUMLAH HARGA TENAGA, BAHAN DAN PERALATAN  ( A + B + C )</v>
          </cell>
          <cell r="U52">
            <v>29399.563597350469</v>
          </cell>
        </row>
        <row r="53">
          <cell r="C53" t="str">
            <v>Faktor  efisiensi alat</v>
          </cell>
          <cell r="G53" t="str">
            <v>Fa</v>
          </cell>
          <cell r="H53">
            <v>0.83</v>
          </cell>
          <cell r="I53" t="str">
            <v>-</v>
          </cell>
          <cell r="L53" t="str">
            <v>E.</v>
          </cell>
          <cell r="N53" t="str">
            <v>OVERHEAD &amp; PROFIT</v>
          </cell>
          <cell r="P53">
            <v>10</v>
          </cell>
          <cell r="Q53" t="str">
            <v>%  x  D</v>
          </cell>
          <cell r="U53">
            <v>2939.956359735047</v>
          </cell>
        </row>
        <row r="54">
          <cell r="C54" t="str">
            <v>Kecepatan rata-rata bermuatan</v>
          </cell>
          <cell r="G54" t="str">
            <v>v1</v>
          </cell>
          <cell r="H54">
            <v>20</v>
          </cell>
          <cell r="I54" t="str">
            <v>Km/Jam</v>
          </cell>
          <cell r="L54" t="str">
            <v>F.</v>
          </cell>
          <cell r="N54" t="str">
            <v>HARGA SATUAN PEKERJAAN  ( D + E )</v>
          </cell>
          <cell r="U54">
            <v>32339.519957085515</v>
          </cell>
        </row>
        <row r="55">
          <cell r="C55" t="str">
            <v>Kecepatan rata-rata kosong</v>
          </cell>
          <cell r="G55" t="str">
            <v>v2</v>
          </cell>
          <cell r="H55">
            <v>30</v>
          </cell>
          <cell r="I55" t="str">
            <v>Km/Jam</v>
          </cell>
          <cell r="L55" t="str">
            <v>Note: 1</v>
          </cell>
          <cell r="N55" t="str">
            <v>SATUAN dapat berdasarkan atas jam operasi untuk Tenaga Kerja dan Peralatan, volume dan/atau ukuran</v>
          </cell>
        </row>
        <row r="56">
          <cell r="C56" t="str">
            <v>Waktu  siklus  :</v>
          </cell>
          <cell r="G56" t="str">
            <v>Ts2</v>
          </cell>
          <cell r="N56" t="str">
            <v>berat untuk bahan-bahan.</v>
          </cell>
        </row>
        <row r="57">
          <cell r="C57" t="str">
            <v>- Waktu tempuh isi</v>
          </cell>
          <cell r="E57" t="str">
            <v>=   (L  :  v1)  x  60</v>
          </cell>
          <cell r="G57" t="str">
            <v>T1</v>
          </cell>
          <cell r="H57">
            <v>15</v>
          </cell>
          <cell r="I57" t="str">
            <v>menit</v>
          </cell>
          <cell r="L57">
            <v>2</v>
          </cell>
          <cell r="N57" t="str">
            <v>Kuantitas satuan adalah kuantitas setiap komponen untuk menyelesaikan satu satuan pekerjaan dari nomor</v>
          </cell>
        </row>
        <row r="58">
          <cell r="C58" t="str">
            <v>- Waktu tempuh kosong</v>
          </cell>
          <cell r="E58" t="str">
            <v>=   (L  :  v2)  x  60</v>
          </cell>
          <cell r="G58" t="str">
            <v>T2</v>
          </cell>
          <cell r="H58">
            <v>10</v>
          </cell>
          <cell r="I58" t="str">
            <v>menit</v>
          </cell>
          <cell r="N58" t="str">
            <v>mata pembayaran.</v>
          </cell>
        </row>
        <row r="59">
          <cell r="C59" t="str">
            <v>- Muat</v>
          </cell>
          <cell r="E59" t="str">
            <v>=   (V  :  Q1) x 60</v>
          </cell>
          <cell r="G59" t="str">
            <v>T3</v>
          </cell>
          <cell r="H59">
            <v>2.1902664421125362</v>
          </cell>
          <cell r="I59" t="str">
            <v>menit</v>
          </cell>
          <cell r="L59">
            <v>3</v>
          </cell>
          <cell r="N59" t="str">
            <v>Biaya satuan untuk peralatan sudah termasuk bahan bakar, bahan habis dipakai dan operator.</v>
          </cell>
        </row>
        <row r="60">
          <cell r="C60" t="str">
            <v>- Lain-lain</v>
          </cell>
          <cell r="G60" t="str">
            <v>T4</v>
          </cell>
          <cell r="H60">
            <v>1</v>
          </cell>
          <cell r="I60" t="str">
            <v>menit</v>
          </cell>
          <cell r="L60">
            <v>4</v>
          </cell>
          <cell r="N60" t="str">
            <v>Biaya satuan sudah termasuk pengeluaran untuk seluruh pajak yang berkaitan (tetapi tidak termasuk PPN</v>
          </cell>
        </row>
        <row r="61">
          <cell r="G61" t="str">
            <v>Ts2</v>
          </cell>
          <cell r="H61">
            <v>28.190266442112538</v>
          </cell>
          <cell r="I61" t="str">
            <v>menit</v>
          </cell>
          <cell r="N61" t="str">
            <v>yang dibayar dari kontrak) dan biaya-biaya lainnya.</v>
          </cell>
        </row>
        <row r="62">
          <cell r="J62" t="str">
            <v>Berlanjut ke halaman berikut</v>
          </cell>
        </row>
        <row r="63">
          <cell r="A63" t="str">
            <v>ITEM PEMBAYARAN NO.</v>
          </cell>
          <cell r="D63" t="str">
            <v>:  2.1</v>
          </cell>
          <cell r="J63" t="str">
            <v>Analisa EI-21</v>
          </cell>
        </row>
        <row r="64">
          <cell r="A64" t="str">
            <v>JENIS PEKERJAAN</v>
          </cell>
          <cell r="D64" t="str">
            <v>:  Galian Utk Drainase, Saluran dan Saluran Air</v>
          </cell>
        </row>
        <row r="65">
          <cell r="A65" t="str">
            <v>SATUAN PEMBAYARAN</v>
          </cell>
          <cell r="D65" t="str">
            <v>:  M3</v>
          </cell>
          <cell r="J65" t="str">
            <v>URAIAN ANALISA HARGA SATUAN</v>
          </cell>
        </row>
        <row r="66">
          <cell r="J66" t="str">
            <v>Lanjutan</v>
          </cell>
        </row>
        <row r="68">
          <cell r="A68" t="str">
            <v>No.</v>
          </cell>
          <cell r="C68" t="str">
            <v>U R A I A N</v>
          </cell>
          <cell r="G68" t="str">
            <v>KODE</v>
          </cell>
          <cell r="H68" t="str">
            <v>KOEF.</v>
          </cell>
          <cell r="I68" t="str">
            <v>SATUAN</v>
          </cell>
          <cell r="J68" t="str">
            <v>KETERANGAN</v>
          </cell>
        </row>
        <row r="71">
          <cell r="C71" t="str">
            <v>Kapasitas Produksi / Jam   =</v>
          </cell>
          <cell r="E71" t="str">
            <v>V x Fa x 60</v>
          </cell>
          <cell r="G71" t="str">
            <v>Q2</v>
          </cell>
          <cell r="H71">
            <v>5.888557326723876</v>
          </cell>
          <cell r="I71" t="str">
            <v>M3</v>
          </cell>
        </row>
        <row r="72">
          <cell r="E72" t="str">
            <v>Fk x Ts2</v>
          </cell>
        </row>
        <row r="75">
          <cell r="C75" t="str">
            <v>Koefisien Alat / M3</v>
          </cell>
          <cell r="D75" t="str">
            <v>=  1  :  Q2</v>
          </cell>
          <cell r="G75" t="str">
            <v>-</v>
          </cell>
          <cell r="H75">
            <v>0.16982088218140085</v>
          </cell>
          <cell r="I75" t="str">
            <v>Jam</v>
          </cell>
        </row>
        <row r="78">
          <cell r="A78" t="str">
            <v>2.d.</v>
          </cell>
          <cell r="C78" t="str">
            <v>ALAT  BANTU</v>
          </cell>
        </row>
        <row r="79">
          <cell r="C79" t="str">
            <v>Diperlukan alat-alat bantu kecil</v>
          </cell>
          <cell r="J79" t="str">
            <v>Lump Sump</v>
          </cell>
        </row>
        <row r="80">
          <cell r="C80" t="str">
            <v>- Sekop</v>
          </cell>
        </row>
        <row r="81">
          <cell r="C81" t="str">
            <v>- Keranjang + Sapu</v>
          </cell>
        </row>
        <row r="83">
          <cell r="A83" t="str">
            <v>3.</v>
          </cell>
          <cell r="C83" t="str">
            <v>TENAGA</v>
          </cell>
        </row>
        <row r="84">
          <cell r="C84" t="str">
            <v>Produksi menentukan : EXCAVATOR</v>
          </cell>
          <cell r="G84" t="str">
            <v>Q1</v>
          </cell>
          <cell r="H84">
            <v>109.5757097791798</v>
          </cell>
          <cell r="I84" t="str">
            <v>M3/Jam</v>
          </cell>
        </row>
        <row r="85">
          <cell r="C85" t="str">
            <v>Produksi Galian / hari  =  Tk x Q1</v>
          </cell>
          <cell r="G85" t="str">
            <v>Qt</v>
          </cell>
          <cell r="H85">
            <v>767.02996845425866</v>
          </cell>
          <cell r="I85" t="str">
            <v>M3</v>
          </cell>
        </row>
        <row r="86">
          <cell r="C86" t="str">
            <v>Kebutuhan tenaga :</v>
          </cell>
        </row>
        <row r="87">
          <cell r="D87" t="str">
            <v>- Pekerja</v>
          </cell>
          <cell r="G87" t="str">
            <v>P</v>
          </cell>
          <cell r="H87">
            <v>4</v>
          </cell>
          <cell r="I87" t="str">
            <v>orang</v>
          </cell>
        </row>
        <row r="88">
          <cell r="D88" t="str">
            <v>- Mandor</v>
          </cell>
          <cell r="G88" t="str">
            <v>M</v>
          </cell>
          <cell r="H88">
            <v>1</v>
          </cell>
          <cell r="I88" t="str">
            <v>orang</v>
          </cell>
        </row>
        <row r="90">
          <cell r="C90" t="str">
            <v>Koefisien tenaga / M3   :</v>
          </cell>
        </row>
        <row r="91">
          <cell r="D91" t="str">
            <v>- Pekerja</v>
          </cell>
          <cell r="E91" t="str">
            <v>= (Tk x P) : Qt</v>
          </cell>
          <cell r="G91" t="str">
            <v>(L01)</v>
          </cell>
          <cell r="H91">
            <v>3.6504440701875605E-2</v>
          </cell>
          <cell r="I91" t="str">
            <v>Jam</v>
          </cell>
        </row>
        <row r="92">
          <cell r="D92" t="str">
            <v>- Mandor</v>
          </cell>
          <cell r="E92" t="str">
            <v>= (Tk x M) : Qt</v>
          </cell>
          <cell r="G92" t="str">
            <v>(L03)</v>
          </cell>
          <cell r="H92">
            <v>9.1261101754689013E-3</v>
          </cell>
          <cell r="I92" t="str">
            <v>Jam</v>
          </cell>
        </row>
        <row r="94">
          <cell r="A94" t="str">
            <v>4.</v>
          </cell>
          <cell r="C94" t="str">
            <v>HARGA DASAR SATUAN UPAH, BAHAN DAN ALAT</v>
          </cell>
        </row>
        <row r="95">
          <cell r="C95" t="str">
            <v>Lihat lampiran.</v>
          </cell>
        </row>
        <row r="97">
          <cell r="A97" t="str">
            <v>5.</v>
          </cell>
          <cell r="C97" t="str">
            <v>ANALISA HARGA SATUAN PEKERJAAN</v>
          </cell>
        </row>
        <row r="98">
          <cell r="C98" t="str">
            <v>Lihat perhitungan dalam FORMULIR STANDAR UNTUK</v>
          </cell>
        </row>
        <row r="99">
          <cell r="C99" t="str">
            <v>PEREKEMAN ANALISA MASING-MASING HARGA</v>
          </cell>
        </row>
        <row r="100">
          <cell r="C100" t="str">
            <v>SATUAN.</v>
          </cell>
        </row>
        <row r="101">
          <cell r="C101" t="str">
            <v>Didapat Harga Satuan Pekerjaan :</v>
          </cell>
        </row>
        <row r="103">
          <cell r="C103" t="str">
            <v>Rp.</v>
          </cell>
          <cell r="D103">
            <v>32339.519957085515</v>
          </cell>
          <cell r="E103" t="str">
            <v>/ M3</v>
          </cell>
        </row>
        <row r="106">
          <cell r="A106" t="str">
            <v>6.</v>
          </cell>
          <cell r="C106" t="str">
            <v>WAKTU PELAKSANAAN YANG DIPERLUKAN</v>
          </cell>
        </row>
        <row r="107">
          <cell r="C107" t="str">
            <v>Masa Pelaksanaan :</v>
          </cell>
          <cell r="D107" t="str">
            <v>. . . . . . . . . . . .</v>
          </cell>
          <cell r="E107" t="str">
            <v>bulan</v>
          </cell>
        </row>
        <row r="109">
          <cell r="A109" t="str">
            <v>7.</v>
          </cell>
          <cell r="C109" t="str">
            <v>VOLUME PEKERJAAN YANG DIPERLUKAN</v>
          </cell>
        </row>
        <row r="110">
          <cell r="C110" t="str">
            <v>Volume pekerjaan  :</v>
          </cell>
          <cell r="D110">
            <v>1</v>
          </cell>
          <cell r="E110" t="str">
            <v>M3</v>
          </cell>
        </row>
        <row r="121">
          <cell r="T121" t="str">
            <v>Analisa LI-22</v>
          </cell>
        </row>
        <row r="123">
          <cell r="A123" t="str">
            <v>ITEM PEMBAYARAN NO.</v>
          </cell>
          <cell r="D123" t="str">
            <v>:  2.2</v>
          </cell>
          <cell r="E123" t="str">
            <v>oke</v>
          </cell>
          <cell r="J123" t="str">
            <v>Analisa EI-22</v>
          </cell>
        </row>
        <row r="124">
          <cell r="A124" t="str">
            <v>JENIS PEKERJAAN</v>
          </cell>
          <cell r="D124" t="str">
            <v>:  Pasangan Batu Dengan Mortar untuk Saluran</v>
          </cell>
          <cell r="L124" t="str">
            <v>FORMULIR STANDAR UNTUK</v>
          </cell>
        </row>
        <row r="125">
          <cell r="A125" t="str">
            <v>SATUAN PEMBAYARAN</v>
          </cell>
          <cell r="D125" t="str">
            <v>:  M3</v>
          </cell>
          <cell r="J125" t="str">
            <v>URAIAN ANALISA HARGA SATUAN</v>
          </cell>
          <cell r="L125" t="str">
            <v>PEREKAMAN ANALISA MASING-MASING HARGA SATUAN</v>
          </cell>
        </row>
        <row r="126">
          <cell r="L126">
            <v>0</v>
          </cell>
        </row>
        <row r="128">
          <cell r="A128" t="str">
            <v>No.</v>
          </cell>
          <cell r="C128" t="str">
            <v>U R A I A N</v>
          </cell>
          <cell r="G128" t="str">
            <v>KODE</v>
          </cell>
          <cell r="H128" t="str">
            <v>KOEF.</v>
          </cell>
          <cell r="I128" t="str">
            <v>SATUAN</v>
          </cell>
          <cell r="J128" t="str">
            <v>KETERANGAN</v>
          </cell>
        </row>
        <row r="129">
          <cell r="L129" t="str">
            <v>PROYEK</v>
          </cell>
          <cell r="O129" t="str">
            <v>:</v>
          </cell>
        </row>
        <row r="130">
          <cell r="L130" t="str">
            <v>No. PAKET KONTRAK</v>
          </cell>
          <cell r="O130" t="str">
            <v>:</v>
          </cell>
        </row>
        <row r="131">
          <cell r="A131" t="str">
            <v>I.</v>
          </cell>
          <cell r="C131" t="str">
            <v>ASUMSI</v>
          </cell>
          <cell r="L131" t="str">
            <v>NAMA PAKET</v>
          </cell>
          <cell r="O131" t="str">
            <v>:</v>
          </cell>
        </row>
        <row r="132">
          <cell r="A132">
            <v>1</v>
          </cell>
          <cell r="C132" t="str">
            <v>Menggunakan alat (cara mekanik)</v>
          </cell>
          <cell r="L132" t="str">
            <v>PROP / KAB / KODYA</v>
          </cell>
          <cell r="O132" t="str">
            <v>:</v>
          </cell>
        </row>
        <row r="133">
          <cell r="A133">
            <v>2</v>
          </cell>
          <cell r="C133" t="str">
            <v>Lokasi pekerjaan : sepanjang jalan</v>
          </cell>
          <cell r="L133" t="str">
            <v>ITEM PEMBAYARAN NO.</v>
          </cell>
          <cell r="O133" t="str">
            <v>:  2.2</v>
          </cell>
          <cell r="R133" t="str">
            <v>PERKIRAAN VOL. PEK.</v>
          </cell>
          <cell r="T133" t="str">
            <v>:</v>
          </cell>
          <cell r="U133">
            <v>1</v>
          </cell>
        </row>
        <row r="134">
          <cell r="A134">
            <v>3</v>
          </cell>
          <cell r="C134" t="str">
            <v>Bahan dasar (batu, pasir dan semen) diterima</v>
          </cell>
          <cell r="L134" t="str">
            <v>JENIS PEKERJAAN</v>
          </cell>
          <cell r="O134" t="str">
            <v>:  Pasangan Batu Dengan Mortar untuk Saluran</v>
          </cell>
          <cell r="R134" t="str">
            <v>TOTAL HARGA (Rp.)</v>
          </cell>
          <cell r="T134" t="str">
            <v>:</v>
          </cell>
          <cell r="U134">
            <v>32339.52</v>
          </cell>
        </row>
        <row r="135">
          <cell r="C135" t="str">
            <v>seluruhnya di lokasi pekerjaan</v>
          </cell>
          <cell r="L135" t="str">
            <v>SATUAN PEMBAYARAN</v>
          </cell>
          <cell r="O135" t="str">
            <v>:  M3</v>
          </cell>
          <cell r="R135" t="str">
            <v>% THD. BIAYA PROYEK</v>
          </cell>
          <cell r="T135" t="str">
            <v>:</v>
          </cell>
          <cell r="U135" t="e">
            <v>#DIV/0!</v>
          </cell>
        </row>
        <row r="136">
          <cell r="A136">
            <v>4</v>
          </cell>
          <cell r="C136" t="str">
            <v>Jarak rata-rata Base camp ke lokasi pekerjaan</v>
          </cell>
          <cell r="G136" t="str">
            <v>L</v>
          </cell>
          <cell r="H136">
            <v>8.7249999999999996</v>
          </cell>
          <cell r="I136" t="str">
            <v>KM</v>
          </cell>
        </row>
        <row r="137">
          <cell r="A137">
            <v>5</v>
          </cell>
          <cell r="C137" t="str">
            <v>Jam kerja efektif per-hari</v>
          </cell>
          <cell r="G137" t="str">
            <v>Tk</v>
          </cell>
          <cell r="H137">
            <v>7</v>
          </cell>
          <cell r="I137" t="str">
            <v>jam</v>
          </cell>
        </row>
        <row r="138">
          <cell r="A138">
            <v>6</v>
          </cell>
          <cell r="C138" t="str">
            <v>Perbandingan Pasir &amp; Semen</v>
          </cell>
          <cell r="E138" t="str">
            <v>: - Volume Semen</v>
          </cell>
          <cell r="G138" t="str">
            <v>Sm</v>
          </cell>
          <cell r="H138">
            <v>20</v>
          </cell>
          <cell r="I138" t="str">
            <v>%</v>
          </cell>
          <cell r="J138" t="str">
            <v>Kuat Tekan min.</v>
          </cell>
          <cell r="Q138" t="str">
            <v>PERKIRAAN</v>
          </cell>
          <cell r="R138" t="str">
            <v>HARGA</v>
          </cell>
          <cell r="S138" t="str">
            <v>JUMLAH</v>
          </cell>
        </row>
        <row r="139">
          <cell r="E139" t="str">
            <v>: - Volume Pasir</v>
          </cell>
          <cell r="G139" t="str">
            <v>Ps</v>
          </cell>
          <cell r="H139">
            <v>80</v>
          </cell>
          <cell r="I139" t="str">
            <v>%</v>
          </cell>
          <cell r="J139" t="str">
            <v>50 kg/cm2</v>
          </cell>
          <cell r="L139" t="str">
            <v>NO.</v>
          </cell>
          <cell r="N139" t="str">
            <v>KOMPONEN</v>
          </cell>
          <cell r="P139" t="str">
            <v>SATUAN</v>
          </cell>
          <cell r="Q139" t="str">
            <v>KUANTITAS</v>
          </cell>
          <cell r="R139" t="str">
            <v>SATUAN</v>
          </cell>
          <cell r="S139" t="str">
            <v>HARGA</v>
          </cell>
        </row>
        <row r="140">
          <cell r="A140">
            <v>7</v>
          </cell>
          <cell r="C140" t="str">
            <v>Perbandingan Batu &amp; Mortar  :</v>
          </cell>
          <cell r="R140" t="str">
            <v>(Rp.)</v>
          </cell>
          <cell r="S140" t="str">
            <v>(Rp.)</v>
          </cell>
        </row>
        <row r="141">
          <cell r="C141" t="str">
            <v>- Batu</v>
          </cell>
          <cell r="G141" t="str">
            <v>Bt</v>
          </cell>
          <cell r="H141">
            <v>60</v>
          </cell>
          <cell r="I141" t="str">
            <v>%</v>
          </cell>
        </row>
        <row r="142">
          <cell r="C142" t="str">
            <v>- Mortar (campuran semen &amp; pasir)</v>
          </cell>
          <cell r="G142" t="str">
            <v>Mr</v>
          </cell>
          <cell r="H142">
            <v>40</v>
          </cell>
          <cell r="I142" t="str">
            <v>%</v>
          </cell>
        </row>
        <row r="143">
          <cell r="A143">
            <v>8</v>
          </cell>
          <cell r="C143" t="str">
            <v>Berat Jenis Bahan  :</v>
          </cell>
          <cell r="L143" t="str">
            <v>A.</v>
          </cell>
          <cell r="N143" t="str">
            <v>TENAGA</v>
          </cell>
        </row>
        <row r="144">
          <cell r="C144" t="str">
            <v>- Pasangan Batu Dengan Mortar</v>
          </cell>
          <cell r="G144" t="str">
            <v>D1</v>
          </cell>
          <cell r="H144">
            <v>2.4</v>
          </cell>
          <cell r="I144" t="str">
            <v>ton/M3</v>
          </cell>
        </row>
        <row r="145">
          <cell r="C145" t="str">
            <v>- Batu</v>
          </cell>
          <cell r="G145" t="str">
            <v>D2</v>
          </cell>
          <cell r="H145">
            <v>1.6</v>
          </cell>
          <cell r="I145" t="str">
            <v>ton/M3</v>
          </cell>
          <cell r="L145" t="str">
            <v>1.</v>
          </cell>
          <cell r="N145" t="str">
            <v>Pekerja</v>
          </cell>
          <cell r="O145" t="str">
            <v>(L01)</v>
          </cell>
          <cell r="P145" t="str">
            <v>jam</v>
          </cell>
          <cell r="Q145">
            <v>5.2208835341365463</v>
          </cell>
          <cell r="R145">
            <v>2857.14</v>
          </cell>
          <cell r="U145">
            <v>14916.795180722891</v>
          </cell>
        </row>
        <row r="146">
          <cell r="C146" t="str">
            <v>- Adukan (mortar)</v>
          </cell>
          <cell r="G146" t="str">
            <v>D3</v>
          </cell>
          <cell r="H146">
            <v>1.8</v>
          </cell>
          <cell r="I146" t="str">
            <v>ton/M3</v>
          </cell>
          <cell r="L146" t="str">
            <v>2.</v>
          </cell>
          <cell r="N146" t="str">
            <v>Tukang Batu</v>
          </cell>
          <cell r="O146" t="str">
            <v>(L02)</v>
          </cell>
          <cell r="P146" t="str">
            <v>jam</v>
          </cell>
          <cell r="Q146">
            <v>1.5662650602409638</v>
          </cell>
          <cell r="R146">
            <v>4285.71</v>
          </cell>
          <cell r="U146">
            <v>6712.5578313253009</v>
          </cell>
        </row>
        <row r="147">
          <cell r="C147" t="str">
            <v>- Pasir</v>
          </cell>
          <cell r="G147" t="str">
            <v>D4</v>
          </cell>
          <cell r="H147">
            <v>1.67</v>
          </cell>
          <cell r="I147" t="str">
            <v>ton/M3</v>
          </cell>
          <cell r="L147" t="str">
            <v>3.</v>
          </cell>
          <cell r="N147" t="str">
            <v>Mandor</v>
          </cell>
          <cell r="O147" t="str">
            <v>(L03)</v>
          </cell>
          <cell r="P147" t="str">
            <v>jam</v>
          </cell>
          <cell r="Q147">
            <v>0.52208835341365456</v>
          </cell>
          <cell r="R147">
            <v>3214.29</v>
          </cell>
          <cell r="U147">
            <v>1678.1433734939758</v>
          </cell>
        </row>
        <row r="148">
          <cell r="C148" t="str">
            <v>- Semen Portland</v>
          </cell>
          <cell r="G148" t="str">
            <v>D5</v>
          </cell>
          <cell r="H148">
            <v>1.44</v>
          </cell>
          <cell r="I148" t="str">
            <v>ton/M3</v>
          </cell>
        </row>
        <row r="149">
          <cell r="Q149" t="str">
            <v>JUMLAH HARGA TENAGA</v>
          </cell>
          <cell r="U149">
            <v>23307.496385542167</v>
          </cell>
        </row>
        <row r="150">
          <cell r="A150" t="str">
            <v>II.</v>
          </cell>
          <cell r="C150" t="str">
            <v>URUTAN KERJA</v>
          </cell>
        </row>
        <row r="151">
          <cell r="A151">
            <v>1</v>
          </cell>
          <cell r="C151" t="str">
            <v>Semen, pasir dan air dicampur dan diaduk menjadi</v>
          </cell>
          <cell r="L151" t="str">
            <v>B.</v>
          </cell>
          <cell r="N151" t="str">
            <v>BAHAN</v>
          </cell>
        </row>
        <row r="152">
          <cell r="C152" t="str">
            <v>mortar dengan menggunakan alat bantu</v>
          </cell>
        </row>
        <row r="153">
          <cell r="A153">
            <v>2</v>
          </cell>
          <cell r="C153" t="str">
            <v>Batu dibersihkan dan dibasahi seluruh permukaannya</v>
          </cell>
          <cell r="L153" t="str">
            <v>1.</v>
          </cell>
          <cell r="N153" t="str">
            <v>Batu</v>
          </cell>
          <cell r="O153" t="str">
            <v>(M02)</v>
          </cell>
          <cell r="P153" t="str">
            <v>M3</v>
          </cell>
          <cell r="Q153">
            <v>1.08</v>
          </cell>
          <cell r="R153">
            <v>166100</v>
          </cell>
          <cell r="U153">
            <v>179388</v>
          </cell>
        </row>
        <row r="154">
          <cell r="C154" t="str">
            <v>sebelum dipasang</v>
          </cell>
          <cell r="L154" t="str">
            <v>2.</v>
          </cell>
          <cell r="N154" t="str">
            <v>Semen (PC)</v>
          </cell>
          <cell r="O154" t="str">
            <v>(M12)</v>
          </cell>
          <cell r="P154" t="str">
            <v>zak</v>
          </cell>
          <cell r="Q154">
            <v>161</v>
          </cell>
          <cell r="R154">
            <v>688.65625</v>
          </cell>
          <cell r="U154">
            <v>110873.65625</v>
          </cell>
        </row>
        <row r="155">
          <cell r="A155">
            <v>3</v>
          </cell>
          <cell r="C155" t="str">
            <v>Penyelesaian dan perapihan setelah pemasangan</v>
          </cell>
          <cell r="L155" t="str">
            <v>3.</v>
          </cell>
          <cell r="N155" t="str">
            <v>Pasir</v>
          </cell>
          <cell r="O155" t="str">
            <v>(M01)</v>
          </cell>
          <cell r="P155" t="str">
            <v>M3</v>
          </cell>
          <cell r="Q155">
            <v>0.48287425149700602</v>
          </cell>
          <cell r="R155">
            <v>54300</v>
          </cell>
          <cell r="U155">
            <v>26220.071856287428</v>
          </cell>
        </row>
        <row r="157">
          <cell r="A157" t="str">
            <v>III.</v>
          </cell>
          <cell r="C157" t="str">
            <v>PEMAKAIAN BAHAN, ALAT DAN TENAGA</v>
          </cell>
        </row>
        <row r="159">
          <cell r="A159" t="str">
            <v>1.</v>
          </cell>
          <cell r="C159" t="str">
            <v>BAHAN</v>
          </cell>
        </row>
        <row r="160">
          <cell r="A160" t="str">
            <v>1.a.</v>
          </cell>
          <cell r="C160" t="str">
            <v>Batu     -----&gt;</v>
          </cell>
          <cell r="D160" t="str">
            <v>{(Bt x D1 x 1 M3) : D2} x 1.20</v>
          </cell>
          <cell r="G160" t="str">
            <v>(M02)</v>
          </cell>
          <cell r="H160">
            <v>1.08</v>
          </cell>
          <cell r="I160" t="str">
            <v>M3</v>
          </cell>
          <cell r="J160" t="str">
            <v>Lepas</v>
          </cell>
          <cell r="Q160" t="str">
            <v>JUMLAH HARGA BAHAN</v>
          </cell>
          <cell r="U160">
            <v>316481.72810628742</v>
          </cell>
        </row>
        <row r="161">
          <cell r="A161" t="str">
            <v>1.b.</v>
          </cell>
          <cell r="C161" t="str">
            <v>Semen    ----&gt;</v>
          </cell>
          <cell r="D161" t="str">
            <v>Sm x {(Mr x D1 x 1 M3} : D3} x 1.05</v>
          </cell>
          <cell r="H161">
            <v>0.11200000000000002</v>
          </cell>
          <cell r="I161" t="str">
            <v>M3</v>
          </cell>
        </row>
        <row r="162">
          <cell r="D162" t="str">
            <v>x {D5 x (1000)}</v>
          </cell>
          <cell r="G162" t="str">
            <v>(M12)</v>
          </cell>
          <cell r="H162">
            <v>161</v>
          </cell>
          <cell r="I162" t="str">
            <v>Kg</v>
          </cell>
          <cell r="L162" t="str">
            <v>C.</v>
          </cell>
          <cell r="N162" t="str">
            <v>PERALATAN</v>
          </cell>
        </row>
        <row r="163">
          <cell r="A163" t="str">
            <v>1.c.</v>
          </cell>
          <cell r="C163" t="str">
            <v>Pasir    -----&gt;</v>
          </cell>
          <cell r="D163" t="str">
            <v>Ps x {(Mr x D1 x 1 M3) : D4} x 1.05</v>
          </cell>
          <cell r="G163" t="str">
            <v>(M01)</v>
          </cell>
          <cell r="H163">
            <v>0.48287425149700602</v>
          </cell>
          <cell r="I163" t="str">
            <v>M3</v>
          </cell>
        </row>
        <row r="164">
          <cell r="L164" t="str">
            <v>1.</v>
          </cell>
          <cell r="N164" t="str">
            <v>Conc. Mixer</v>
          </cell>
          <cell r="O164" t="str">
            <v>(E06)</v>
          </cell>
          <cell r="P164" t="str">
            <v>jam</v>
          </cell>
          <cell r="Q164">
            <v>0.52208835341365456</v>
          </cell>
          <cell r="R164">
            <v>47472.058636363639</v>
          </cell>
          <cell r="U164">
            <v>24784.60892661555</v>
          </cell>
        </row>
        <row r="165">
          <cell r="A165" t="str">
            <v>2.</v>
          </cell>
          <cell r="C165" t="str">
            <v>ALAT</v>
          </cell>
          <cell r="L165" t="str">
            <v>2.</v>
          </cell>
          <cell r="N165" t="str">
            <v>Alat Bantu</v>
          </cell>
          <cell r="P165" t="str">
            <v>Ls</v>
          </cell>
          <cell r="Q165">
            <v>1</v>
          </cell>
          <cell r="R165">
            <v>900</v>
          </cell>
          <cell r="U165">
            <v>900</v>
          </cell>
        </row>
        <row r="166">
          <cell r="A166" t="str">
            <v>2.a.</v>
          </cell>
          <cell r="C166" t="str">
            <v>CONCRETE MIXER</v>
          </cell>
          <cell r="G166" t="str">
            <v>(E06)</v>
          </cell>
        </row>
        <row r="167">
          <cell r="C167" t="str">
            <v>Kapasitas Alat</v>
          </cell>
          <cell r="G167" t="str">
            <v>V</v>
          </cell>
          <cell r="H167">
            <v>500</v>
          </cell>
          <cell r="I167" t="str">
            <v>Liter</v>
          </cell>
        </row>
        <row r="168">
          <cell r="C168" t="str">
            <v>Faktor Efisiensi Alat</v>
          </cell>
          <cell r="G168" t="str">
            <v>Fa</v>
          </cell>
          <cell r="H168">
            <v>0.83</v>
          </cell>
          <cell r="I168" t="str">
            <v>-</v>
          </cell>
        </row>
        <row r="169">
          <cell r="C169" t="str">
            <v>Waktu siklus   :</v>
          </cell>
          <cell r="D169" t="str">
            <v>(T1 + T2 + T3 + T4)</v>
          </cell>
        </row>
        <row r="170">
          <cell r="C170" t="str">
            <v>-  Memuat</v>
          </cell>
          <cell r="G170" t="str">
            <v>T1</v>
          </cell>
          <cell r="H170">
            <v>5</v>
          </cell>
          <cell r="I170" t="str">
            <v>menit</v>
          </cell>
        </row>
        <row r="171">
          <cell r="C171" t="str">
            <v>-  Mengaduk</v>
          </cell>
          <cell r="G171" t="str">
            <v>T2</v>
          </cell>
          <cell r="H171">
            <v>3.5</v>
          </cell>
          <cell r="I171" t="str">
            <v>menit</v>
          </cell>
          <cell r="Q171" t="str">
            <v>JUMLAH HARGA PERALATAN</v>
          </cell>
          <cell r="U171">
            <v>25684.60892661555</v>
          </cell>
        </row>
        <row r="172">
          <cell r="C172" t="str">
            <v>-  Menuang</v>
          </cell>
          <cell r="G172" t="str">
            <v>T3</v>
          </cell>
          <cell r="H172">
            <v>3</v>
          </cell>
          <cell r="I172" t="str">
            <v>menit</v>
          </cell>
        </row>
        <row r="173">
          <cell r="C173" t="str">
            <v>-  Menunggu, dll.</v>
          </cell>
          <cell r="G173" t="str">
            <v>T4</v>
          </cell>
          <cell r="H173">
            <v>1.5</v>
          </cell>
          <cell r="I173" t="str">
            <v>menit</v>
          </cell>
          <cell r="L173" t="str">
            <v>D.</v>
          </cell>
          <cell r="N173" t="str">
            <v>JUMLAH HARGA TENAGA, BAHAN DAN PERALATAN  ( A + B + C )</v>
          </cell>
          <cell r="U173">
            <v>365473.83341844514</v>
          </cell>
        </row>
        <row r="174">
          <cell r="G174" t="str">
            <v>Ts1</v>
          </cell>
          <cell r="H174">
            <v>13</v>
          </cell>
          <cell r="I174" t="str">
            <v>menit</v>
          </cell>
          <cell r="L174" t="str">
            <v>E.</v>
          </cell>
          <cell r="N174" t="str">
            <v>OVERHEAD &amp; PROFIT</v>
          </cell>
          <cell r="P174">
            <v>10</v>
          </cell>
          <cell r="Q174" t="str">
            <v>%  x  D</v>
          </cell>
          <cell r="U174">
            <v>36547.383341844514</v>
          </cell>
        </row>
        <row r="175">
          <cell r="L175" t="str">
            <v>F.</v>
          </cell>
          <cell r="N175" t="str">
            <v>HARGA SATUAN PEKERJAAN  ( D + E )</v>
          </cell>
          <cell r="U175">
            <v>402021.21676028962</v>
          </cell>
        </row>
        <row r="176">
          <cell r="C176" t="str">
            <v>Kap. Prod. / jam  =</v>
          </cell>
          <cell r="D176" t="str">
            <v>V x Fa x 60</v>
          </cell>
          <cell r="G176" t="str">
            <v>Q1</v>
          </cell>
          <cell r="H176">
            <v>1.9153846153846155</v>
          </cell>
          <cell r="I176" t="str">
            <v>M3</v>
          </cell>
          <cell r="L176" t="str">
            <v>Note: 1</v>
          </cell>
          <cell r="N176" t="str">
            <v>SATUAN dapat berdasarkan atas jam operasi untuk Tenaga Kerja dan Peralatan, volume dan/atau ukuran</v>
          </cell>
        </row>
        <row r="177">
          <cell r="D177" t="str">
            <v>1000 x Ts1</v>
          </cell>
          <cell r="N177" t="str">
            <v>berat untuk bahan-bahan.</v>
          </cell>
        </row>
        <row r="178">
          <cell r="L178">
            <v>2</v>
          </cell>
          <cell r="N178" t="str">
            <v>Kuantitas satuan adalah kuantitas setiap komponen untuk menyelesaikan satu satuan pekerjaan dari nomor</v>
          </cell>
        </row>
        <row r="179">
          <cell r="C179" t="str">
            <v>Koefisien Alat / M3</v>
          </cell>
          <cell r="D179" t="str">
            <v>=   1  :  Q1</v>
          </cell>
          <cell r="G179" t="str">
            <v>(E06)</v>
          </cell>
          <cell r="H179">
            <v>0.52208835341365456</v>
          </cell>
          <cell r="I179" t="str">
            <v>jam</v>
          </cell>
          <cell r="N179" t="str">
            <v>mata pembayaran.</v>
          </cell>
        </row>
        <row r="180">
          <cell r="L180">
            <v>3</v>
          </cell>
          <cell r="N180" t="str">
            <v>Biaya satuan untuk peralatan sudah termasuk bahan bakar, bahan habis dipakai dan operator.</v>
          </cell>
        </row>
        <row r="181">
          <cell r="L181">
            <v>4</v>
          </cell>
          <cell r="N181" t="str">
            <v>Biaya satuan sudah termasuk pengeluaran untuk seluruh pajak yang berkaitan (tetapi tidak termasuk PPN</v>
          </cell>
        </row>
        <row r="182">
          <cell r="N182" t="str">
            <v>yang dibayar dari kontrak) dan biaya-biaya lainnya.</v>
          </cell>
        </row>
        <row r="183">
          <cell r="J183" t="str">
            <v>Berlanjut ke halaman berikut</v>
          </cell>
        </row>
        <row r="184">
          <cell r="A184" t="str">
            <v>ITEM PEMBAYARAN NO.</v>
          </cell>
          <cell r="D184" t="str">
            <v>:  2.2</v>
          </cell>
          <cell r="J184" t="str">
            <v>Analisa EI-22</v>
          </cell>
        </row>
        <row r="185">
          <cell r="A185" t="str">
            <v>JENIS PEKERJAAN</v>
          </cell>
          <cell r="D185" t="str">
            <v>:  Pasangan Batu Dengan Mortar untuk Saluran</v>
          </cell>
        </row>
        <row r="186">
          <cell r="A186" t="str">
            <v>SATUAN PEMBAYARAN</v>
          </cell>
          <cell r="D186" t="str">
            <v>:  M3</v>
          </cell>
          <cell r="J186" t="str">
            <v>URAIAN ANALISA HARGA SATUAN</v>
          </cell>
        </row>
        <row r="187">
          <cell r="J187" t="str">
            <v>Lanjutan</v>
          </cell>
        </row>
        <row r="189">
          <cell r="A189" t="str">
            <v>No.</v>
          </cell>
          <cell r="C189" t="str">
            <v>U R A I A N</v>
          </cell>
          <cell r="G189" t="str">
            <v>KODE</v>
          </cell>
          <cell r="H189" t="str">
            <v>KOEF.</v>
          </cell>
          <cell r="I189" t="str">
            <v>SATUAN</v>
          </cell>
          <cell r="J189" t="str">
            <v>KETERANGAN</v>
          </cell>
        </row>
        <row r="193">
          <cell r="A193" t="str">
            <v>2.a.</v>
          </cell>
          <cell r="C193" t="str">
            <v>ALAT BANTU</v>
          </cell>
          <cell r="I193" t="str">
            <v>Lump Sum</v>
          </cell>
        </row>
        <row r="194">
          <cell r="C194" t="str">
            <v>Diperlukan  :</v>
          </cell>
        </row>
        <row r="195">
          <cell r="C195" t="str">
            <v>- Sekop</v>
          </cell>
          <cell r="D195" t="str">
            <v>=  4  buah</v>
          </cell>
        </row>
        <row r="196">
          <cell r="C196" t="str">
            <v>- Pacul</v>
          </cell>
          <cell r="D196" t="str">
            <v>=  4  buah</v>
          </cell>
        </row>
        <row r="197">
          <cell r="C197" t="str">
            <v>- Sendok Semen</v>
          </cell>
          <cell r="D197" t="str">
            <v>=  4  buah</v>
          </cell>
        </row>
        <row r="198">
          <cell r="C198" t="str">
            <v>- Ember Cor</v>
          </cell>
          <cell r="D198" t="str">
            <v>=  8  buah</v>
          </cell>
        </row>
        <row r="199">
          <cell r="C199" t="str">
            <v>- Gerobak Dorong</v>
          </cell>
          <cell r="D199" t="str">
            <v>=  3  buah</v>
          </cell>
        </row>
        <row r="203">
          <cell r="A203" t="str">
            <v>3.</v>
          </cell>
          <cell r="C203" t="str">
            <v>TENAGA</v>
          </cell>
        </row>
        <row r="204">
          <cell r="C204" t="str">
            <v>Produksi Pas. Batu yang menentukan</v>
          </cell>
          <cell r="E204" t="str">
            <v>( Prod. C. Mixer )</v>
          </cell>
          <cell r="G204" t="str">
            <v>Q1</v>
          </cell>
          <cell r="H204">
            <v>1.9153846153846155</v>
          </cell>
          <cell r="I204" t="str">
            <v>M3/Jam</v>
          </cell>
        </row>
        <row r="205">
          <cell r="C205" t="str">
            <v>Produksi Pasangan Batu dalam 1 hari  =  Tk x Q1</v>
          </cell>
          <cell r="G205" t="str">
            <v>Qt</v>
          </cell>
          <cell r="H205">
            <v>13.407692307692308</v>
          </cell>
          <cell r="I205" t="str">
            <v>M3</v>
          </cell>
        </row>
        <row r="207">
          <cell r="C207" t="str">
            <v>Kebutuhan tenaga :</v>
          </cell>
          <cell r="D207" t="str">
            <v>- Mandor</v>
          </cell>
          <cell r="G207" t="str">
            <v>M</v>
          </cell>
          <cell r="H207">
            <v>1</v>
          </cell>
          <cell r="I207" t="str">
            <v>orang</v>
          </cell>
        </row>
        <row r="208">
          <cell r="D208" t="str">
            <v>- Tukang Batu</v>
          </cell>
          <cell r="G208" t="str">
            <v>Tb</v>
          </cell>
          <cell r="H208">
            <v>3</v>
          </cell>
          <cell r="I208" t="str">
            <v>orang</v>
          </cell>
        </row>
        <row r="209">
          <cell r="D209" t="str">
            <v>- Pekerja</v>
          </cell>
          <cell r="G209" t="str">
            <v>P</v>
          </cell>
          <cell r="H209">
            <v>10</v>
          </cell>
          <cell r="I209" t="str">
            <v>orang</v>
          </cell>
        </row>
        <row r="211">
          <cell r="C211" t="str">
            <v>Koefisien Tenaga / M3   :</v>
          </cell>
        </row>
        <row r="212">
          <cell r="D212" t="str">
            <v>-  Mandor</v>
          </cell>
          <cell r="E212" t="str">
            <v>= (Tk x M) : Qt</v>
          </cell>
          <cell r="G212" t="str">
            <v>(L03)</v>
          </cell>
          <cell r="H212">
            <v>0.52208835341365456</v>
          </cell>
          <cell r="I212" t="str">
            <v>jam</v>
          </cell>
        </row>
        <row r="213">
          <cell r="D213" t="str">
            <v>-  Tukang</v>
          </cell>
          <cell r="E213" t="str">
            <v>= (Tk x Tb) : Qt</v>
          </cell>
          <cell r="G213" t="str">
            <v>(L02)</v>
          </cell>
          <cell r="H213">
            <v>1.5662650602409638</v>
          </cell>
          <cell r="I213" t="str">
            <v>jam</v>
          </cell>
        </row>
        <row r="214">
          <cell r="D214" t="str">
            <v>-  Pekerja</v>
          </cell>
          <cell r="E214" t="str">
            <v>= (Tk x P) : Qt</v>
          </cell>
          <cell r="G214" t="str">
            <v>(L01)</v>
          </cell>
          <cell r="H214">
            <v>5.2208835341365463</v>
          </cell>
          <cell r="I214" t="str">
            <v>jam</v>
          </cell>
        </row>
        <row r="216">
          <cell r="A216" t="str">
            <v>4.</v>
          </cell>
          <cell r="C216" t="str">
            <v>HARGA DASAR SATUAN UPAH, BAHAN DAN ALAT</v>
          </cell>
        </row>
        <row r="217">
          <cell r="C217" t="str">
            <v>Lihat lampiran.</v>
          </cell>
        </row>
        <row r="219">
          <cell r="A219" t="str">
            <v>5.</v>
          </cell>
          <cell r="C219" t="str">
            <v>ANALISA HARGA SATUAN PEKERJAAN</v>
          </cell>
        </row>
        <row r="220">
          <cell r="C220" t="str">
            <v>Lihat perhitungan dalam FORMULIR STANDAR UNTUK</v>
          </cell>
        </row>
        <row r="221">
          <cell r="C221" t="str">
            <v>PEREKEMAN ANALISA MASING-MASING HARGA</v>
          </cell>
        </row>
        <row r="222">
          <cell r="C222" t="str">
            <v>SATUAN.</v>
          </cell>
        </row>
        <row r="223">
          <cell r="C223" t="str">
            <v>Didapat Harga Satuan Pekerjaan :</v>
          </cell>
        </row>
        <row r="225">
          <cell r="C225" t="str">
            <v>Rp.</v>
          </cell>
          <cell r="D225">
            <v>402021.21676028962</v>
          </cell>
          <cell r="E225" t="str">
            <v>/ M3</v>
          </cell>
        </row>
        <row r="228">
          <cell r="A228" t="str">
            <v>6.</v>
          </cell>
          <cell r="C228" t="str">
            <v>WAKTU PELAKSANAAN YANG DIPERLUKAN</v>
          </cell>
        </row>
        <row r="229">
          <cell r="C229" t="str">
            <v>Masa Pelaksanaan :</v>
          </cell>
          <cell r="D229" t="str">
            <v>. . . . . . . . . . . .</v>
          </cell>
          <cell r="E229" t="str">
            <v>bulan</v>
          </cell>
        </row>
        <row r="231">
          <cell r="A231" t="str">
            <v>7.</v>
          </cell>
          <cell r="C231" t="str">
            <v>VOLUME PEKERJAAN YANG DIPERLUKAN</v>
          </cell>
        </row>
        <row r="232">
          <cell r="C232" t="str">
            <v>Volume pekerjaan  :</v>
          </cell>
          <cell r="D232">
            <v>1</v>
          </cell>
          <cell r="E232" t="str">
            <v>M3</v>
          </cell>
        </row>
        <row r="243">
          <cell r="A243" t="str">
            <v>ITEM PEMBAYARAN NO.</v>
          </cell>
          <cell r="D243" t="str">
            <v>:  2.3 (1)</v>
          </cell>
          <cell r="J243" t="str">
            <v>Analisa EI-231</v>
          </cell>
        </row>
        <row r="244">
          <cell r="A244" t="str">
            <v>JENIS PEKERJAAN</v>
          </cell>
          <cell r="D244" t="str">
            <v>:  Gorong2 Pipa Beton Bertulang Diameter &lt; 500 mm</v>
          </cell>
          <cell r="L244" t="str">
            <v>FORMULIR STANDAR UNTUK</v>
          </cell>
        </row>
        <row r="245">
          <cell r="A245" t="str">
            <v>SATUAN PEMBAYARAN</v>
          </cell>
          <cell r="D245" t="str">
            <v>:  M1</v>
          </cell>
          <cell r="J245" t="str">
            <v>URAIAN ANALISA HARGA SATUAN</v>
          </cell>
          <cell r="L245" t="str">
            <v>PEREKAMAN ANALISA MASING-MASING HARGA SATUAN</v>
          </cell>
        </row>
        <row r="246">
          <cell r="L246">
            <v>0</v>
          </cell>
        </row>
        <row r="248">
          <cell r="A248" t="str">
            <v>No.</v>
          </cell>
          <cell r="C248" t="str">
            <v>U R A I A N</v>
          </cell>
          <cell r="G248" t="str">
            <v>KODE</v>
          </cell>
          <cell r="H248" t="str">
            <v>KOEF.</v>
          </cell>
          <cell r="I248" t="str">
            <v>SATUAN</v>
          </cell>
          <cell r="J248" t="str">
            <v>KETERANGAN</v>
          </cell>
        </row>
        <row r="249">
          <cell r="L249" t="str">
            <v>PROYEK</v>
          </cell>
          <cell r="O249" t="str">
            <v>:</v>
          </cell>
        </row>
        <row r="250">
          <cell r="L250" t="str">
            <v>No. PAKET KONTRAK</v>
          </cell>
          <cell r="O250" t="str">
            <v>:</v>
          </cell>
        </row>
        <row r="251">
          <cell r="A251" t="str">
            <v>I.</v>
          </cell>
          <cell r="C251" t="str">
            <v>ASUMSI</v>
          </cell>
          <cell r="L251" t="str">
            <v>NAMA PAKET</v>
          </cell>
          <cell r="O251" t="str">
            <v>:</v>
          </cell>
        </row>
        <row r="252">
          <cell r="A252">
            <v>1</v>
          </cell>
          <cell r="C252" t="str">
            <v>Pekerjaan dilakukan secara mekanik/manual</v>
          </cell>
          <cell r="L252" t="str">
            <v>PROP / KAB / KODYA</v>
          </cell>
          <cell r="O252" t="str">
            <v>:</v>
          </cell>
        </row>
        <row r="253">
          <cell r="A253">
            <v>2</v>
          </cell>
          <cell r="C253" t="str">
            <v>Lokasi pekerjaan : sepanjang jalan</v>
          </cell>
          <cell r="L253" t="str">
            <v>ITEM PEMBAYARAN NO.</v>
          </cell>
          <cell r="O253" t="str">
            <v>:  2.3 (1)</v>
          </cell>
          <cell r="R253" t="str">
            <v>PERKIRAAN VOL. PEK.</v>
          </cell>
          <cell r="T253" t="str">
            <v>:</v>
          </cell>
          <cell r="U253">
            <v>1</v>
          </cell>
        </row>
        <row r="254">
          <cell r="A254">
            <v>3</v>
          </cell>
          <cell r="C254" t="str">
            <v>Diameter bagian dalam gorong-gorong</v>
          </cell>
          <cell r="G254" t="str">
            <v>d</v>
          </cell>
          <cell r="H254">
            <v>0.5</v>
          </cell>
          <cell r="I254" t="str">
            <v>m</v>
          </cell>
          <cell r="L254" t="str">
            <v>JENIS PEKERJAAN</v>
          </cell>
          <cell r="O254" t="str">
            <v>:  Gorong2 Pipa Beton Bertulang Diameter &lt; 500 mm</v>
          </cell>
          <cell r="R254" t="str">
            <v>TOTAL HARGA (Rp.)</v>
          </cell>
          <cell r="T254" t="str">
            <v>:</v>
          </cell>
          <cell r="U254">
            <v>218715.29344341051</v>
          </cell>
        </row>
        <row r="255">
          <cell r="A255">
            <v>4</v>
          </cell>
          <cell r="C255" t="str">
            <v>Jarak rata-rata Base Camp ke lokasi pekerjaan</v>
          </cell>
          <cell r="G255" t="str">
            <v>L</v>
          </cell>
          <cell r="H255">
            <v>8.7249999999999996</v>
          </cell>
          <cell r="I255" t="str">
            <v>Km</v>
          </cell>
          <cell r="L255" t="str">
            <v>SATUAN PEMBAYARAN</v>
          </cell>
          <cell r="O255" t="str">
            <v>:  M1</v>
          </cell>
          <cell r="Q255">
            <v>0</v>
          </cell>
          <cell r="R255" t="str">
            <v>% THD. BIAYA PROYEK</v>
          </cell>
          <cell r="T255" t="str">
            <v>:</v>
          </cell>
          <cell r="U255" t="e">
            <v>#DIV/0!</v>
          </cell>
        </row>
        <row r="256">
          <cell r="A256">
            <v>5</v>
          </cell>
          <cell r="C256" t="str">
            <v>Jam kerja efektif per-hari</v>
          </cell>
          <cell r="G256" t="str">
            <v>Tk</v>
          </cell>
          <cell r="H256">
            <v>7</v>
          </cell>
          <cell r="I256" t="str">
            <v>jam</v>
          </cell>
        </row>
        <row r="257">
          <cell r="A257">
            <v>6</v>
          </cell>
          <cell r="C257" t="str">
            <v>Tebal gorong-gorong</v>
          </cell>
          <cell r="G257" t="str">
            <v>tg</v>
          </cell>
          <cell r="H257">
            <v>6.5</v>
          </cell>
          <cell r="I257" t="str">
            <v>Cm</v>
          </cell>
        </row>
        <row r="258">
          <cell r="Q258" t="str">
            <v>PERKIRAAN</v>
          </cell>
          <cell r="R258" t="str">
            <v>HARGA</v>
          </cell>
          <cell r="S258" t="str">
            <v>JUMLAH</v>
          </cell>
        </row>
        <row r="259">
          <cell r="A259" t="str">
            <v>II.</v>
          </cell>
          <cell r="C259" t="str">
            <v>URUTAN KERJA</v>
          </cell>
          <cell r="L259" t="str">
            <v>NO.</v>
          </cell>
          <cell r="N259" t="str">
            <v>KOMPONEN</v>
          </cell>
          <cell r="P259" t="str">
            <v>SATUAN</v>
          </cell>
          <cell r="Q259" t="str">
            <v>KUANTITAS</v>
          </cell>
          <cell r="R259" t="str">
            <v>SATUAN</v>
          </cell>
          <cell r="S259" t="str">
            <v>HARGA</v>
          </cell>
        </row>
        <row r="260">
          <cell r="A260">
            <v>1</v>
          </cell>
          <cell r="C260" t="str">
            <v>Gorong-gorong dicetak di Base Camp</v>
          </cell>
          <cell r="R260" t="str">
            <v>(Rp.)</v>
          </cell>
          <cell r="S260" t="str">
            <v>(Rp.)</v>
          </cell>
        </row>
        <row r="261">
          <cell r="A261">
            <v>2</v>
          </cell>
          <cell r="C261" t="str">
            <v>Dump Truck mengangkut gorong-gorong jadi</v>
          </cell>
        </row>
        <row r="262">
          <cell r="C262" t="str">
            <v>ke lapangan</v>
          </cell>
        </row>
        <row r="263">
          <cell r="A263">
            <v>3</v>
          </cell>
          <cell r="C263" t="str">
            <v>Dasar gorong-gorong digali sesuai kebutuhan dan ma-</v>
          </cell>
          <cell r="L263" t="str">
            <v>A.</v>
          </cell>
          <cell r="N263" t="str">
            <v>TENAGA</v>
          </cell>
        </row>
        <row r="264">
          <cell r="C264" t="str">
            <v>terial backfill dipadatkan dengan Tamper</v>
          </cell>
        </row>
        <row r="265">
          <cell r="A265">
            <v>4</v>
          </cell>
          <cell r="C265" t="str">
            <v>Tebal lapis porus pada dasar gorong-gorong pipa</v>
          </cell>
          <cell r="G265" t="str">
            <v>tp</v>
          </cell>
          <cell r="H265">
            <v>0.1</v>
          </cell>
          <cell r="I265" t="str">
            <v>M</v>
          </cell>
          <cell r="J265" t="str">
            <v>Sand bedding</v>
          </cell>
          <cell r="L265" t="str">
            <v>1.</v>
          </cell>
          <cell r="N265" t="str">
            <v>Pekerja</v>
          </cell>
          <cell r="O265" t="str">
            <v>(L01)</v>
          </cell>
          <cell r="P265" t="str">
            <v>jam</v>
          </cell>
          <cell r="Q265">
            <v>2.3333333333333335</v>
          </cell>
          <cell r="R265">
            <v>2857.14</v>
          </cell>
          <cell r="U265">
            <v>6666.66</v>
          </cell>
        </row>
        <row r="266">
          <cell r="A266">
            <v>5</v>
          </cell>
          <cell r="C266" t="str">
            <v>Material pilihan untuk penimbunan kembali (padat)</v>
          </cell>
          <cell r="L266" t="str">
            <v>2.</v>
          </cell>
          <cell r="N266" t="str">
            <v>Tukang</v>
          </cell>
          <cell r="O266" t="str">
            <v>(L02)</v>
          </cell>
          <cell r="P266" t="str">
            <v>jam</v>
          </cell>
          <cell r="Q266">
            <v>0.93333333333333335</v>
          </cell>
          <cell r="R266">
            <v>4285.71</v>
          </cell>
          <cell r="U266">
            <v>3999.9960000000001</v>
          </cell>
        </row>
        <row r="267">
          <cell r="A267">
            <v>6</v>
          </cell>
          <cell r="C267" t="str">
            <v>Sekelompok pekerja akan melaksanakan pekerjaan</v>
          </cell>
          <cell r="L267" t="str">
            <v>3.</v>
          </cell>
          <cell r="N267" t="str">
            <v>Mandor</v>
          </cell>
          <cell r="O267" t="str">
            <v>(L03)</v>
          </cell>
          <cell r="P267" t="str">
            <v>jam</v>
          </cell>
          <cell r="Q267">
            <v>0.46666666666666667</v>
          </cell>
          <cell r="R267">
            <v>3214.29</v>
          </cell>
          <cell r="U267">
            <v>1500.002</v>
          </cell>
        </row>
        <row r="268">
          <cell r="C268" t="str">
            <v>dengan cara manual dengan menggunakan alat bantu</v>
          </cell>
        </row>
        <row r="269">
          <cell r="Q269" t="str">
            <v>JUMLAH HARGA TENAGA</v>
          </cell>
          <cell r="U269">
            <v>12166.657999999999</v>
          </cell>
        </row>
        <row r="271">
          <cell r="A271" t="str">
            <v>III.</v>
          </cell>
          <cell r="C271" t="str">
            <v>PEMAKAIAN BAHAN, ALAT DAN TENAGA</v>
          </cell>
          <cell r="L271" t="str">
            <v>B.</v>
          </cell>
          <cell r="N271" t="str">
            <v>BAHAN</v>
          </cell>
        </row>
        <row r="272">
          <cell r="A272" t="str">
            <v>1.</v>
          </cell>
          <cell r="C272" t="str">
            <v>BAHAN</v>
          </cell>
        </row>
        <row r="273">
          <cell r="C273" t="str">
            <v>Untuk mendapatkan 1 M' gorong-gorong diperlukan</v>
          </cell>
          <cell r="L273" t="str">
            <v>1.</v>
          </cell>
          <cell r="N273" t="str">
            <v>Beton K-300</v>
          </cell>
          <cell r="O273" t="str">
            <v>(EI-714)</v>
          </cell>
          <cell r="P273" t="str">
            <v>M3</v>
          </cell>
          <cell r="Q273">
            <v>0.11537499020308517</v>
          </cell>
          <cell r="R273">
            <v>652902.54982502444</v>
          </cell>
          <cell r="U273">
            <v>75328.625289631527</v>
          </cell>
        </row>
        <row r="274">
          <cell r="C274" t="str">
            <v>- Beton K-300 = (22/7*((2*tg/100+d)/2)^2)-(22/7*(d/2)^2))*1</v>
          </cell>
          <cell r="G274" t="str">
            <v>(EI-714)</v>
          </cell>
          <cell r="H274">
            <v>0.11537499020308517</v>
          </cell>
          <cell r="I274" t="str">
            <v>M3</v>
          </cell>
          <cell r="L274" t="str">
            <v>2.</v>
          </cell>
          <cell r="N274" t="str">
            <v>Baja Tulangan</v>
          </cell>
          <cell r="O274" t="str">
            <v>(M39)</v>
          </cell>
          <cell r="P274" t="str">
            <v>Kg</v>
          </cell>
          <cell r="Q274">
            <v>12.691248922339369</v>
          </cell>
          <cell r="R274">
            <v>4000</v>
          </cell>
          <cell r="U274">
            <v>50764.995689357478</v>
          </cell>
        </row>
        <row r="275">
          <cell r="C275" t="str">
            <v>- Baja Tulangan (asumsi 100kg/m3)</v>
          </cell>
          <cell r="G275" t="str">
            <v>(M39)</v>
          </cell>
          <cell r="H275">
            <v>12.691248922339369</v>
          </cell>
          <cell r="I275" t="str">
            <v>Kg</v>
          </cell>
          <cell r="L275" t="str">
            <v>3.</v>
          </cell>
          <cell r="N275" t="str">
            <v>Urugan Porus</v>
          </cell>
          <cell r="O275" t="str">
            <v>(EI-241)</v>
          </cell>
          <cell r="P275" t="str">
            <v>M3</v>
          </cell>
          <cell r="Q275">
            <v>0.12915000000000001</v>
          </cell>
          <cell r="R275">
            <v>186901.40625406182</v>
          </cell>
          <cell r="U275">
            <v>24138.316617712087</v>
          </cell>
        </row>
        <row r="276">
          <cell r="C276" t="str">
            <v>- Timbunan Porus      = {(tp*(0.3+2*tg/100+d+0.3)*1)*1.05}</v>
          </cell>
          <cell r="G276" t="str">
            <v>(EI-241)</v>
          </cell>
          <cell r="H276">
            <v>0.12915000000000001</v>
          </cell>
          <cell r="I276" t="str">
            <v>M3</v>
          </cell>
          <cell r="L276" t="str">
            <v>4.</v>
          </cell>
          <cell r="N276" t="str">
            <v>Mat. Pilihan</v>
          </cell>
          <cell r="O276" t="str">
            <v>(M09)</v>
          </cell>
          <cell r="P276" t="str">
            <v>M3</v>
          </cell>
          <cell r="Q276">
            <v>0.87365249999999994</v>
          </cell>
          <cell r="R276">
            <v>25000</v>
          </cell>
          <cell r="U276">
            <v>21841.3125</v>
          </cell>
        </row>
        <row r="277">
          <cell r="C277" t="str">
            <v>- Material Pilihan</v>
          </cell>
          <cell r="D277" t="str">
            <v>= ((2*tg/100+d+0.3)*(0.3+2*tg/100+d+0.3)</v>
          </cell>
          <cell r="G277" t="str">
            <v>(M09)</v>
          </cell>
          <cell r="H277">
            <v>0.87365249999999994</v>
          </cell>
          <cell r="I277" t="str">
            <v>M3</v>
          </cell>
          <cell r="J277" t="str">
            <v>= Vp</v>
          </cell>
        </row>
        <row r="278">
          <cell r="D278" t="str">
            <v>-(22/7*(0.5*(2*tg/100+d))^2))*1*1.05</v>
          </cell>
        </row>
        <row r="279">
          <cell r="A279" t="str">
            <v>2.</v>
          </cell>
          <cell r="C279" t="str">
            <v>ALAT</v>
          </cell>
          <cell r="Q279" t="str">
            <v>JUMLAH HARGA BAHAN</v>
          </cell>
          <cell r="U279">
            <v>172073.25009670109</v>
          </cell>
        </row>
        <row r="280">
          <cell r="A280" t="str">
            <v>2.a.</v>
          </cell>
          <cell r="C280" t="str">
            <v>TAMPER</v>
          </cell>
          <cell r="G280" t="str">
            <v>(E25)</v>
          </cell>
        </row>
        <row r="281">
          <cell r="C281" t="str">
            <v>Kecepatan</v>
          </cell>
          <cell r="G281" t="str">
            <v>v</v>
          </cell>
          <cell r="H281">
            <v>0.5</v>
          </cell>
          <cell r="I281" t="str">
            <v>Km / Jam</v>
          </cell>
          <cell r="L281" t="str">
            <v>C.</v>
          </cell>
          <cell r="N281" t="str">
            <v>PERALATAN</v>
          </cell>
        </row>
        <row r="282">
          <cell r="C282" t="str">
            <v>Efisiensi alat</v>
          </cell>
          <cell r="G282" t="str">
            <v>Fa</v>
          </cell>
          <cell r="H282">
            <v>0.83</v>
          </cell>
          <cell r="I282" t="str">
            <v>-</v>
          </cell>
        </row>
        <row r="283">
          <cell r="C283" t="str">
            <v>Lebar pemadatan</v>
          </cell>
          <cell r="G283" t="str">
            <v>Lb</v>
          </cell>
          <cell r="H283">
            <v>0.4</v>
          </cell>
          <cell r="I283" t="str">
            <v>M</v>
          </cell>
          <cell r="L283" t="str">
            <v>1.</v>
          </cell>
          <cell r="N283" t="str">
            <v>Tamper</v>
          </cell>
          <cell r="O283" t="str">
            <v>(E25)</v>
          </cell>
          <cell r="P283" t="str">
            <v>jam</v>
          </cell>
          <cell r="Q283">
            <v>0.26314834337349391</v>
          </cell>
          <cell r="R283">
            <v>18672.16854694486</v>
          </cell>
          <cell r="U283">
            <v>4913.5502203191991</v>
          </cell>
        </row>
        <row r="284">
          <cell r="C284" t="str">
            <v>Banyak lintasan</v>
          </cell>
          <cell r="G284" t="str">
            <v>n</v>
          </cell>
          <cell r="H284">
            <v>10</v>
          </cell>
          <cell r="I284" t="str">
            <v>lintasan</v>
          </cell>
          <cell r="L284" t="str">
            <v>2.</v>
          </cell>
          <cell r="N284" t="str">
            <v>Dump Truck</v>
          </cell>
          <cell r="O284" t="str">
            <v>(E08)</v>
          </cell>
          <cell r="P284" t="str">
            <v>jam</v>
          </cell>
          <cell r="Q284">
            <v>5.9738955823293166E-2</v>
          </cell>
          <cell r="R284">
            <v>153645.58193291764</v>
          </cell>
          <cell r="U284">
            <v>9178.6266315347384</v>
          </cell>
        </row>
        <row r="285">
          <cell r="C285" t="str">
            <v>Tebal lapis hamparan</v>
          </cell>
          <cell r="G285" t="str">
            <v>tp</v>
          </cell>
          <cell r="H285">
            <v>0.2</v>
          </cell>
          <cell r="I285" t="str">
            <v>M</v>
          </cell>
          <cell r="L285" t="str">
            <v>3.</v>
          </cell>
          <cell r="N285" t="str">
            <v>Alat  Bantu</v>
          </cell>
          <cell r="P285" t="str">
            <v>Ls</v>
          </cell>
          <cell r="Q285">
            <v>1</v>
          </cell>
          <cell r="R285">
            <v>500</v>
          </cell>
          <cell r="U285">
            <v>500</v>
          </cell>
        </row>
        <row r="288">
          <cell r="C288" t="str">
            <v>Kap. Prod. / Jam   =</v>
          </cell>
          <cell r="D288" t="str">
            <v>v x 1000 x Fa x Lb x 60</v>
          </cell>
          <cell r="G288" t="str">
            <v>Q1</v>
          </cell>
          <cell r="H288">
            <v>3.3200000000000003</v>
          </cell>
          <cell r="I288" t="str">
            <v>M3 / Jam</v>
          </cell>
        </row>
        <row r="289">
          <cell r="D289" t="str">
            <v>n x tp</v>
          </cell>
        </row>
        <row r="291">
          <cell r="C291" t="str">
            <v>Koefisien Alat / m'</v>
          </cell>
          <cell r="D291" t="str">
            <v>=  1  :  Q1 x Vp</v>
          </cell>
          <cell r="G291" t="str">
            <v>(E25)</v>
          </cell>
          <cell r="H291">
            <v>0.26314834337349391</v>
          </cell>
          <cell r="I291" t="str">
            <v>jam</v>
          </cell>
          <cell r="Q291" t="str">
            <v>JUMLAH HARGA PERALATAN</v>
          </cell>
          <cell r="U291">
            <v>14592.176851853937</v>
          </cell>
        </row>
        <row r="293">
          <cell r="A293" t="str">
            <v>2.b.</v>
          </cell>
          <cell r="C293" t="str">
            <v>DUMP TRUCK</v>
          </cell>
          <cell r="G293" t="str">
            <v>(E08)</v>
          </cell>
          <cell r="L293" t="str">
            <v>D.</v>
          </cell>
          <cell r="N293" t="str">
            <v>JUMLAH HARGA TENAGA, BAHAN DAN PERALATAN  ( A + B + C )</v>
          </cell>
          <cell r="U293">
            <v>198832.08494855501</v>
          </cell>
        </row>
        <row r="294">
          <cell r="C294" t="str">
            <v>Kapasitas bak sekali muat</v>
          </cell>
          <cell r="G294" t="str">
            <v>V</v>
          </cell>
          <cell r="H294">
            <v>15</v>
          </cell>
          <cell r="I294" t="str">
            <v>Buah/M'</v>
          </cell>
          <cell r="L294" t="str">
            <v>E.</v>
          </cell>
          <cell r="N294" t="str">
            <v>OVERHEAD &amp; PROFIT</v>
          </cell>
          <cell r="P294">
            <v>10</v>
          </cell>
          <cell r="Q294" t="str">
            <v>%  x  D</v>
          </cell>
          <cell r="U294">
            <v>19883.208494855502</v>
          </cell>
        </row>
        <row r="295">
          <cell r="C295" t="str">
            <v>Faktor efisiensi alat</v>
          </cell>
          <cell r="G295" t="str">
            <v>Fa</v>
          </cell>
          <cell r="H295">
            <v>0.83</v>
          </cell>
          <cell r="L295" t="str">
            <v>F.</v>
          </cell>
          <cell r="N295" t="str">
            <v>HARGA SATUAN PEKERJAAN  ( D + E )</v>
          </cell>
          <cell r="U295">
            <v>218715.29344341051</v>
          </cell>
        </row>
        <row r="296">
          <cell r="C296" t="str">
            <v>Kecepatanrata-rata bermuatan</v>
          </cell>
          <cell r="G296" t="str">
            <v>v1</v>
          </cell>
          <cell r="H296">
            <v>20</v>
          </cell>
          <cell r="I296" t="str">
            <v>Km/Jam</v>
          </cell>
          <cell r="L296" t="str">
            <v>Note: 1</v>
          </cell>
          <cell r="N296" t="str">
            <v>SATUAN dapat berdasarkan atas jam operasi untuk Tenaga Kerja dan Peralatan, volume dan/atau ukuran</v>
          </cell>
        </row>
        <row r="297">
          <cell r="C297" t="str">
            <v>Kecepatan rata-rata kosong</v>
          </cell>
          <cell r="G297" t="str">
            <v>v2</v>
          </cell>
          <cell r="H297">
            <v>30</v>
          </cell>
          <cell r="I297" t="str">
            <v>Km/Jam</v>
          </cell>
          <cell r="N297" t="str">
            <v>berat untuk bahan-bahan.</v>
          </cell>
        </row>
        <row r="298">
          <cell r="C298" t="str">
            <v>Waktu siklus    :</v>
          </cell>
          <cell r="G298" t="str">
            <v>Ts1</v>
          </cell>
          <cell r="L298">
            <v>2</v>
          </cell>
          <cell r="N298" t="str">
            <v>Kuantitas satuan adalah kuantitas setiap komponen untuk menyelesaikan satu satuan pekerjaan dari nomor</v>
          </cell>
        </row>
        <row r="299">
          <cell r="C299" t="str">
            <v>- Waktu  tempuh in  si  = (L : v1 ) x 60</v>
          </cell>
          <cell r="G299" t="str">
            <v>T1</v>
          </cell>
          <cell r="H299">
            <v>26.174999999999997</v>
          </cell>
          <cell r="I299" t="str">
            <v>menit</v>
          </cell>
          <cell r="N299" t="str">
            <v>mata pembayaran.</v>
          </cell>
        </row>
        <row r="300">
          <cell r="C300" t="str">
            <v>-  Waktutempuh kosong  = (L : v2)  x  60</v>
          </cell>
          <cell r="G300" t="str">
            <v>T2</v>
          </cell>
          <cell r="H300">
            <v>17.45</v>
          </cell>
          <cell r="I300" t="str">
            <v>menit</v>
          </cell>
          <cell r="L300">
            <v>3</v>
          </cell>
          <cell r="N300" t="str">
            <v>Biaya satuan untuk peralatan sudah termasuk bahan bakar, bahan habis dipakai dan operator.</v>
          </cell>
        </row>
        <row r="301">
          <cell r="C301" t="str">
            <v>-  Muat, bongkar dan lain-lain</v>
          </cell>
          <cell r="G301" t="str">
            <v>T3</v>
          </cell>
          <cell r="H301">
            <v>1</v>
          </cell>
          <cell r="I301" t="str">
            <v>menit</v>
          </cell>
          <cell r="L301">
            <v>4</v>
          </cell>
          <cell r="N301" t="str">
            <v>Biaya satuan sudah termasuk pengeluaran untuk seluruh pajak yang berkaitan (tetapi tidak termasuk PPN</v>
          </cell>
        </row>
        <row r="302">
          <cell r="G302" t="str">
            <v>Ts1</v>
          </cell>
          <cell r="H302">
            <v>44.625</v>
          </cell>
          <cell r="I302" t="str">
            <v>menit</v>
          </cell>
          <cell r="N302" t="str">
            <v>yang dibayar dari kontrak) dan biaya-biaya lainnya.</v>
          </cell>
        </row>
        <row r="303">
          <cell r="J303" t="str">
            <v>Berlanjut ke halaman berikut</v>
          </cell>
        </row>
        <row r="304">
          <cell r="A304" t="str">
            <v>ITEM PEMBAYARAN NO.</v>
          </cell>
          <cell r="D304" t="str">
            <v>:  2.3 (1)</v>
          </cell>
          <cell r="J304" t="str">
            <v>Analisa EI-231</v>
          </cell>
        </row>
        <row r="305">
          <cell r="A305" t="str">
            <v>JENIS PEKERJAAN</v>
          </cell>
          <cell r="D305" t="str">
            <v>:  Gorong2 Pipa Beton Bertulang Diameter &lt; 500 mm</v>
          </cell>
        </row>
        <row r="306">
          <cell r="A306" t="str">
            <v>SATUAN PEMBAYARAN</v>
          </cell>
          <cell r="D306" t="str">
            <v>:  M1</v>
          </cell>
          <cell r="J306" t="str">
            <v>URAIAN ANALISA HARGA SATUAN</v>
          </cell>
        </row>
        <row r="307">
          <cell r="J307" t="str">
            <v>Lanjutan</v>
          </cell>
        </row>
        <row r="309">
          <cell r="A309" t="str">
            <v>No.</v>
          </cell>
          <cell r="C309" t="str">
            <v>U R A I A N</v>
          </cell>
          <cell r="G309" t="str">
            <v>KODE</v>
          </cell>
          <cell r="H309" t="str">
            <v>KOEF.</v>
          </cell>
          <cell r="I309" t="str">
            <v>SATUAN</v>
          </cell>
          <cell r="J309" t="str">
            <v>KETERANGAN</v>
          </cell>
        </row>
        <row r="312">
          <cell r="C312" t="str">
            <v>Kapasitas Produksi / Jam   =</v>
          </cell>
          <cell r="E312" t="str">
            <v>V x Fa x 60</v>
          </cell>
          <cell r="G312" t="str">
            <v>Q2</v>
          </cell>
          <cell r="H312">
            <v>16.739495798319329</v>
          </cell>
          <cell r="I312" t="str">
            <v>M' / Jam</v>
          </cell>
        </row>
        <row r="313">
          <cell r="E313" t="str">
            <v>Ts1</v>
          </cell>
        </row>
        <row r="315">
          <cell r="C315" t="str">
            <v>Koefisien Alat / m'</v>
          </cell>
          <cell r="D315" t="str">
            <v>=  1  :  Q2</v>
          </cell>
          <cell r="G315" t="str">
            <v>(E08)</v>
          </cell>
          <cell r="H315">
            <v>5.9738955823293166E-2</v>
          </cell>
          <cell r="I315" t="str">
            <v>jam</v>
          </cell>
        </row>
        <row r="318">
          <cell r="A318" t="str">
            <v>2.c.</v>
          </cell>
          <cell r="C318" t="str">
            <v>ALAT  BANTU</v>
          </cell>
        </row>
        <row r="319">
          <cell r="C319" t="str">
            <v>Diperlukan alat-alat bantu kecil</v>
          </cell>
          <cell r="J319" t="str">
            <v>Lump Sump</v>
          </cell>
        </row>
        <row r="320">
          <cell r="C320" t="str">
            <v>- Sekop    =         3   buah</v>
          </cell>
        </row>
        <row r="321">
          <cell r="C321" t="str">
            <v>- Pacul     =         3   buah</v>
          </cell>
        </row>
        <row r="322">
          <cell r="C322" t="str">
            <v>- Alat-alat kecil lain</v>
          </cell>
        </row>
        <row r="324">
          <cell r="A324" t="str">
            <v>3.</v>
          </cell>
          <cell r="C324" t="str">
            <v>TENAGA</v>
          </cell>
        </row>
        <row r="325">
          <cell r="C325" t="str">
            <v>Produksi Gorong-gorong / hari</v>
          </cell>
          <cell r="G325" t="str">
            <v>Qt</v>
          </cell>
          <cell r="H325">
            <v>15</v>
          </cell>
          <cell r="I325" t="str">
            <v>M'</v>
          </cell>
        </row>
        <row r="326">
          <cell r="C326" t="str">
            <v>Kebutuhan tenaga :</v>
          </cell>
        </row>
        <row r="327">
          <cell r="D327" t="str">
            <v>- Pekerja</v>
          </cell>
          <cell r="G327" t="str">
            <v>P</v>
          </cell>
          <cell r="H327">
            <v>5</v>
          </cell>
          <cell r="I327" t="str">
            <v>orang</v>
          </cell>
        </row>
        <row r="328">
          <cell r="D328" t="str">
            <v>- Tukang</v>
          </cell>
          <cell r="G328" t="str">
            <v>T</v>
          </cell>
          <cell r="H328">
            <v>2</v>
          </cell>
          <cell r="I328" t="str">
            <v>orang</v>
          </cell>
        </row>
        <row r="329">
          <cell r="D329" t="str">
            <v>- Mandor</v>
          </cell>
          <cell r="G329" t="str">
            <v>M</v>
          </cell>
          <cell r="H329">
            <v>1</v>
          </cell>
          <cell r="I329" t="str">
            <v>orang</v>
          </cell>
        </row>
        <row r="331">
          <cell r="C331" t="str">
            <v>Koefisien tenaga / M1   :</v>
          </cell>
        </row>
        <row r="332">
          <cell r="D332" t="str">
            <v>- Pekerja</v>
          </cell>
          <cell r="E332" t="str">
            <v>= (Tk x P) : Qt</v>
          </cell>
          <cell r="G332" t="str">
            <v>(L01)</v>
          </cell>
          <cell r="H332">
            <v>2.3333333333333335</v>
          </cell>
          <cell r="I332" t="str">
            <v>Jam</v>
          </cell>
        </row>
        <row r="333">
          <cell r="D333" t="str">
            <v>- Tukang</v>
          </cell>
          <cell r="E333" t="str">
            <v>= (Tk x T) : Qt</v>
          </cell>
          <cell r="G333" t="str">
            <v>(L02)</v>
          </cell>
          <cell r="H333">
            <v>0.93333333333333335</v>
          </cell>
          <cell r="I333" t="str">
            <v>Jam</v>
          </cell>
        </row>
        <row r="334">
          <cell r="D334" t="str">
            <v>- Mandor</v>
          </cell>
          <cell r="E334" t="str">
            <v>= (Tk x M) : Qt</v>
          </cell>
          <cell r="G334" t="str">
            <v>(L03)</v>
          </cell>
          <cell r="H334">
            <v>0.46666666666666667</v>
          </cell>
          <cell r="I334" t="str">
            <v>Jam</v>
          </cell>
        </row>
        <row r="336">
          <cell r="A336" t="str">
            <v>4.</v>
          </cell>
          <cell r="C336" t="str">
            <v>HARGA DASAR SATUAN UPAH, BAHAN DAN ALAT</v>
          </cell>
        </row>
        <row r="337">
          <cell r="C337" t="str">
            <v>Lihat lampiran.</v>
          </cell>
        </row>
        <row r="340">
          <cell r="A340" t="str">
            <v>5.</v>
          </cell>
          <cell r="C340" t="str">
            <v>ANALISA HARGA SATUAN PEKERJAAN</v>
          </cell>
        </row>
        <row r="341">
          <cell r="C341" t="str">
            <v>Lihat perhitungan dalam FORMULIR STANDAR UNTUK</v>
          </cell>
        </row>
        <row r="342">
          <cell r="C342" t="str">
            <v>PEREKEMAN ANALISA MASING-MASING HARGA</v>
          </cell>
        </row>
        <row r="343">
          <cell r="C343" t="str">
            <v>SATUAN.</v>
          </cell>
        </row>
        <row r="344">
          <cell r="C344" t="str">
            <v>Didapat Harga Satuan Pekerjaan :</v>
          </cell>
        </row>
        <row r="346">
          <cell r="C346" t="str">
            <v>Rp.</v>
          </cell>
          <cell r="D346">
            <v>218715.29344341051</v>
          </cell>
          <cell r="E346" t="str">
            <v>/ M'</v>
          </cell>
        </row>
        <row r="349">
          <cell r="A349" t="str">
            <v>6.</v>
          </cell>
          <cell r="C349" t="str">
            <v>WAKTU PELAKSANAAN YANG DIPERLUKAN</v>
          </cell>
        </row>
        <row r="350">
          <cell r="C350" t="str">
            <v>Masa Pelaksanaan :</v>
          </cell>
          <cell r="D350" t="str">
            <v>. . . . . . . . . . . .</v>
          </cell>
          <cell r="E350" t="str">
            <v>bulan</v>
          </cell>
        </row>
        <row r="352">
          <cell r="A352" t="str">
            <v>7.</v>
          </cell>
          <cell r="C352" t="str">
            <v>VOLUME PEKERJAAN YANG DIPERLUKAN</v>
          </cell>
        </row>
        <row r="353">
          <cell r="C353" t="str">
            <v>Volume pekerjaan  :</v>
          </cell>
          <cell r="D353">
            <v>1</v>
          </cell>
          <cell r="E353" t="str">
            <v>M'</v>
          </cell>
        </row>
        <row r="363">
          <cell r="A363" t="str">
            <v>ITEM PEMBAYARAN NO.</v>
          </cell>
          <cell r="D363" t="str">
            <v>:  2.3 (2)</v>
          </cell>
          <cell r="J363" t="str">
            <v>Analisa EI-232</v>
          </cell>
        </row>
        <row r="364">
          <cell r="A364" t="str">
            <v>JENIS PEKERJAAN</v>
          </cell>
          <cell r="D364" t="str">
            <v>:  Gorong2 Pipa Beton Bertulang 500 mm &lt; diameter dalam 700 mm</v>
          </cell>
          <cell r="L364" t="str">
            <v>FORMULIR STANDAR UNTUK</v>
          </cell>
        </row>
        <row r="365">
          <cell r="A365" t="str">
            <v>SATUAN PEMBAYARAN</v>
          </cell>
          <cell r="D365" t="str">
            <v>:  M1</v>
          </cell>
          <cell r="J365" t="str">
            <v>URAIAN ANALISA HARGA SATUAN</v>
          </cell>
          <cell r="L365" t="str">
            <v>PEREKAMAN ANALISA MASING-MASING HARGA SATUAN</v>
          </cell>
        </row>
        <row r="366">
          <cell r="L366">
            <v>0</v>
          </cell>
        </row>
        <row r="368">
          <cell r="A368" t="str">
            <v>No.</v>
          </cell>
          <cell r="C368" t="str">
            <v>U R A I A N</v>
          </cell>
          <cell r="G368" t="str">
            <v>KODE</v>
          </cell>
          <cell r="H368" t="str">
            <v>KOEF.</v>
          </cell>
          <cell r="I368" t="str">
            <v>SATUAN</v>
          </cell>
          <cell r="J368" t="str">
            <v>KETERANGAN</v>
          </cell>
        </row>
        <row r="369">
          <cell r="L369" t="str">
            <v>PROYEK</v>
          </cell>
          <cell r="O369" t="str">
            <v>:</v>
          </cell>
        </row>
        <row r="370">
          <cell r="L370" t="str">
            <v>No. PAKET KONTRAK</v>
          </cell>
          <cell r="O370" t="str">
            <v>:</v>
          </cell>
        </row>
        <row r="371">
          <cell r="A371" t="str">
            <v>I.</v>
          </cell>
          <cell r="C371" t="str">
            <v>ASUMSI</v>
          </cell>
          <cell r="L371" t="str">
            <v>NAMA PAKET</v>
          </cell>
          <cell r="O371" t="str">
            <v>:</v>
          </cell>
        </row>
        <row r="372">
          <cell r="A372">
            <v>1</v>
          </cell>
          <cell r="C372" t="str">
            <v>Pekerjaan dilakukan secara mekanik/manual</v>
          </cell>
          <cell r="L372" t="str">
            <v>PROP / KAB / KODYA</v>
          </cell>
          <cell r="O372" t="str">
            <v>:</v>
          </cell>
        </row>
        <row r="373">
          <cell r="A373">
            <v>2</v>
          </cell>
          <cell r="C373" t="str">
            <v>Lokasi pekerjaan : sepanjang jalan</v>
          </cell>
          <cell r="L373" t="str">
            <v>ITEM PEMBAYARAN NO.</v>
          </cell>
          <cell r="O373" t="str">
            <v>:  2.3 (2)</v>
          </cell>
          <cell r="R373" t="str">
            <v>PERKIRAAN VOL. PEK.</v>
          </cell>
          <cell r="T373" t="str">
            <v>:</v>
          </cell>
          <cell r="U373">
            <v>1</v>
          </cell>
        </row>
        <row r="374">
          <cell r="A374">
            <v>3</v>
          </cell>
          <cell r="C374" t="str">
            <v>Diameter bagian dalam gorong-gorong</v>
          </cell>
          <cell r="G374" t="str">
            <v>d</v>
          </cell>
          <cell r="H374">
            <v>0.6</v>
          </cell>
          <cell r="I374" t="str">
            <v>m</v>
          </cell>
          <cell r="L374" t="str">
            <v>JENIS PEKERJAAN</v>
          </cell>
          <cell r="O374" t="str">
            <v>:  Gorong2 Pipa Beton Bertulang 500 mm &lt; diameter dalam 700 mm</v>
          </cell>
          <cell r="R374" t="str">
            <v>TOTAL HARGA (Rp.)</v>
          </cell>
          <cell r="T374" t="str">
            <v>:</v>
          </cell>
          <cell r="U374">
            <v>282846.80804673955</v>
          </cell>
        </row>
        <row r="375">
          <cell r="A375">
            <v>4</v>
          </cell>
          <cell r="C375" t="str">
            <v>Jarak rata-rata Base Camp ke lokasi pekerjaan</v>
          </cell>
          <cell r="G375" t="str">
            <v>L</v>
          </cell>
          <cell r="H375">
            <v>8.7249999999999996</v>
          </cell>
          <cell r="I375" t="str">
            <v>Km</v>
          </cell>
          <cell r="L375" t="str">
            <v>SATUAN PEMBAYARAN</v>
          </cell>
          <cell r="O375" t="str">
            <v>:  M1</v>
          </cell>
          <cell r="Q375">
            <v>0</v>
          </cell>
          <cell r="R375" t="str">
            <v>% THD. BIAYA PROYEK</v>
          </cell>
          <cell r="T375" t="str">
            <v>:</v>
          </cell>
          <cell r="U375" t="e">
            <v>#DIV/0!</v>
          </cell>
        </row>
        <row r="376">
          <cell r="A376">
            <v>5</v>
          </cell>
          <cell r="C376" t="str">
            <v>Jam kerja efektif per-hari</v>
          </cell>
          <cell r="G376" t="str">
            <v>Tk</v>
          </cell>
          <cell r="H376">
            <v>7</v>
          </cell>
          <cell r="I376" t="str">
            <v>jam</v>
          </cell>
        </row>
        <row r="377">
          <cell r="A377">
            <v>6</v>
          </cell>
          <cell r="C377" t="str">
            <v>Tebal gorong-gorong</v>
          </cell>
          <cell r="G377" t="str">
            <v>tg</v>
          </cell>
          <cell r="H377">
            <v>6.5</v>
          </cell>
          <cell r="I377" t="str">
            <v>Cm</v>
          </cell>
        </row>
        <row r="378">
          <cell r="Q378" t="str">
            <v>PERKIRAAN</v>
          </cell>
          <cell r="R378" t="str">
            <v>HARGA</v>
          </cell>
          <cell r="S378" t="str">
            <v>JUMLAH</v>
          </cell>
        </row>
        <row r="379">
          <cell r="A379" t="str">
            <v>II.</v>
          </cell>
          <cell r="C379" t="str">
            <v>URUTAN KERJA</v>
          </cell>
          <cell r="L379" t="str">
            <v>NO.</v>
          </cell>
          <cell r="N379" t="str">
            <v>KOMPONEN</v>
          </cell>
          <cell r="P379" t="str">
            <v>SATUAN</v>
          </cell>
          <cell r="Q379" t="str">
            <v>KUANTITAS</v>
          </cell>
          <cell r="R379" t="str">
            <v>SATUAN</v>
          </cell>
          <cell r="S379" t="str">
            <v>HARGA</v>
          </cell>
        </row>
        <row r="380">
          <cell r="A380">
            <v>1</v>
          </cell>
          <cell r="C380" t="str">
            <v>Gorong-gorong dicetak di Base Camp</v>
          </cell>
          <cell r="R380" t="str">
            <v>(Rp.)</v>
          </cell>
          <cell r="S380" t="str">
            <v>(Rp.)</v>
          </cell>
        </row>
        <row r="381">
          <cell r="A381">
            <v>2</v>
          </cell>
          <cell r="C381" t="str">
            <v>Dump Truck mengangkut gorong-gorong jadi</v>
          </cell>
        </row>
        <row r="382">
          <cell r="C382" t="str">
            <v>ke lapangan</v>
          </cell>
        </row>
        <row r="383">
          <cell r="A383">
            <v>3</v>
          </cell>
          <cell r="C383" t="str">
            <v>Dasar gorong-gorong digali sesuai kebutuhan dan ma-</v>
          </cell>
          <cell r="L383" t="str">
            <v>A.</v>
          </cell>
          <cell r="N383" t="str">
            <v>TENAGA</v>
          </cell>
        </row>
        <row r="384">
          <cell r="C384" t="str">
            <v>terial backfill dipadatkan dengan Tamper</v>
          </cell>
        </row>
        <row r="385">
          <cell r="A385">
            <v>4</v>
          </cell>
          <cell r="C385" t="str">
            <v>Tebal lapis porus pada dasar gorong-gorong pipa</v>
          </cell>
          <cell r="G385" t="str">
            <v>tp</v>
          </cell>
          <cell r="H385">
            <v>0.1</v>
          </cell>
          <cell r="I385" t="str">
            <v>M</v>
          </cell>
          <cell r="J385" t="str">
            <v>Sand bedding</v>
          </cell>
          <cell r="L385" t="str">
            <v>1.</v>
          </cell>
          <cell r="N385" t="str">
            <v>Pekerja</v>
          </cell>
          <cell r="O385" t="str">
            <v>(L01)</v>
          </cell>
          <cell r="P385" t="str">
            <v>jam</v>
          </cell>
          <cell r="Q385">
            <v>4.9000000000000004</v>
          </cell>
          <cell r="R385">
            <v>2857.14</v>
          </cell>
          <cell r="U385">
            <v>13999.986000000001</v>
          </cell>
        </row>
        <row r="386">
          <cell r="A386">
            <v>5</v>
          </cell>
          <cell r="C386" t="str">
            <v>Material pilihan untuk penimbunan kembali (padat)</v>
          </cell>
          <cell r="L386" t="str">
            <v>2.</v>
          </cell>
          <cell r="N386" t="str">
            <v>Tukang</v>
          </cell>
          <cell r="O386" t="str">
            <v>(L02)</v>
          </cell>
          <cell r="P386" t="str">
            <v>jam</v>
          </cell>
          <cell r="Q386">
            <v>1.4</v>
          </cell>
          <cell r="R386">
            <v>4285.71</v>
          </cell>
          <cell r="U386">
            <v>5999.9939999999997</v>
          </cell>
        </row>
        <row r="387">
          <cell r="A387">
            <v>6</v>
          </cell>
          <cell r="C387" t="str">
            <v>Sekelompok pekerja akan melaksanakan pekerjaan</v>
          </cell>
          <cell r="L387" t="str">
            <v>3.</v>
          </cell>
          <cell r="N387" t="str">
            <v>Mandor</v>
          </cell>
          <cell r="O387" t="str">
            <v>(L03)</v>
          </cell>
          <cell r="P387" t="str">
            <v>jam</v>
          </cell>
          <cell r="Q387">
            <v>0.7</v>
          </cell>
          <cell r="R387">
            <v>3214.29</v>
          </cell>
          <cell r="U387">
            <v>2250.0029999999997</v>
          </cell>
        </row>
        <row r="388">
          <cell r="C388" t="str">
            <v>dengan cara manual dengan menggunakan alat bantu</v>
          </cell>
        </row>
        <row r="389">
          <cell r="Q389" t="str">
            <v>JUMLAH HARGA TENAGA</v>
          </cell>
          <cell r="U389">
            <v>22249.983</v>
          </cell>
        </row>
        <row r="391">
          <cell r="A391" t="str">
            <v>III.</v>
          </cell>
          <cell r="C391" t="str">
            <v>PEMAKAIAN BAHAN, ALAT DAN TENAGA</v>
          </cell>
          <cell r="L391" t="str">
            <v>B.</v>
          </cell>
          <cell r="N391" t="str">
            <v>BAHAN</v>
          </cell>
        </row>
        <row r="392">
          <cell r="A392" t="str">
            <v>1.</v>
          </cell>
          <cell r="C392" t="str">
            <v>BAHAN</v>
          </cell>
        </row>
        <row r="393">
          <cell r="C393" t="str">
            <v>Untuk mendapatkan 1 M' gorong-gorong diperlukan</v>
          </cell>
          <cell r="L393" t="str">
            <v>1.</v>
          </cell>
          <cell r="N393" t="str">
            <v>Beton K-300</v>
          </cell>
          <cell r="O393" t="str">
            <v>(EI-714)</v>
          </cell>
          <cell r="P393" t="str">
            <v>M3</v>
          </cell>
          <cell r="Q393">
            <v>0.13579534245141872</v>
          </cell>
          <cell r="R393">
            <v>652902.54982502444</v>
          </cell>
          <cell r="U393">
            <v>88661.125340893675</v>
          </cell>
        </row>
        <row r="394">
          <cell r="C394" t="str">
            <v>- Beton K-300 = (22/7*((2*tg/100+d)/2)^2)-(22/7*(d/2)^2))*1</v>
          </cell>
          <cell r="G394" t="str">
            <v>(EI-714)</v>
          </cell>
          <cell r="H394">
            <v>0.13579534245141872</v>
          </cell>
          <cell r="I394" t="str">
            <v>M3</v>
          </cell>
          <cell r="L394" t="str">
            <v>2.</v>
          </cell>
          <cell r="N394" t="str">
            <v>Baja Tulangan</v>
          </cell>
          <cell r="O394" t="str">
            <v>(M39)</v>
          </cell>
          <cell r="P394" t="str">
            <v>Kg</v>
          </cell>
          <cell r="Q394">
            <v>14.937487669656059</v>
          </cell>
          <cell r="R394">
            <v>4000</v>
          </cell>
          <cell r="U394">
            <v>59749.950678624235</v>
          </cell>
        </row>
        <row r="395">
          <cell r="C395" t="str">
            <v>- Baja Tulangan (asumsi 100kg/m3)</v>
          </cell>
          <cell r="G395" t="str">
            <v>(M39)</v>
          </cell>
          <cell r="H395">
            <v>14.937487669656059</v>
          </cell>
          <cell r="I395" t="str">
            <v>Kg</v>
          </cell>
          <cell r="L395" t="str">
            <v>3.</v>
          </cell>
          <cell r="N395" t="str">
            <v>Urugan Porus</v>
          </cell>
          <cell r="O395" t="str">
            <v>(EI-241)</v>
          </cell>
          <cell r="P395" t="str">
            <v>M3</v>
          </cell>
          <cell r="Q395">
            <v>0.13965000000000002</v>
          </cell>
          <cell r="R395">
            <v>186901.40625406182</v>
          </cell>
          <cell r="U395">
            <v>26100.781383379737</v>
          </cell>
        </row>
        <row r="396">
          <cell r="C396" t="str">
            <v>- Timbunan Porus      = {(tp*(0.3+2*tg/100+d+0.3)*1)*1.05}</v>
          </cell>
          <cell r="G396" t="str">
            <v>(EI-241)</v>
          </cell>
          <cell r="H396">
            <v>0.13965000000000002</v>
          </cell>
          <cell r="I396" t="str">
            <v>M3</v>
          </cell>
          <cell r="L396" t="str">
            <v>4.</v>
          </cell>
          <cell r="N396" t="str">
            <v>Mat. Pilihan</v>
          </cell>
          <cell r="O396" t="str">
            <v>(M09)</v>
          </cell>
          <cell r="P396" t="str">
            <v>M3</v>
          </cell>
          <cell r="Q396">
            <v>0.99875250000000027</v>
          </cell>
          <cell r="R396">
            <v>25000</v>
          </cell>
          <cell r="U396">
            <v>24968.812500000007</v>
          </cell>
        </row>
        <row r="397">
          <cell r="C397" t="str">
            <v>- Material Pilihan</v>
          </cell>
          <cell r="D397" t="str">
            <v>= ((2*tg/100+d+0.3)*(0.3+2*tg/100+d+0.3)</v>
          </cell>
          <cell r="G397" t="str">
            <v>(M09)</v>
          </cell>
          <cell r="H397">
            <v>0.99875250000000027</v>
          </cell>
          <cell r="I397" t="str">
            <v>M3</v>
          </cell>
          <cell r="J397" t="str">
            <v>= Vp</v>
          </cell>
        </row>
        <row r="398">
          <cell r="D398" t="str">
            <v>-(22/7*(0.5*(2*tg/100+d))^2))*1*1.05</v>
          </cell>
        </row>
        <row r="399">
          <cell r="A399" t="str">
            <v>2.</v>
          </cell>
          <cell r="C399" t="str">
            <v>ALAT</v>
          </cell>
          <cell r="Q399" t="str">
            <v>JUMLAH HARGA BAHAN</v>
          </cell>
          <cell r="U399">
            <v>199480.66990289764</v>
          </cell>
        </row>
        <row r="400">
          <cell r="A400" t="str">
            <v>2.a.</v>
          </cell>
          <cell r="C400" t="str">
            <v>TAMPER</v>
          </cell>
          <cell r="G400" t="str">
            <v>(E25)</v>
          </cell>
        </row>
        <row r="401">
          <cell r="C401" t="str">
            <v>Kecepatan</v>
          </cell>
          <cell r="G401" t="str">
            <v>v</v>
          </cell>
          <cell r="H401">
            <v>0.5</v>
          </cell>
          <cell r="I401" t="str">
            <v>Km / Jam</v>
          </cell>
          <cell r="L401" t="str">
            <v>C.</v>
          </cell>
          <cell r="N401" t="str">
            <v>PERALATAN</v>
          </cell>
        </row>
        <row r="402">
          <cell r="C402" t="str">
            <v>Efisiensi alat</v>
          </cell>
          <cell r="G402" t="str">
            <v>Fa</v>
          </cell>
          <cell r="H402">
            <v>0.83</v>
          </cell>
          <cell r="I402" t="str">
            <v>-</v>
          </cell>
        </row>
        <row r="403">
          <cell r="C403" t="str">
            <v>Lebar pemadatan</v>
          </cell>
          <cell r="G403" t="str">
            <v>Lb</v>
          </cell>
          <cell r="H403">
            <v>0.4</v>
          </cell>
          <cell r="I403" t="str">
            <v>M</v>
          </cell>
          <cell r="L403" t="str">
            <v>1.</v>
          </cell>
          <cell r="N403" t="str">
            <v>Tamper</v>
          </cell>
          <cell r="O403" t="str">
            <v>(E25)</v>
          </cell>
          <cell r="P403" t="str">
            <v>Jam</v>
          </cell>
          <cell r="Q403">
            <v>0.30082906626506029</v>
          </cell>
          <cell r="R403">
            <v>18672.16854694486</v>
          </cell>
          <cell r="U403">
            <v>5617.1310291212494</v>
          </cell>
        </row>
        <row r="404">
          <cell r="C404" t="str">
            <v>Banyak lintasan</v>
          </cell>
          <cell r="G404" t="str">
            <v>n</v>
          </cell>
          <cell r="H404">
            <v>10</v>
          </cell>
          <cell r="I404" t="str">
            <v>lintasan</v>
          </cell>
          <cell r="L404" t="str">
            <v>2.</v>
          </cell>
          <cell r="N404" t="str">
            <v>Dump Truck</v>
          </cell>
          <cell r="O404" t="str">
            <v>(E08)</v>
          </cell>
          <cell r="P404" t="str">
            <v>Jam</v>
          </cell>
          <cell r="Q404">
            <v>0.18800200803212852</v>
          </cell>
          <cell r="R404">
            <v>153645.58193291764</v>
          </cell>
          <cell r="U404">
            <v>28885.677928653444</v>
          </cell>
        </row>
        <row r="405">
          <cell r="C405" t="str">
            <v>Tebal lapis hamparan</v>
          </cell>
          <cell r="G405" t="str">
            <v>tp</v>
          </cell>
          <cell r="H405">
            <v>0.2</v>
          </cell>
          <cell r="I405" t="str">
            <v>M</v>
          </cell>
          <cell r="L405" t="str">
            <v>3.</v>
          </cell>
          <cell r="N405" t="str">
            <v>Alat  Bantu</v>
          </cell>
          <cell r="P405" t="str">
            <v>Ls</v>
          </cell>
          <cell r="Q405">
            <v>1</v>
          </cell>
          <cell r="R405">
            <v>900</v>
          </cell>
          <cell r="U405">
            <v>900</v>
          </cell>
        </row>
        <row r="408">
          <cell r="C408" t="str">
            <v>Kap. Prod. / Jam   =</v>
          </cell>
          <cell r="D408" t="str">
            <v>v x 1000 x Fa x Lb x 60</v>
          </cell>
          <cell r="G408" t="str">
            <v>Q1</v>
          </cell>
          <cell r="H408">
            <v>3.3200000000000003</v>
          </cell>
          <cell r="I408" t="str">
            <v>M3 / Jam</v>
          </cell>
        </row>
        <row r="409">
          <cell r="D409" t="str">
            <v>n x tp</v>
          </cell>
        </row>
        <row r="411">
          <cell r="C411" t="str">
            <v>Koefisien Alat / m'</v>
          </cell>
          <cell r="D411" t="str">
            <v>=  1  :  Q1 x Vp</v>
          </cell>
          <cell r="G411" t="str">
            <v>(E25)</v>
          </cell>
          <cell r="H411">
            <v>0.30082906626506029</v>
          </cell>
          <cell r="I411" t="str">
            <v>jam</v>
          </cell>
          <cell r="Q411" t="str">
            <v>JUMLAH HARGA PERALATAN</v>
          </cell>
          <cell r="U411">
            <v>35402.808957774694</v>
          </cell>
        </row>
        <row r="413">
          <cell r="A413" t="str">
            <v>2.b.</v>
          </cell>
          <cell r="C413" t="str">
            <v>DUMP TRUCK</v>
          </cell>
          <cell r="G413" t="str">
            <v>(E08)</v>
          </cell>
          <cell r="L413" t="str">
            <v>D.</v>
          </cell>
          <cell r="N413" t="str">
            <v>JUMLAH HARGA TENAGA, BAHAN DAN PERALATAN  ( A + B + C )</v>
          </cell>
          <cell r="U413">
            <v>257133.46186067234</v>
          </cell>
        </row>
        <row r="414">
          <cell r="C414" t="str">
            <v>Kapasitas bak sekali muat</v>
          </cell>
          <cell r="G414" t="str">
            <v>V</v>
          </cell>
          <cell r="H414">
            <v>10</v>
          </cell>
          <cell r="I414" t="str">
            <v>Buah/M'</v>
          </cell>
          <cell r="L414" t="str">
            <v>E.</v>
          </cell>
          <cell r="N414" t="str">
            <v>OVERHEAD &amp; PROFIT</v>
          </cell>
          <cell r="P414">
            <v>10</v>
          </cell>
          <cell r="Q414" t="str">
            <v>%  x  D</v>
          </cell>
          <cell r="U414">
            <v>25713.346186067236</v>
          </cell>
        </row>
        <row r="415">
          <cell r="C415" t="str">
            <v>Faktor efisiensi alat</v>
          </cell>
          <cell r="G415" t="str">
            <v>Fa</v>
          </cell>
          <cell r="H415">
            <v>0.83</v>
          </cell>
          <cell r="L415" t="str">
            <v>F.</v>
          </cell>
          <cell r="N415" t="str">
            <v>HARGA SATUAN PEKERJAAN  ( D + E )</v>
          </cell>
          <cell r="U415">
            <v>282846.80804673955</v>
          </cell>
        </row>
        <row r="416">
          <cell r="C416" t="str">
            <v>Kecepatanrata-rata bermuatan</v>
          </cell>
          <cell r="G416" t="str">
            <v>v1</v>
          </cell>
          <cell r="H416">
            <v>20</v>
          </cell>
          <cell r="I416" t="str">
            <v>Km/Jam</v>
          </cell>
          <cell r="L416" t="str">
            <v>Note: 1</v>
          </cell>
          <cell r="N416" t="str">
            <v>SATUAN dapat berdasarkan atas jam operasi untuk Tenaga Kerja dan Peralatan, volume dan/atau ukuran</v>
          </cell>
        </row>
        <row r="417">
          <cell r="C417" t="str">
            <v>Kecepatan rata-rata kosong</v>
          </cell>
          <cell r="G417" t="str">
            <v>v2</v>
          </cell>
          <cell r="H417">
            <v>30</v>
          </cell>
          <cell r="I417" t="str">
            <v>Km/Jam</v>
          </cell>
          <cell r="N417" t="str">
            <v>berat untuk bahan-bahan.</v>
          </cell>
        </row>
        <row r="418">
          <cell r="C418" t="str">
            <v>Waktu siklus    :</v>
          </cell>
          <cell r="G418" t="str">
            <v>Ts</v>
          </cell>
          <cell r="L418">
            <v>2</v>
          </cell>
          <cell r="N418" t="str">
            <v>Kuantitas satuan adalah kuantitas setiap komponen untuk menyelesaikan satu satuan pekerjaan dari nomor</v>
          </cell>
        </row>
        <row r="419">
          <cell r="C419" t="str">
            <v>- Waktu  tempuh in  si  = (L : v1 ) x 60</v>
          </cell>
          <cell r="G419" t="str">
            <v>T1</v>
          </cell>
          <cell r="H419">
            <v>26.174999999999997</v>
          </cell>
          <cell r="I419" t="str">
            <v>menit</v>
          </cell>
          <cell r="N419" t="str">
            <v>mata pembayaran.</v>
          </cell>
        </row>
        <row r="420">
          <cell r="C420" t="str">
            <v>-  Waktutempuh kosong  = (L : v2)  x  60</v>
          </cell>
          <cell r="G420" t="str">
            <v>T2</v>
          </cell>
          <cell r="H420">
            <v>17.45</v>
          </cell>
          <cell r="I420" t="str">
            <v>menit</v>
          </cell>
          <cell r="L420">
            <v>3</v>
          </cell>
          <cell r="N420" t="str">
            <v>Biaya satuan untuk peralatan sudah termasuk bahan bakar, bahan habis dipakai dan operator.</v>
          </cell>
        </row>
        <row r="421">
          <cell r="C421" t="str">
            <v>-  Muat, bongkar dan lain-lain</v>
          </cell>
          <cell r="G421" t="str">
            <v>T3</v>
          </cell>
          <cell r="H421">
            <v>50</v>
          </cell>
          <cell r="I421" t="str">
            <v>menit</v>
          </cell>
          <cell r="L421">
            <v>4</v>
          </cell>
          <cell r="N421" t="str">
            <v>Biaya satuan sudah termasuk pengeluaran untuk seluruh pajak yang berkaitan (tetapi tidak termasuk PPN</v>
          </cell>
        </row>
        <row r="422">
          <cell r="G422" t="str">
            <v>Ts</v>
          </cell>
          <cell r="H422">
            <v>93.625</v>
          </cell>
          <cell r="I422" t="str">
            <v>menit</v>
          </cell>
          <cell r="N422" t="str">
            <v>yang dibayar dari kontrak) dan biaya-biaya lainnya.</v>
          </cell>
        </row>
        <row r="423">
          <cell r="J423" t="str">
            <v>Berlanjut ke halaman berikut</v>
          </cell>
        </row>
        <row r="424">
          <cell r="A424" t="str">
            <v>ITEM PEMBAYARAN NO.</v>
          </cell>
          <cell r="D424" t="str">
            <v>:  2.3 (2)</v>
          </cell>
          <cell r="J424" t="str">
            <v>Analisa EI-232</v>
          </cell>
        </row>
        <row r="425">
          <cell r="A425" t="str">
            <v>JENIS PEKERJAAN</v>
          </cell>
          <cell r="D425" t="str">
            <v>:  Gorong2 Pipa Beton Bertulang 500 mm &lt; diameter dalam 700 mm</v>
          </cell>
        </row>
        <row r="426">
          <cell r="A426" t="str">
            <v>SATUAN PEMBAYARAN</v>
          </cell>
          <cell r="D426" t="str">
            <v>:  M1</v>
          </cell>
          <cell r="J426" t="str">
            <v>URAIAN ANALISA HARGA SATUAN</v>
          </cell>
        </row>
        <row r="427">
          <cell r="J427" t="str">
            <v>Lanjutan</v>
          </cell>
        </row>
        <row r="429">
          <cell r="A429" t="str">
            <v>No.</v>
          </cell>
          <cell r="C429" t="str">
            <v>U R A I A N</v>
          </cell>
          <cell r="G429" t="str">
            <v>KODE</v>
          </cell>
          <cell r="H429" t="str">
            <v>KOEF.</v>
          </cell>
          <cell r="I429" t="str">
            <v>SATUAN</v>
          </cell>
          <cell r="J429" t="str">
            <v>KETERANGAN</v>
          </cell>
        </row>
        <row r="432">
          <cell r="C432" t="str">
            <v>Kapasitas Produksi / Jam   =</v>
          </cell>
          <cell r="E432" t="str">
            <v>V x Fa x 60</v>
          </cell>
          <cell r="G432" t="str">
            <v>Q2</v>
          </cell>
          <cell r="H432">
            <v>5.3190921228304404</v>
          </cell>
          <cell r="I432" t="str">
            <v>M' / Jam</v>
          </cell>
        </row>
        <row r="433">
          <cell r="E433" t="str">
            <v>Ts</v>
          </cell>
        </row>
        <row r="435">
          <cell r="C435" t="str">
            <v>Koefisien Alat / m'</v>
          </cell>
          <cell r="D435" t="str">
            <v>=  1  :  Q2</v>
          </cell>
          <cell r="G435" t="str">
            <v>(E08)</v>
          </cell>
          <cell r="H435">
            <v>0.18800200803212852</v>
          </cell>
          <cell r="I435" t="str">
            <v>jam</v>
          </cell>
        </row>
        <row r="438">
          <cell r="A438" t="str">
            <v>2.c.</v>
          </cell>
          <cell r="C438" t="str">
            <v>ALAT  BANTU</v>
          </cell>
        </row>
        <row r="439">
          <cell r="C439" t="str">
            <v>Diperlukan alat-alat bantu kecil</v>
          </cell>
          <cell r="J439" t="str">
            <v>Lump Sump</v>
          </cell>
        </row>
        <row r="440">
          <cell r="C440" t="str">
            <v>- Sekop    =         3   buah</v>
          </cell>
        </row>
        <row r="441">
          <cell r="C441" t="str">
            <v>- Pacul     =         3   buah</v>
          </cell>
        </row>
        <row r="442">
          <cell r="C442" t="str">
            <v>- Alat-alat kecil lain</v>
          </cell>
        </row>
        <row r="444">
          <cell r="A444" t="str">
            <v>3.</v>
          </cell>
          <cell r="C444" t="str">
            <v>TENAGA</v>
          </cell>
        </row>
        <row r="445">
          <cell r="C445" t="str">
            <v>Produksi Gorong-gorong / hari</v>
          </cell>
          <cell r="G445" t="str">
            <v>Qt</v>
          </cell>
          <cell r="H445">
            <v>10</v>
          </cell>
          <cell r="I445" t="str">
            <v>M'</v>
          </cell>
        </row>
        <row r="446">
          <cell r="C446" t="str">
            <v>Kebutuhan tenaga :</v>
          </cell>
        </row>
        <row r="447">
          <cell r="D447" t="str">
            <v>- Pekerja</v>
          </cell>
          <cell r="G447" t="str">
            <v>P</v>
          </cell>
          <cell r="H447">
            <v>7</v>
          </cell>
          <cell r="I447" t="str">
            <v>orang</v>
          </cell>
        </row>
        <row r="448">
          <cell r="D448" t="str">
            <v>- Tukang</v>
          </cell>
          <cell r="G448" t="str">
            <v>T</v>
          </cell>
          <cell r="H448">
            <v>2</v>
          </cell>
          <cell r="I448" t="str">
            <v>orang</v>
          </cell>
        </row>
        <row r="449">
          <cell r="D449" t="str">
            <v>- Mandor</v>
          </cell>
          <cell r="G449" t="str">
            <v>M</v>
          </cell>
          <cell r="H449">
            <v>1</v>
          </cell>
          <cell r="I449" t="str">
            <v>orang</v>
          </cell>
        </row>
        <row r="451">
          <cell r="C451" t="str">
            <v>Koefisien tenaga / M'   :</v>
          </cell>
        </row>
        <row r="452">
          <cell r="D452" t="str">
            <v>- Pekerja</v>
          </cell>
          <cell r="E452" t="str">
            <v>= (Tk x P) : Qt</v>
          </cell>
          <cell r="G452" t="str">
            <v>(L01)</v>
          </cell>
          <cell r="H452">
            <v>4.9000000000000004</v>
          </cell>
          <cell r="I452" t="str">
            <v>jam</v>
          </cell>
        </row>
        <row r="453">
          <cell r="D453" t="str">
            <v>- Tukang</v>
          </cell>
          <cell r="E453" t="str">
            <v>= (Tk x T) : Qt</v>
          </cell>
          <cell r="G453" t="str">
            <v>(L02)</v>
          </cell>
          <cell r="H453">
            <v>1.4</v>
          </cell>
          <cell r="I453" t="str">
            <v>jam</v>
          </cell>
        </row>
        <row r="454">
          <cell r="D454" t="str">
            <v>- Mandor</v>
          </cell>
          <cell r="E454" t="str">
            <v>= (Tk x M) : Qt</v>
          </cell>
          <cell r="G454" t="str">
            <v>(L03)</v>
          </cell>
          <cell r="H454">
            <v>0.7</v>
          </cell>
          <cell r="I454" t="str">
            <v>jam</v>
          </cell>
        </row>
        <row r="456">
          <cell r="A456" t="str">
            <v>4.</v>
          </cell>
          <cell r="C456" t="str">
            <v>HARGA DASAR SATUAN UPAH, BAHAN DAN ALAT</v>
          </cell>
        </row>
        <row r="457">
          <cell r="C457" t="str">
            <v>Lihat lampiran.</v>
          </cell>
        </row>
        <row r="460">
          <cell r="A460" t="str">
            <v>5.</v>
          </cell>
          <cell r="C460" t="str">
            <v>ANALISA HARGA SATUAN PEKERJAAN</v>
          </cell>
        </row>
        <row r="461">
          <cell r="C461" t="str">
            <v>Lihat perhitungan dalam FORMULIR STANDAR UNTUK</v>
          </cell>
        </row>
        <row r="462">
          <cell r="C462" t="str">
            <v>PEREKEMAN ANALISA MASING-MASING HARGA</v>
          </cell>
        </row>
        <row r="463">
          <cell r="C463" t="str">
            <v>SATUAN.</v>
          </cell>
        </row>
        <row r="464">
          <cell r="C464" t="str">
            <v>Didapat Harga Satuan Pekerjaan :</v>
          </cell>
        </row>
        <row r="466">
          <cell r="C466" t="str">
            <v>Rp.</v>
          </cell>
          <cell r="D466">
            <v>282846.80804673955</v>
          </cell>
          <cell r="E466" t="str">
            <v>/ M'</v>
          </cell>
        </row>
        <row r="469">
          <cell r="A469" t="str">
            <v>6.</v>
          </cell>
          <cell r="C469" t="str">
            <v>WAKTU PELAKSANAAN YANG DIPERLUKAN</v>
          </cell>
        </row>
        <row r="470">
          <cell r="C470" t="str">
            <v>Masa Pelaksanaan :</v>
          </cell>
          <cell r="D470" t="str">
            <v>. . . . . . . . . . . .</v>
          </cell>
          <cell r="E470" t="str">
            <v>bulan</v>
          </cell>
        </row>
        <row r="472">
          <cell r="A472" t="str">
            <v>7.</v>
          </cell>
          <cell r="C472" t="str">
            <v>VOLUME PEKERJAAN YANG DIPERLUKAN</v>
          </cell>
        </row>
        <row r="473">
          <cell r="C473" t="str">
            <v>Volume pekerjaan  :</v>
          </cell>
          <cell r="D473">
            <v>1</v>
          </cell>
          <cell r="E473" t="str">
            <v>M'</v>
          </cell>
        </row>
        <row r="483">
          <cell r="A483" t="str">
            <v>ITEM PEMBAYARAN NO.</v>
          </cell>
          <cell r="D483" t="str">
            <v>:  2.3 (3)</v>
          </cell>
          <cell r="J483" t="str">
            <v>Analisa EI-233</v>
          </cell>
        </row>
        <row r="484">
          <cell r="A484" t="str">
            <v>JENIS PEKERJAAN</v>
          </cell>
          <cell r="D484" t="str">
            <v>:  Gorong2 Pipa Beton Bertulang 500 mm &lt; diameter dalam &lt; 1 m</v>
          </cell>
          <cell r="L484" t="str">
            <v>FORMULIR STANDAR UNTUK</v>
          </cell>
        </row>
        <row r="485">
          <cell r="A485" t="str">
            <v>SATUAN PEMBAYARAN</v>
          </cell>
          <cell r="D485" t="str">
            <v>:  M1</v>
          </cell>
          <cell r="J485" t="str">
            <v>URAIAN ANALISA HARGA SATUAN</v>
          </cell>
          <cell r="L485" t="str">
            <v>PEREKAMAN ANALISA MASING-MASING HARGA SATUAN</v>
          </cell>
        </row>
        <row r="486">
          <cell r="L486">
            <v>0</v>
          </cell>
        </row>
        <row r="488">
          <cell r="A488" t="str">
            <v>No.</v>
          </cell>
          <cell r="C488" t="str">
            <v>U R A I A N</v>
          </cell>
          <cell r="G488" t="str">
            <v>KODE</v>
          </cell>
          <cell r="H488" t="str">
            <v>KOEF.</v>
          </cell>
          <cell r="I488" t="str">
            <v>SATUAN</v>
          </cell>
          <cell r="J488" t="str">
            <v>KETERANGAN</v>
          </cell>
        </row>
        <row r="489">
          <cell r="L489" t="str">
            <v>PROYEK</v>
          </cell>
          <cell r="O489" t="str">
            <v>:</v>
          </cell>
        </row>
        <row r="490">
          <cell r="L490" t="str">
            <v>No. PAKET KONTRAK</v>
          </cell>
          <cell r="O490" t="str">
            <v>:</v>
          </cell>
        </row>
        <row r="491">
          <cell r="A491" t="str">
            <v>I.</v>
          </cell>
          <cell r="C491" t="str">
            <v>ASUMSI</v>
          </cell>
          <cell r="L491" t="str">
            <v>NAMA PAKET</v>
          </cell>
          <cell r="O491" t="str">
            <v>:</v>
          </cell>
        </row>
        <row r="492">
          <cell r="A492">
            <v>1</v>
          </cell>
          <cell r="C492" t="str">
            <v>Pekerjaan dilakukan secara mekanik/manual</v>
          </cell>
          <cell r="L492" t="str">
            <v>PROP / KAB / KODYA</v>
          </cell>
          <cell r="O492" t="str">
            <v>:</v>
          </cell>
        </row>
        <row r="493">
          <cell r="A493">
            <v>2</v>
          </cell>
          <cell r="C493" t="str">
            <v>Lokasi pekerjaan : sepanjang jalan</v>
          </cell>
          <cell r="L493" t="str">
            <v>ITEM PEMBAYARAN NO.</v>
          </cell>
          <cell r="O493" t="str">
            <v>:  2.3 (3)</v>
          </cell>
          <cell r="R493" t="str">
            <v>PERKIRAAN VOL. PEK.</v>
          </cell>
          <cell r="T493" t="str">
            <v>:</v>
          </cell>
          <cell r="U493">
            <v>1</v>
          </cell>
        </row>
        <row r="494">
          <cell r="A494">
            <v>3</v>
          </cell>
          <cell r="C494" t="str">
            <v>Diameter bagian dalam gorong-gorong</v>
          </cell>
          <cell r="G494" t="str">
            <v>d</v>
          </cell>
          <cell r="H494">
            <v>0.8</v>
          </cell>
          <cell r="I494" t="str">
            <v>m</v>
          </cell>
          <cell r="L494" t="str">
            <v>JENIS PEKERJAAN</v>
          </cell>
          <cell r="O494" t="str">
            <v>:  Gorong2 Pipa Beton Bertulang 500 mm &lt; diameter dalam &lt; 1 m</v>
          </cell>
          <cell r="R494" t="str">
            <v>TOTAL HARGA (Rp.)</v>
          </cell>
          <cell r="T494" t="str">
            <v>:</v>
          </cell>
          <cell r="U494">
            <v>447945.27138535964</v>
          </cell>
        </row>
        <row r="495">
          <cell r="A495">
            <v>4</v>
          </cell>
          <cell r="C495" t="str">
            <v>Jarak rata-rata Base Camp ke lokasi pekerjaan</v>
          </cell>
          <cell r="G495" t="str">
            <v>L</v>
          </cell>
          <cell r="H495">
            <v>8.7249999999999996</v>
          </cell>
          <cell r="I495" t="str">
            <v>Km</v>
          </cell>
          <cell r="L495" t="str">
            <v>SATUAN PEMBAYARAN</v>
          </cell>
          <cell r="O495" t="str">
            <v>:  M1</v>
          </cell>
          <cell r="Q495">
            <v>0</v>
          </cell>
          <cell r="R495" t="str">
            <v>% THD. BIAYA PROYEK</v>
          </cell>
          <cell r="T495" t="str">
            <v>:</v>
          </cell>
          <cell r="U495" t="e">
            <v>#DIV/0!</v>
          </cell>
        </row>
        <row r="496">
          <cell r="A496">
            <v>5</v>
          </cell>
          <cell r="C496" t="str">
            <v>Jam kerja efektif per-hari</v>
          </cell>
          <cell r="G496" t="str">
            <v>Tk</v>
          </cell>
          <cell r="H496">
            <v>7</v>
          </cell>
          <cell r="I496" t="str">
            <v>Jam</v>
          </cell>
        </row>
        <row r="497">
          <cell r="A497">
            <v>6</v>
          </cell>
          <cell r="C497" t="str">
            <v>Tebal gorong-gorong</v>
          </cell>
          <cell r="G497" t="str">
            <v>tg</v>
          </cell>
          <cell r="H497">
            <v>7.5</v>
          </cell>
          <cell r="I497" t="str">
            <v>Cm</v>
          </cell>
        </row>
        <row r="498">
          <cell r="Q498" t="str">
            <v>PERKIRAAN</v>
          </cell>
          <cell r="R498" t="str">
            <v>HARGA</v>
          </cell>
          <cell r="S498" t="str">
            <v>JUMLAH</v>
          </cell>
        </row>
        <row r="499">
          <cell r="A499" t="str">
            <v>II.</v>
          </cell>
          <cell r="C499" t="str">
            <v>URUTAN KERJA</v>
          </cell>
          <cell r="L499" t="str">
            <v>NO.</v>
          </cell>
          <cell r="N499" t="str">
            <v>KOMPONEN</v>
          </cell>
          <cell r="P499" t="str">
            <v>SATUAN</v>
          </cell>
          <cell r="Q499" t="str">
            <v>KUANTITAS</v>
          </cell>
          <cell r="R499" t="str">
            <v>SATUAN</v>
          </cell>
          <cell r="S499" t="str">
            <v>HARGA</v>
          </cell>
        </row>
        <row r="500">
          <cell r="A500">
            <v>1</v>
          </cell>
          <cell r="C500" t="str">
            <v>Gorong-gorong dicetak di Base Camp</v>
          </cell>
          <cell r="R500" t="str">
            <v>(Rp.)</v>
          </cell>
          <cell r="S500" t="str">
            <v>(Rp.)</v>
          </cell>
        </row>
        <row r="501">
          <cell r="A501">
            <v>2</v>
          </cell>
          <cell r="C501" t="str">
            <v>Dump Truck mengangkut gorong-gorong jadi</v>
          </cell>
        </row>
        <row r="502">
          <cell r="C502" t="str">
            <v>ke lapangan</v>
          </cell>
        </row>
        <row r="503">
          <cell r="A503">
            <v>3</v>
          </cell>
          <cell r="C503" t="str">
            <v>Dasar gorong-gorong digali sesuai kebutuhan dan ma-</v>
          </cell>
          <cell r="L503" t="str">
            <v>A.</v>
          </cell>
          <cell r="N503" t="str">
            <v>TENAGA</v>
          </cell>
        </row>
        <row r="504">
          <cell r="C504" t="str">
            <v>terial backfill dipadatkan dengan Tamper</v>
          </cell>
        </row>
        <row r="505">
          <cell r="A505">
            <v>4</v>
          </cell>
          <cell r="C505" t="str">
            <v>Tebal lapis porus pada dasar gorong-gorong pipa</v>
          </cell>
          <cell r="G505" t="str">
            <v>tp</v>
          </cell>
          <cell r="H505">
            <v>0.12</v>
          </cell>
          <cell r="I505" t="str">
            <v>M</v>
          </cell>
          <cell r="J505" t="str">
            <v>Sand bedding</v>
          </cell>
          <cell r="L505" t="str">
            <v>1.</v>
          </cell>
          <cell r="N505" t="str">
            <v>Pekerja</v>
          </cell>
          <cell r="O505" t="str">
            <v>(L01)</v>
          </cell>
          <cell r="P505" t="str">
            <v>Jam</v>
          </cell>
          <cell r="Q505">
            <v>9.3333333333333339</v>
          </cell>
          <cell r="R505">
            <v>2857.14</v>
          </cell>
          <cell r="U505">
            <v>26666.639999999999</v>
          </cell>
        </row>
        <row r="506">
          <cell r="A506">
            <v>5</v>
          </cell>
          <cell r="C506" t="str">
            <v>Material pilihan untuk penimbunan kembali (padat)</v>
          </cell>
          <cell r="L506" t="str">
            <v>2.</v>
          </cell>
          <cell r="N506" t="str">
            <v>Tukang</v>
          </cell>
          <cell r="O506" t="str">
            <v>(L02)</v>
          </cell>
          <cell r="P506" t="str">
            <v>Jam</v>
          </cell>
          <cell r="Q506">
            <v>1.1666666666666667</v>
          </cell>
          <cell r="R506">
            <v>4285.71</v>
          </cell>
          <cell r="U506">
            <v>4999.9950000000008</v>
          </cell>
        </row>
        <row r="507">
          <cell r="A507">
            <v>6</v>
          </cell>
          <cell r="C507" t="str">
            <v>Sekelompok pekerja akan melaksanakan pekerjaan</v>
          </cell>
          <cell r="L507" t="str">
            <v>3.</v>
          </cell>
          <cell r="N507" t="str">
            <v>Mandor</v>
          </cell>
          <cell r="O507" t="str">
            <v>(L03)</v>
          </cell>
          <cell r="P507" t="str">
            <v>Jam</v>
          </cell>
          <cell r="Q507">
            <v>1.1666666666666667</v>
          </cell>
          <cell r="R507">
            <v>3214.29</v>
          </cell>
          <cell r="U507">
            <v>3750.0050000000001</v>
          </cell>
        </row>
        <row r="508">
          <cell r="C508" t="str">
            <v>dengan cara manual dengan menggunakan alat bantu</v>
          </cell>
        </row>
        <row r="509">
          <cell r="Q509" t="str">
            <v>JUMLAH HARGA TENAGA</v>
          </cell>
          <cell r="U509">
            <v>35416.639999999999</v>
          </cell>
        </row>
        <row r="511">
          <cell r="A511" t="str">
            <v>III.</v>
          </cell>
          <cell r="C511" t="str">
            <v>PEMAKAIAN BAHAN, ALAT DAN TENAGA</v>
          </cell>
          <cell r="L511" t="str">
            <v>B.</v>
          </cell>
          <cell r="N511" t="str">
            <v>BAHAN</v>
          </cell>
        </row>
        <row r="512">
          <cell r="A512" t="str">
            <v>1.</v>
          </cell>
          <cell r="C512" t="str">
            <v>BAHAN</v>
          </cell>
        </row>
        <row r="513">
          <cell r="C513" t="str">
            <v>Untuk mendapatkan 1 M' gorong-gorong diperlukan</v>
          </cell>
          <cell r="L513" t="str">
            <v>1.</v>
          </cell>
          <cell r="N513" t="str">
            <v>Beton K-300</v>
          </cell>
          <cell r="O513" t="str">
            <v>(EI-714)</v>
          </cell>
          <cell r="P513" t="str">
            <v>M3</v>
          </cell>
          <cell r="Q513">
            <v>0.20616701789183023</v>
          </cell>
          <cell r="R513">
            <v>652902.54982502444</v>
          </cell>
          <cell r="U513">
            <v>134606.97167139739</v>
          </cell>
        </row>
        <row r="514">
          <cell r="C514" t="str">
            <v>- Beton K-300 = (22/7*((2*tg/100+d)/2)^2)-(22/7*(d/2)^2))*1</v>
          </cell>
          <cell r="G514" t="str">
            <v>(EI-714)</v>
          </cell>
          <cell r="H514">
            <v>0.20616701789183023</v>
          </cell>
          <cell r="I514" t="str">
            <v>M3</v>
          </cell>
          <cell r="L514" t="str">
            <v>2.</v>
          </cell>
          <cell r="N514" t="str">
            <v>Baja Tulangan</v>
          </cell>
          <cell r="O514" t="str">
            <v>(M39)</v>
          </cell>
          <cell r="P514" t="str">
            <v>Kg</v>
          </cell>
          <cell r="Q514">
            <v>22.678371968101327</v>
          </cell>
          <cell r="R514">
            <v>4000</v>
          </cell>
          <cell r="U514">
            <v>90713.487872405312</v>
          </cell>
        </row>
        <row r="515">
          <cell r="C515" t="str">
            <v>- Baja Tulangan (asumsi 100kg/m3)</v>
          </cell>
          <cell r="G515" t="str">
            <v>(M39)</v>
          </cell>
          <cell r="H515">
            <v>22.678371968101327</v>
          </cell>
          <cell r="I515" t="str">
            <v>Kg</v>
          </cell>
          <cell r="L515" t="str">
            <v>3.</v>
          </cell>
          <cell r="N515" t="str">
            <v>Urugan Porus</v>
          </cell>
          <cell r="O515" t="str">
            <v>(EI-241)</v>
          </cell>
          <cell r="P515" t="str">
            <v>M3</v>
          </cell>
          <cell r="Q515">
            <v>0.2205</v>
          </cell>
          <cell r="R515">
            <v>186901.40625406182</v>
          </cell>
          <cell r="U515">
            <v>41211.760079020634</v>
          </cell>
        </row>
        <row r="516">
          <cell r="C516" t="str">
            <v>- Timbunan Porus      = {(tp*(0.4+2*tg/100+d+0.4)*1)*1.05}</v>
          </cell>
          <cell r="G516" t="str">
            <v>(EI-241)</v>
          </cell>
          <cell r="H516">
            <v>0.2205</v>
          </cell>
          <cell r="I516" t="str">
            <v>M3</v>
          </cell>
          <cell r="L516" t="str">
            <v>4.</v>
          </cell>
          <cell r="N516" t="str">
            <v>Mat. Pilihan</v>
          </cell>
          <cell r="O516" t="str">
            <v>(M09)</v>
          </cell>
          <cell r="P516" t="str">
            <v>M3</v>
          </cell>
          <cell r="Q516">
            <v>1.5523125</v>
          </cell>
          <cell r="R516">
            <v>25000</v>
          </cell>
          <cell r="U516">
            <v>38807.8125</v>
          </cell>
        </row>
        <row r="517">
          <cell r="C517" t="str">
            <v>- Material Pilihan</v>
          </cell>
          <cell r="D517" t="str">
            <v>= ((2*tg/100+d+0.3)*(0.4+2*tg/100+d+0.4)</v>
          </cell>
          <cell r="G517" t="str">
            <v>(M09)</v>
          </cell>
          <cell r="H517">
            <v>1.5523125</v>
          </cell>
          <cell r="I517" t="str">
            <v>M3</v>
          </cell>
          <cell r="J517" t="str">
            <v>= Vp</v>
          </cell>
        </row>
        <row r="518">
          <cell r="D518" t="str">
            <v>-(22/7*(0.5*(2*tg/100+d))^2))*1*1.05</v>
          </cell>
        </row>
        <row r="519">
          <cell r="A519" t="str">
            <v>2.</v>
          </cell>
          <cell r="C519" t="str">
            <v>ALAT</v>
          </cell>
          <cell r="Q519" t="str">
            <v>JUMLAH HARGA BAHAN</v>
          </cell>
          <cell r="U519">
            <v>305340.03212282335</v>
          </cell>
        </row>
        <row r="520">
          <cell r="A520" t="str">
            <v>2.a.</v>
          </cell>
          <cell r="C520" t="str">
            <v>TAMPER</v>
          </cell>
          <cell r="G520" t="str">
            <v>(E25)</v>
          </cell>
        </row>
        <row r="521">
          <cell r="C521" t="str">
            <v>Kecepatan</v>
          </cell>
          <cell r="G521" t="str">
            <v>V</v>
          </cell>
          <cell r="H521">
            <v>0.5</v>
          </cell>
          <cell r="I521" t="str">
            <v>Km / Jam</v>
          </cell>
          <cell r="L521" t="str">
            <v>C.</v>
          </cell>
          <cell r="N521" t="str">
            <v>PERALATAN</v>
          </cell>
        </row>
        <row r="522">
          <cell r="C522" t="str">
            <v>Efisiensi alat</v>
          </cell>
          <cell r="G522" t="str">
            <v>Fa</v>
          </cell>
          <cell r="H522">
            <v>0.83</v>
          </cell>
          <cell r="I522" t="str">
            <v>-</v>
          </cell>
        </row>
        <row r="523">
          <cell r="C523" t="str">
            <v>Lebar pemadatan</v>
          </cell>
          <cell r="G523" t="str">
            <v>Lb</v>
          </cell>
          <cell r="H523">
            <v>0.4</v>
          </cell>
          <cell r="I523" t="str">
            <v>M</v>
          </cell>
          <cell r="L523" t="str">
            <v>1.</v>
          </cell>
          <cell r="N523" t="str">
            <v>Tamper</v>
          </cell>
          <cell r="O523" t="str">
            <v>(E25)</v>
          </cell>
          <cell r="P523" t="str">
            <v>Jam</v>
          </cell>
          <cell r="Q523">
            <v>0.46756400602409631</v>
          </cell>
          <cell r="R523">
            <v>18672.16854694486</v>
          </cell>
          <cell r="U523">
            <v>8730.4339269666689</v>
          </cell>
        </row>
        <row r="524">
          <cell r="C524" t="str">
            <v>Banyak lintasan</v>
          </cell>
          <cell r="G524" t="str">
            <v>n</v>
          </cell>
          <cell r="H524">
            <v>10</v>
          </cell>
          <cell r="I524" t="str">
            <v>lintasan</v>
          </cell>
          <cell r="L524" t="str">
            <v>2.</v>
          </cell>
          <cell r="N524" t="str">
            <v>Dump Truck</v>
          </cell>
          <cell r="O524" t="str">
            <v>(E08)</v>
          </cell>
          <cell r="P524" t="str">
            <v>Jam</v>
          </cell>
          <cell r="Q524">
            <v>0.36926455823293175</v>
          </cell>
          <cell r="R524">
            <v>153645.58193291764</v>
          </cell>
          <cell r="U524">
            <v>56735.867936900555</v>
          </cell>
        </row>
        <row r="525">
          <cell r="C525" t="str">
            <v>Tebal lapis hamparan</v>
          </cell>
          <cell r="G525" t="str">
            <v>tp</v>
          </cell>
          <cell r="H525">
            <v>0.2</v>
          </cell>
          <cell r="I525" t="str">
            <v>M</v>
          </cell>
          <cell r="L525" t="str">
            <v>3.</v>
          </cell>
          <cell r="N525" t="str">
            <v>Alat  Bantu</v>
          </cell>
          <cell r="P525" t="str">
            <v>Ls</v>
          </cell>
          <cell r="Q525">
            <v>1</v>
          </cell>
          <cell r="R525">
            <v>1000</v>
          </cell>
          <cell r="U525">
            <v>1000</v>
          </cell>
        </row>
        <row r="528">
          <cell r="C528" t="str">
            <v>Kap. Prod. / Jam   =</v>
          </cell>
          <cell r="D528" t="str">
            <v>v x 1000 x Fa x Lb x 60</v>
          </cell>
          <cell r="G528" t="str">
            <v>Q1</v>
          </cell>
          <cell r="H528">
            <v>3.3200000000000003</v>
          </cell>
          <cell r="I528" t="str">
            <v>M3 / Jam</v>
          </cell>
        </row>
        <row r="529">
          <cell r="D529" t="str">
            <v>n x tp</v>
          </cell>
        </row>
        <row r="531">
          <cell r="C531" t="str">
            <v>Koefisien Alat / m'</v>
          </cell>
          <cell r="D531" t="str">
            <v>=  1  :  Q1 x Vp</v>
          </cell>
          <cell r="G531" t="str">
            <v>(E25)</v>
          </cell>
          <cell r="H531">
            <v>0.46756400602409631</v>
          </cell>
          <cell r="I531" t="str">
            <v>jam</v>
          </cell>
          <cell r="Q531" t="str">
            <v>JUMLAH HARGA PERALATAN</v>
          </cell>
          <cell r="U531">
            <v>66466.301863867222</v>
          </cell>
        </row>
        <row r="533">
          <cell r="A533" t="str">
            <v>2.b.</v>
          </cell>
          <cell r="C533" t="str">
            <v>DUMP TRUCK</v>
          </cell>
          <cell r="G533" t="str">
            <v>(E08)</v>
          </cell>
          <cell r="L533" t="str">
            <v>D.</v>
          </cell>
          <cell r="N533" t="str">
            <v>JUMLAH HARGA TENAGA, BAHAN DAN PERALATAN  ( A + B + C )</v>
          </cell>
          <cell r="U533">
            <v>407222.97398669057</v>
          </cell>
        </row>
        <row r="534">
          <cell r="C534" t="str">
            <v>Kapasitas bak sekali muat</v>
          </cell>
          <cell r="G534" t="str">
            <v>V</v>
          </cell>
          <cell r="H534">
            <v>4</v>
          </cell>
          <cell r="I534" t="str">
            <v>Buah/M'</v>
          </cell>
          <cell r="L534" t="str">
            <v>E.</v>
          </cell>
          <cell r="N534" t="str">
            <v>OVERHEAD &amp; PROFIT</v>
          </cell>
          <cell r="P534">
            <v>10</v>
          </cell>
          <cell r="Q534" t="str">
            <v>%  x  D</v>
          </cell>
          <cell r="U534">
            <v>40722.297398669063</v>
          </cell>
        </row>
        <row r="535">
          <cell r="C535" t="str">
            <v>Faktor efisiensi alat</v>
          </cell>
          <cell r="G535" t="str">
            <v>Fa</v>
          </cell>
          <cell r="H535">
            <v>0.83</v>
          </cell>
          <cell r="L535" t="str">
            <v>F.</v>
          </cell>
          <cell r="N535" t="str">
            <v>HARGA SATUAN PEKERJAAN  ( D + E )</v>
          </cell>
          <cell r="U535">
            <v>447945.27138535964</v>
          </cell>
        </row>
        <row r="536">
          <cell r="C536" t="str">
            <v>Kecepatanrata-rata bermuatan</v>
          </cell>
          <cell r="G536" t="str">
            <v>v1</v>
          </cell>
          <cell r="H536">
            <v>40</v>
          </cell>
          <cell r="L536" t="str">
            <v>Note: 1</v>
          </cell>
          <cell r="N536" t="str">
            <v>SATUAN dapat berdasarkan atas jam operasi untuk Tenaga Kerja dan Peralatan, volume dan/atau ukuran</v>
          </cell>
        </row>
        <row r="537">
          <cell r="C537" t="str">
            <v>Kecepatan rata-rata kosong</v>
          </cell>
          <cell r="G537" t="str">
            <v>v2</v>
          </cell>
          <cell r="H537">
            <v>50</v>
          </cell>
          <cell r="N537" t="str">
            <v>berat untuk bahan-bahan.</v>
          </cell>
        </row>
        <row r="538">
          <cell r="C538" t="str">
            <v>Waktu siklus    :</v>
          </cell>
          <cell r="G538" t="str">
            <v>Ts</v>
          </cell>
          <cell r="L538">
            <v>2</v>
          </cell>
          <cell r="N538" t="str">
            <v>Kuantitas satuan adalah kuantitas setiap komponen untuk menyelesaikan satu satuan pekerjaan dari nomor</v>
          </cell>
        </row>
        <row r="539">
          <cell r="C539" t="str">
            <v>- Waktu  tempuh in  si    = (L : v1 ) x 60</v>
          </cell>
          <cell r="G539" t="str">
            <v>T1</v>
          </cell>
          <cell r="H539">
            <v>13.087499999999999</v>
          </cell>
          <cell r="I539" t="str">
            <v>menit</v>
          </cell>
          <cell r="N539" t="str">
            <v>mata pembayaran.</v>
          </cell>
        </row>
        <row r="540">
          <cell r="C540" t="str">
            <v>-  Waktutempuh kosong  = (L : v2)  x  60</v>
          </cell>
          <cell r="G540" t="str">
            <v>T2</v>
          </cell>
          <cell r="H540">
            <v>10.469999999999999</v>
          </cell>
          <cell r="I540" t="str">
            <v>menit</v>
          </cell>
          <cell r="L540">
            <v>3</v>
          </cell>
          <cell r="N540" t="str">
            <v>Biaya satuan untuk peralatan sudah termasuk bahan bakar, bahan habis dipakai dan operator.</v>
          </cell>
        </row>
        <row r="541">
          <cell r="C541" t="str">
            <v>- Muat, bongkar dan lain-lain</v>
          </cell>
          <cell r="G541" t="str">
            <v>T3</v>
          </cell>
          <cell r="H541">
            <v>50</v>
          </cell>
          <cell r="I541" t="str">
            <v>menit</v>
          </cell>
          <cell r="L541">
            <v>4</v>
          </cell>
          <cell r="N541" t="str">
            <v>Biaya satuan sudah termasuk pengeluaran untuk seluruh pajak yang berkaitan (tetapi tidak termasuk PPN</v>
          </cell>
        </row>
        <row r="542">
          <cell r="G542" t="str">
            <v>Ts</v>
          </cell>
          <cell r="H542">
            <v>73.557500000000005</v>
          </cell>
          <cell r="I542" t="str">
            <v>menit</v>
          </cell>
          <cell r="N542" t="str">
            <v>yang dibayar dari kontrak) dan biaya-biaya lainnya.</v>
          </cell>
        </row>
        <row r="543">
          <cell r="J543" t="str">
            <v>Berlanjut ke halaman berikut</v>
          </cell>
        </row>
        <row r="544">
          <cell r="A544" t="str">
            <v>ITEM PEMBAYARAN NO.</v>
          </cell>
          <cell r="D544" t="str">
            <v>:  2.3 (3)</v>
          </cell>
          <cell r="J544" t="str">
            <v>Analisa EI-233</v>
          </cell>
        </row>
        <row r="545">
          <cell r="A545" t="str">
            <v>JENIS PEKERJAAN</v>
          </cell>
          <cell r="D545" t="str">
            <v>:  Gorong2 Pipa Beton Bertulang 500 mm &lt; diameter dalam &lt; 1 m</v>
          </cell>
        </row>
        <row r="546">
          <cell r="A546" t="str">
            <v>SATUAN PEMBAYARAN</v>
          </cell>
          <cell r="D546" t="str">
            <v>:  M1</v>
          </cell>
          <cell r="J546" t="str">
            <v>URAIAN ANALISA HARGA SATUAN</v>
          </cell>
        </row>
        <row r="547">
          <cell r="J547" t="str">
            <v>Lanjutan</v>
          </cell>
        </row>
        <row r="549">
          <cell r="A549" t="str">
            <v>No.</v>
          </cell>
          <cell r="C549" t="str">
            <v>U R A I A N</v>
          </cell>
          <cell r="G549" t="str">
            <v>KODE</v>
          </cell>
          <cell r="H549" t="str">
            <v>KOEF.</v>
          </cell>
          <cell r="I549" t="str">
            <v>SATUAN</v>
          </cell>
          <cell r="J549" t="str">
            <v>KETERANGAN</v>
          </cell>
        </row>
        <row r="552">
          <cell r="C552" t="str">
            <v>Kapasitas Produksi / Jam   =</v>
          </cell>
          <cell r="E552" t="str">
            <v>V x Fa x 60</v>
          </cell>
          <cell r="G552" t="str">
            <v>Q2</v>
          </cell>
          <cell r="H552">
            <v>2.7080855113346698</v>
          </cell>
          <cell r="I552" t="str">
            <v>M' / Jam</v>
          </cell>
        </row>
        <row r="553">
          <cell r="E553" t="str">
            <v>Ts</v>
          </cell>
        </row>
        <row r="555">
          <cell r="C555" t="str">
            <v>Koefisien Alat / m'</v>
          </cell>
          <cell r="D555" t="str">
            <v>=  1  :  Q2</v>
          </cell>
          <cell r="G555" t="str">
            <v>(E08)</v>
          </cell>
          <cell r="H555">
            <v>0.36926455823293175</v>
          </cell>
          <cell r="I555" t="str">
            <v>jam</v>
          </cell>
        </row>
        <row r="558">
          <cell r="A558" t="str">
            <v>2.c.</v>
          </cell>
          <cell r="C558" t="str">
            <v>ALAT  BANTU</v>
          </cell>
        </row>
        <row r="559">
          <cell r="C559" t="str">
            <v>Diperlukan alat-alat bantu kecil</v>
          </cell>
          <cell r="J559" t="str">
            <v>Lump Sump</v>
          </cell>
        </row>
        <row r="560">
          <cell r="C560" t="str">
            <v>- Sekop    =         3   buah</v>
          </cell>
        </row>
        <row r="561">
          <cell r="C561" t="str">
            <v>- Pacul     =         3   buah</v>
          </cell>
        </row>
        <row r="562">
          <cell r="C562" t="str">
            <v>- Alat-alat kecil lain</v>
          </cell>
        </row>
        <row r="564">
          <cell r="A564" t="str">
            <v>3.</v>
          </cell>
          <cell r="C564" t="str">
            <v>TENAGA</v>
          </cell>
        </row>
        <row r="565">
          <cell r="C565" t="str">
            <v>Produksi Gorong-gorong / hari</v>
          </cell>
          <cell r="G565" t="str">
            <v>Qt</v>
          </cell>
          <cell r="H565">
            <v>6</v>
          </cell>
          <cell r="I565" t="str">
            <v>M'</v>
          </cell>
        </row>
        <row r="566">
          <cell r="C566" t="str">
            <v>Kebutuhan tenaga :</v>
          </cell>
        </row>
        <row r="567">
          <cell r="D567" t="str">
            <v>- Pekerja</v>
          </cell>
          <cell r="G567" t="str">
            <v>P</v>
          </cell>
          <cell r="H567">
            <v>8</v>
          </cell>
          <cell r="I567" t="str">
            <v>orang</v>
          </cell>
        </row>
        <row r="568">
          <cell r="D568" t="str">
            <v>- Tukang</v>
          </cell>
          <cell r="G568" t="str">
            <v>T</v>
          </cell>
          <cell r="H568">
            <v>1</v>
          </cell>
          <cell r="I568" t="str">
            <v>orang</v>
          </cell>
        </row>
        <row r="569">
          <cell r="D569" t="str">
            <v>- Mandor</v>
          </cell>
          <cell r="G569" t="str">
            <v>M</v>
          </cell>
          <cell r="H569">
            <v>1</v>
          </cell>
          <cell r="I569" t="str">
            <v>orang</v>
          </cell>
        </row>
        <row r="571">
          <cell r="C571" t="str">
            <v>Koefisien tenaga / M'   :</v>
          </cell>
        </row>
        <row r="572">
          <cell r="D572" t="str">
            <v>- Pekerja</v>
          </cell>
          <cell r="E572" t="str">
            <v>= (Tk x P) : Qt</v>
          </cell>
          <cell r="G572" t="str">
            <v>(L01)</v>
          </cell>
          <cell r="H572">
            <v>9.3333333333333339</v>
          </cell>
          <cell r="I572" t="str">
            <v>jam</v>
          </cell>
        </row>
        <row r="573">
          <cell r="D573" t="str">
            <v>- Tukang</v>
          </cell>
          <cell r="E573" t="str">
            <v>= (Tk x T) : Qt</v>
          </cell>
          <cell r="G573" t="str">
            <v>(L02)</v>
          </cell>
          <cell r="H573">
            <v>1.1666666666666667</v>
          </cell>
          <cell r="I573" t="str">
            <v>jam</v>
          </cell>
        </row>
        <row r="574">
          <cell r="D574" t="str">
            <v>- Mandor</v>
          </cell>
          <cell r="E574" t="str">
            <v>= (Tk x M) : Qt</v>
          </cell>
          <cell r="G574" t="str">
            <v>(L03)</v>
          </cell>
          <cell r="H574">
            <v>1.1666666666666667</v>
          </cell>
          <cell r="I574" t="str">
            <v>jam</v>
          </cell>
        </row>
        <row r="576">
          <cell r="A576" t="str">
            <v>4.</v>
          </cell>
          <cell r="C576" t="str">
            <v>HARGA DASAR SATUAN UPAH, BAHAN DAN ALAT</v>
          </cell>
        </row>
        <row r="577">
          <cell r="C577" t="str">
            <v>Lihat lampiran.</v>
          </cell>
        </row>
        <row r="580">
          <cell r="A580" t="str">
            <v>5.</v>
          </cell>
          <cell r="C580" t="str">
            <v>ANALISA HARGA SATUAN PEKERJAAN</v>
          </cell>
        </row>
        <row r="581">
          <cell r="C581" t="str">
            <v>Lihat perhitungan dalam FORMULIR STANDAR UNTUK</v>
          </cell>
        </row>
        <row r="582">
          <cell r="C582" t="str">
            <v>PEREKEMAN ANALISA MASING-MASING HARGA</v>
          </cell>
        </row>
        <row r="583">
          <cell r="C583" t="str">
            <v>SATUAN.</v>
          </cell>
        </row>
        <row r="584">
          <cell r="C584" t="str">
            <v>Didapat Harga Satuan Pekerjaan :</v>
          </cell>
        </row>
        <row r="586">
          <cell r="C586" t="str">
            <v>Rp.</v>
          </cell>
          <cell r="D586">
            <v>447945.27138535964</v>
          </cell>
          <cell r="E586" t="str">
            <v>/ M'</v>
          </cell>
        </row>
        <row r="589">
          <cell r="A589" t="str">
            <v>6.</v>
          </cell>
          <cell r="C589" t="str">
            <v>WAKTU PELAKSANAAN YANG DIPERLUKAN</v>
          </cell>
        </row>
        <row r="590">
          <cell r="C590" t="str">
            <v>Masa Pelaksanaan :</v>
          </cell>
          <cell r="D590" t="str">
            <v>. . . . . . . . . . . .</v>
          </cell>
          <cell r="E590" t="str">
            <v>bulan</v>
          </cell>
        </row>
        <row r="592">
          <cell r="A592" t="str">
            <v>7.</v>
          </cell>
          <cell r="C592" t="str">
            <v>VOLUME PEKERJAAN YANG DIPERLUKAN</v>
          </cell>
        </row>
        <row r="593">
          <cell r="C593" t="str">
            <v>Volume pekerjaan  :</v>
          </cell>
          <cell r="D593">
            <v>1</v>
          </cell>
          <cell r="E593" t="str">
            <v>M'</v>
          </cell>
        </row>
        <row r="603">
          <cell r="A603" t="str">
            <v>ITEM PEMBAYARAN NO.</v>
          </cell>
          <cell r="D603" t="str">
            <v>:  2.3 (4)</v>
          </cell>
          <cell r="J603" t="str">
            <v>Analisa EI-234</v>
          </cell>
        </row>
        <row r="604">
          <cell r="A604" t="str">
            <v>JENIS PEKERJAAN</v>
          </cell>
          <cell r="D604" t="str">
            <v>:  Gorong2 Pipa Beton Bertulang, 1 m &lt; diameter dalam &lt; 1.3 m</v>
          </cell>
          <cell r="L604" t="str">
            <v>FORMULIR STANDAR UNTUK</v>
          </cell>
        </row>
        <row r="605">
          <cell r="A605" t="str">
            <v>SATUAN PEMBAYARAN</v>
          </cell>
          <cell r="D605" t="str">
            <v>:  M1</v>
          </cell>
          <cell r="J605" t="str">
            <v>URAIAN ANALISA HARGA SATUAN</v>
          </cell>
          <cell r="L605" t="str">
            <v>PEREKAMAN ANALISA MASING-MASING HARGA SATUAN</v>
          </cell>
        </row>
        <row r="606">
          <cell r="L606">
            <v>0</v>
          </cell>
        </row>
        <row r="608">
          <cell r="A608" t="str">
            <v>No.</v>
          </cell>
          <cell r="C608" t="str">
            <v>U R A I A N</v>
          </cell>
          <cell r="G608" t="str">
            <v>KODE</v>
          </cell>
          <cell r="H608" t="str">
            <v>KOEF.</v>
          </cell>
          <cell r="I608" t="str">
            <v>SATUAN</v>
          </cell>
          <cell r="J608" t="str">
            <v>KETERANGAN</v>
          </cell>
        </row>
        <row r="609">
          <cell r="L609" t="str">
            <v>PROYEK</v>
          </cell>
          <cell r="O609" t="str">
            <v>:</v>
          </cell>
        </row>
        <row r="610">
          <cell r="L610" t="str">
            <v>No. PAKET KONTRAK</v>
          </cell>
          <cell r="O610" t="str">
            <v>:</v>
          </cell>
        </row>
        <row r="611">
          <cell r="A611" t="str">
            <v>I.</v>
          </cell>
          <cell r="C611" t="str">
            <v>ASUMSI</v>
          </cell>
          <cell r="L611" t="str">
            <v>NAMA PAKET</v>
          </cell>
          <cell r="O611" t="str">
            <v>:</v>
          </cell>
        </row>
        <row r="612">
          <cell r="A612">
            <v>1</v>
          </cell>
          <cell r="C612" t="str">
            <v>Pekerjaan dilakukan secara mekanik/manual</v>
          </cell>
          <cell r="L612" t="str">
            <v>PROP / KAB / KODYA</v>
          </cell>
          <cell r="O612" t="str">
            <v>:</v>
          </cell>
        </row>
        <row r="613">
          <cell r="A613">
            <v>2</v>
          </cell>
          <cell r="C613" t="str">
            <v>Lokasi pekerjaan : sepanjang jalan</v>
          </cell>
          <cell r="L613" t="str">
            <v>ITEM PEMBAYARAN NO.</v>
          </cell>
          <cell r="O613" t="str">
            <v>:  2.3 (4)</v>
          </cell>
          <cell r="R613" t="str">
            <v>PERKIRAAN VOL. PEK.</v>
          </cell>
          <cell r="T613" t="str">
            <v>:</v>
          </cell>
          <cell r="U613">
            <v>1</v>
          </cell>
        </row>
        <row r="614">
          <cell r="A614">
            <v>3</v>
          </cell>
          <cell r="C614" t="str">
            <v>Diameter bagian dalam gorong-gorong</v>
          </cell>
          <cell r="G614" t="str">
            <v>d</v>
          </cell>
          <cell r="H614">
            <v>1.2</v>
          </cell>
          <cell r="I614" t="str">
            <v>m</v>
          </cell>
          <cell r="L614" t="str">
            <v>JENIS PEKERJAAN</v>
          </cell>
          <cell r="O614" t="str">
            <v>:  Gorong2 Pipa Beton Bertulang, 1 m &lt; diameter dalam &lt; 1.3 m</v>
          </cell>
          <cell r="R614" t="str">
            <v>TOTAL HARGA (Rp.)</v>
          </cell>
          <cell r="T614" t="str">
            <v>:</v>
          </cell>
          <cell r="U614">
            <v>447945.27138535964</v>
          </cell>
        </row>
        <row r="615">
          <cell r="A615">
            <v>4</v>
          </cell>
          <cell r="C615" t="str">
            <v>Jarak rata-rata Base Camp ke lokasi pekerjaan</v>
          </cell>
          <cell r="G615" t="str">
            <v>L</v>
          </cell>
          <cell r="H615">
            <v>8.7249999999999996</v>
          </cell>
          <cell r="I615" t="str">
            <v>Km</v>
          </cell>
          <cell r="L615" t="str">
            <v>SATUAN PEMBAYARAN</v>
          </cell>
          <cell r="O615" t="str">
            <v>:  M1</v>
          </cell>
          <cell r="Q615">
            <v>0</v>
          </cell>
          <cell r="R615" t="str">
            <v>% THD. BIAYA PROYEK</v>
          </cell>
          <cell r="T615" t="str">
            <v>:</v>
          </cell>
          <cell r="U615" t="e">
            <v>#DIV/0!</v>
          </cell>
        </row>
        <row r="616">
          <cell r="A616">
            <v>5</v>
          </cell>
          <cell r="C616" t="str">
            <v>Jam kerja efektif per-hari</v>
          </cell>
          <cell r="G616" t="str">
            <v>Tk</v>
          </cell>
          <cell r="H616">
            <v>7</v>
          </cell>
          <cell r="I616" t="str">
            <v>Jam</v>
          </cell>
        </row>
        <row r="617">
          <cell r="A617">
            <v>6</v>
          </cell>
          <cell r="C617" t="str">
            <v>Tebal gorong-gorong</v>
          </cell>
          <cell r="G617" t="str">
            <v>tg</v>
          </cell>
          <cell r="H617">
            <v>10</v>
          </cell>
          <cell r="I617" t="str">
            <v>Cm</v>
          </cell>
        </row>
        <row r="618">
          <cell r="Q618" t="str">
            <v>PERKIRAAN</v>
          </cell>
          <cell r="R618" t="str">
            <v>HARGA</v>
          </cell>
          <cell r="S618" t="str">
            <v>JUMLAH</v>
          </cell>
        </row>
        <row r="619">
          <cell r="A619" t="str">
            <v>II.</v>
          </cell>
          <cell r="C619" t="str">
            <v>URUTAN KERJA</v>
          </cell>
          <cell r="L619" t="str">
            <v>NO.</v>
          </cell>
          <cell r="N619" t="str">
            <v>KOMPONEN</v>
          </cell>
          <cell r="P619" t="str">
            <v>SATUAN</v>
          </cell>
          <cell r="Q619" t="str">
            <v>KUANTITAS</v>
          </cell>
          <cell r="R619" t="str">
            <v>SATUAN</v>
          </cell>
          <cell r="S619" t="str">
            <v>HARGA</v>
          </cell>
        </row>
        <row r="620">
          <cell r="A620">
            <v>1</v>
          </cell>
          <cell r="C620" t="str">
            <v>Gorong-gorong dicetak di Base Camp</v>
          </cell>
          <cell r="R620" t="str">
            <v>(Rp.)</v>
          </cell>
          <cell r="S620" t="str">
            <v>(Rp.)</v>
          </cell>
        </row>
        <row r="621">
          <cell r="A621">
            <v>2</v>
          </cell>
          <cell r="C621" t="str">
            <v>Dump Truck mengangkut gorong-gorong jadi</v>
          </cell>
        </row>
        <row r="622">
          <cell r="C622" t="str">
            <v>ke lapangan</v>
          </cell>
        </row>
        <row r="623">
          <cell r="A623">
            <v>3</v>
          </cell>
          <cell r="C623" t="str">
            <v>Dasar gorong-gorong digali sesuai kebutuhan dan ma-</v>
          </cell>
          <cell r="L623" t="str">
            <v>A.</v>
          </cell>
          <cell r="N623" t="str">
            <v>TENAGA</v>
          </cell>
        </row>
        <row r="624">
          <cell r="C624" t="str">
            <v>terial backfill dipadatkan dengan Tamper</v>
          </cell>
        </row>
        <row r="625">
          <cell r="A625">
            <v>4</v>
          </cell>
          <cell r="C625" t="str">
            <v>Tebal lapis porus pada dasar gorong-gorong pipa</v>
          </cell>
          <cell r="G625" t="str">
            <v>tp</v>
          </cell>
          <cell r="H625">
            <v>0.18</v>
          </cell>
          <cell r="I625" t="str">
            <v>M</v>
          </cell>
          <cell r="J625" t="str">
            <v>Sand bedding</v>
          </cell>
          <cell r="L625" t="str">
            <v>1.</v>
          </cell>
          <cell r="N625" t="str">
            <v>Pekerja</v>
          </cell>
          <cell r="O625" t="str">
            <v>(L01)</v>
          </cell>
          <cell r="P625" t="str">
            <v>Jam</v>
          </cell>
          <cell r="Q625">
            <v>9.3333333333333339</v>
          </cell>
          <cell r="R625">
            <v>2857.14</v>
          </cell>
          <cell r="U625">
            <v>26666.639999999999</v>
          </cell>
        </row>
        <row r="626">
          <cell r="A626">
            <v>5</v>
          </cell>
          <cell r="C626" t="str">
            <v>Material pilihan untuk penimbunan kembali (padat)</v>
          </cell>
          <cell r="L626" t="str">
            <v>2.</v>
          </cell>
          <cell r="N626" t="str">
            <v>Tukang</v>
          </cell>
          <cell r="O626" t="str">
            <v>(L02)</v>
          </cell>
          <cell r="P626" t="str">
            <v>Jam</v>
          </cell>
          <cell r="Q626">
            <v>1.1666666666666667</v>
          </cell>
          <cell r="R626">
            <v>4285.71</v>
          </cell>
          <cell r="U626">
            <v>4999.9950000000008</v>
          </cell>
        </row>
        <row r="627">
          <cell r="A627">
            <v>6</v>
          </cell>
          <cell r="C627" t="str">
            <v>Sekelompok pekerja akan melaksanakan pekerjaan</v>
          </cell>
          <cell r="L627" t="str">
            <v>3.</v>
          </cell>
          <cell r="N627" t="str">
            <v>Mandor</v>
          </cell>
          <cell r="O627" t="str">
            <v>(L03)</v>
          </cell>
          <cell r="P627" t="str">
            <v>Jam</v>
          </cell>
          <cell r="Q627">
            <v>1.1666666666666667</v>
          </cell>
          <cell r="R627">
            <v>3214.29</v>
          </cell>
          <cell r="U627">
            <v>3750.0050000000001</v>
          </cell>
        </row>
        <row r="628">
          <cell r="C628" t="str">
            <v>dengan cara manual dengan menggunakan alat bantu</v>
          </cell>
        </row>
        <row r="629">
          <cell r="Q629" t="str">
            <v>JUMLAH HARGA TENAGA</v>
          </cell>
          <cell r="U629">
            <v>35416.639999999999</v>
          </cell>
        </row>
        <row r="631">
          <cell r="A631" t="str">
            <v>III.</v>
          </cell>
          <cell r="C631" t="str">
            <v>PEMAKAIAN BAHAN, ALAT DAN TENAGA</v>
          </cell>
          <cell r="L631" t="str">
            <v>B.</v>
          </cell>
          <cell r="N631" t="str">
            <v>BAHAN</v>
          </cell>
        </row>
        <row r="632">
          <cell r="A632" t="str">
            <v>1.</v>
          </cell>
          <cell r="C632" t="str">
            <v>BAHAN</v>
          </cell>
        </row>
        <row r="633">
          <cell r="C633" t="str">
            <v>Untuk mendapatkan 1 M' gorong-gorong diperlukan</v>
          </cell>
          <cell r="L633" t="str">
            <v>1.</v>
          </cell>
          <cell r="N633" t="str">
            <v>Beton K-300</v>
          </cell>
          <cell r="O633" t="str">
            <v>(EI-714)</v>
          </cell>
          <cell r="P633" t="str">
            <v>M3</v>
          </cell>
          <cell r="Q633">
            <v>0.40840704496667279</v>
          </cell>
          <cell r="R633">
            <v>652902.54982502444</v>
          </cell>
          <cell r="U633">
            <v>266650.00102524407</v>
          </cell>
        </row>
        <row r="634">
          <cell r="C634" t="str">
            <v>- Beton K-300 = (22/7*((2*tg/100+d)/2)^2)-(22/7*(d/2)^2))*1</v>
          </cell>
          <cell r="G634" t="str">
            <v>(EI-714)</v>
          </cell>
          <cell r="H634">
            <v>0.40840704496667279</v>
          </cell>
          <cell r="I634" t="str">
            <v>M3</v>
          </cell>
          <cell r="L634" t="str">
            <v>2.</v>
          </cell>
          <cell r="N634" t="str">
            <v>Baja Tulangan</v>
          </cell>
          <cell r="O634" t="str">
            <v>(M39)</v>
          </cell>
          <cell r="P634" t="str">
            <v>Kg</v>
          </cell>
          <cell r="Q634">
            <v>44.924774946334011</v>
          </cell>
          <cell r="R634">
            <v>4000</v>
          </cell>
          <cell r="U634">
            <v>179699.09978533603</v>
          </cell>
        </row>
        <row r="635">
          <cell r="C635" t="str">
            <v>- Baja Tulangan (asumsi 100kg/m3)</v>
          </cell>
          <cell r="G635" t="str">
            <v>(M39)</v>
          </cell>
          <cell r="H635">
            <v>44.924774946334011</v>
          </cell>
          <cell r="I635" t="str">
            <v>Kg</v>
          </cell>
          <cell r="L635" t="str">
            <v>3.</v>
          </cell>
          <cell r="N635" t="str">
            <v>Urugan Porus</v>
          </cell>
          <cell r="O635" t="str">
            <v>(EI-241)</v>
          </cell>
          <cell r="P635" t="str">
            <v>M3</v>
          </cell>
          <cell r="Q635">
            <v>0.41580000000000006</v>
          </cell>
          <cell r="R635">
            <v>186901.40625406182</v>
          </cell>
          <cell r="U635">
            <v>77713.604720438918</v>
          </cell>
        </row>
        <row r="636">
          <cell r="C636" t="str">
            <v>- Timbunan Porus      = {(tp*(0.4+2*tg/100+d+0.4)*1)*1.05}</v>
          </cell>
          <cell r="G636" t="str">
            <v>(EI-241)</v>
          </cell>
          <cell r="H636">
            <v>0.41580000000000006</v>
          </cell>
          <cell r="I636" t="str">
            <v>M3</v>
          </cell>
          <cell r="L636" t="str">
            <v>4.</v>
          </cell>
          <cell r="N636" t="str">
            <v>Mat. Pilihan</v>
          </cell>
          <cell r="O636" t="str">
            <v>(M09)</v>
          </cell>
          <cell r="P636" t="str">
            <v>M3</v>
          </cell>
          <cell r="Q636">
            <v>2.3100000000000005</v>
          </cell>
          <cell r="R636">
            <v>25000</v>
          </cell>
          <cell r="U636">
            <v>57750.000000000015</v>
          </cell>
        </row>
        <row r="637">
          <cell r="C637" t="str">
            <v>- Material Pilihan</v>
          </cell>
          <cell r="D637" t="str">
            <v>= ((2*tg/100+d+0.3)*(0.4+2*tg/100+d+0.4)</v>
          </cell>
          <cell r="G637" t="str">
            <v>(M09)</v>
          </cell>
          <cell r="H637">
            <v>2.3100000000000005</v>
          </cell>
          <cell r="I637" t="str">
            <v>M3</v>
          </cell>
          <cell r="J637" t="str">
            <v>= Vp</v>
          </cell>
        </row>
        <row r="638">
          <cell r="D638" t="str">
            <v>-(22/7*(0.5*(2*tg/100+d))^2))*1*1.05</v>
          </cell>
        </row>
        <row r="639">
          <cell r="A639" t="str">
            <v>2.</v>
          </cell>
          <cell r="C639" t="str">
            <v>ALAT</v>
          </cell>
          <cell r="Q639" t="str">
            <v>JUMLAH HARGA BAHAN</v>
          </cell>
          <cell r="U639">
            <v>581812.70553101902</v>
          </cell>
        </row>
        <row r="640">
          <cell r="A640" t="str">
            <v>2.a.</v>
          </cell>
          <cell r="C640" t="str">
            <v>TAMPER</v>
          </cell>
          <cell r="G640" t="str">
            <v>(E25)</v>
          </cell>
        </row>
        <row r="641">
          <cell r="C641" t="str">
            <v>Kecepatan</v>
          </cell>
          <cell r="G641" t="str">
            <v>V</v>
          </cell>
          <cell r="H641">
            <v>0.5</v>
          </cell>
          <cell r="I641" t="str">
            <v>Km / Jam</v>
          </cell>
          <cell r="L641" t="str">
            <v>C.</v>
          </cell>
          <cell r="N641" t="str">
            <v>PERALATAN</v>
          </cell>
        </row>
        <row r="642">
          <cell r="C642" t="str">
            <v>Efisiensi alat</v>
          </cell>
          <cell r="G642" t="str">
            <v>Fa</v>
          </cell>
          <cell r="H642">
            <v>0.83</v>
          </cell>
          <cell r="I642" t="str">
            <v>-</v>
          </cell>
        </row>
        <row r="643">
          <cell r="C643" t="str">
            <v>Lebar pemadatan</v>
          </cell>
          <cell r="G643" t="str">
            <v>Lb</v>
          </cell>
          <cell r="H643">
            <v>0.4</v>
          </cell>
          <cell r="I643" t="str">
            <v>M</v>
          </cell>
          <cell r="L643" t="str">
            <v>1.</v>
          </cell>
          <cell r="N643" t="str">
            <v>Tamper</v>
          </cell>
          <cell r="O643" t="str">
            <v>(E25)</v>
          </cell>
          <cell r="P643" t="str">
            <v>Jam</v>
          </cell>
          <cell r="Q643">
            <v>0.69578313253012058</v>
          </cell>
          <cell r="R643">
            <v>18672.16854694486</v>
          </cell>
          <cell r="U643">
            <v>12991.779922723685</v>
          </cell>
        </row>
        <row r="644">
          <cell r="C644" t="str">
            <v>Banyak lintasan</v>
          </cell>
          <cell r="G644" t="str">
            <v>n</v>
          </cell>
          <cell r="H644">
            <v>10</v>
          </cell>
          <cell r="I644" t="str">
            <v>lintasan</v>
          </cell>
          <cell r="L644" t="str">
            <v>2.</v>
          </cell>
          <cell r="N644" t="str">
            <v>Dump Truck</v>
          </cell>
          <cell r="O644" t="str">
            <v>(E08)</v>
          </cell>
          <cell r="P644" t="str">
            <v>Jam</v>
          </cell>
          <cell r="Q644">
            <v>0.36926455823293175</v>
          </cell>
          <cell r="R644">
            <v>153645.58193291764</v>
          </cell>
          <cell r="U644">
            <v>56735.867936900555</v>
          </cell>
        </row>
        <row r="645">
          <cell r="C645" t="str">
            <v>Tebal lapis hamparan</v>
          </cell>
          <cell r="G645" t="str">
            <v>tp</v>
          </cell>
          <cell r="H645">
            <v>0.2</v>
          </cell>
          <cell r="I645" t="str">
            <v>M</v>
          </cell>
          <cell r="L645" t="str">
            <v>3.</v>
          </cell>
          <cell r="N645" t="str">
            <v>Alat  Bantu</v>
          </cell>
          <cell r="P645" t="str">
            <v>Ls</v>
          </cell>
          <cell r="Q645">
            <v>1</v>
          </cell>
          <cell r="R645">
            <v>1000</v>
          </cell>
          <cell r="U645">
            <v>1000</v>
          </cell>
        </row>
        <row r="648">
          <cell r="C648" t="str">
            <v>Kap. Prod. / Jam   =</v>
          </cell>
          <cell r="D648" t="str">
            <v>v x 1000 x Fa x Lb x 60</v>
          </cell>
          <cell r="G648" t="str">
            <v>Q1</v>
          </cell>
          <cell r="H648">
            <v>3.3200000000000003</v>
          </cell>
          <cell r="I648" t="str">
            <v>M3 / Jam</v>
          </cell>
        </row>
        <row r="649">
          <cell r="D649" t="str">
            <v>n x tp</v>
          </cell>
        </row>
        <row r="651">
          <cell r="C651" t="str">
            <v>Koefisien Alat / m'</v>
          </cell>
          <cell r="D651" t="str">
            <v>=  1  :  Q1 x Vp</v>
          </cell>
          <cell r="G651" t="str">
            <v>(E25)</v>
          </cell>
          <cell r="H651">
            <v>0.69578313253012058</v>
          </cell>
          <cell r="I651" t="str">
            <v>jam</v>
          </cell>
          <cell r="Q651" t="str">
            <v>JUMLAH HARGA PERALATAN</v>
          </cell>
          <cell r="U651">
            <v>70727.647859624238</v>
          </cell>
        </row>
        <row r="653">
          <cell r="A653" t="str">
            <v>2.b.</v>
          </cell>
          <cell r="C653" t="str">
            <v>DUMP TRUCK</v>
          </cell>
          <cell r="G653" t="str">
            <v>(E08)</v>
          </cell>
          <cell r="L653" t="str">
            <v>D.</v>
          </cell>
          <cell r="N653" t="str">
            <v>JUMLAH HARGA TENAGA, BAHAN DAN PERALATAN  ( A + B + C )</v>
          </cell>
          <cell r="U653">
            <v>687956.99339064327</v>
          </cell>
        </row>
        <row r="654">
          <cell r="C654" t="str">
            <v>Kapasitas bak sekali muat</v>
          </cell>
          <cell r="G654" t="str">
            <v>V</v>
          </cell>
          <cell r="H654">
            <v>4</v>
          </cell>
          <cell r="I654" t="str">
            <v>Buah/M'</v>
          </cell>
          <cell r="L654" t="str">
            <v>E.</v>
          </cell>
          <cell r="N654" t="str">
            <v>OVERHEAD &amp; PROFIT</v>
          </cell>
          <cell r="P654">
            <v>10</v>
          </cell>
          <cell r="Q654" t="str">
            <v>%  x  D</v>
          </cell>
          <cell r="U654">
            <v>68795.699339064333</v>
          </cell>
        </row>
        <row r="655">
          <cell r="C655" t="str">
            <v>Faktor efisiensi alat</v>
          </cell>
          <cell r="G655" t="str">
            <v>Fa</v>
          </cell>
          <cell r="H655">
            <v>0.83</v>
          </cell>
          <cell r="L655" t="str">
            <v>F.</v>
          </cell>
          <cell r="N655" t="str">
            <v>HARGA SATUAN PEKERJAAN  ( D + E )</v>
          </cell>
          <cell r="U655">
            <v>756752.69272970757</v>
          </cell>
        </row>
        <row r="656">
          <cell r="C656" t="str">
            <v>Kecepatanrata-rata bermuatan</v>
          </cell>
          <cell r="G656" t="str">
            <v>v1</v>
          </cell>
          <cell r="H656">
            <v>40</v>
          </cell>
          <cell r="L656" t="str">
            <v>Note: 1</v>
          </cell>
          <cell r="N656" t="str">
            <v>SATUAN dapat berdasarkan atas jam operasi untuk Tenaga Kerja dan Peralatan, volume dan/atau ukuran</v>
          </cell>
        </row>
        <row r="657">
          <cell r="C657" t="str">
            <v>Kecepatan rata-rata kosong</v>
          </cell>
          <cell r="G657" t="str">
            <v>v2</v>
          </cell>
          <cell r="H657">
            <v>50</v>
          </cell>
          <cell r="N657" t="str">
            <v>berat untuk bahan-bahan.</v>
          </cell>
        </row>
        <row r="658">
          <cell r="C658" t="str">
            <v>Waktu siklus    :</v>
          </cell>
          <cell r="G658" t="str">
            <v>Ts</v>
          </cell>
          <cell r="L658">
            <v>2</v>
          </cell>
          <cell r="N658" t="str">
            <v>Kuantitas satuan adalah kuantitas setiap komponen untuk menyelesaikan satu satuan pekerjaan dari nomor</v>
          </cell>
        </row>
        <row r="659">
          <cell r="C659" t="str">
            <v>- Waktu  tempuh in  si    = (L : v1 ) x 60</v>
          </cell>
          <cell r="G659" t="str">
            <v>T1</v>
          </cell>
          <cell r="H659">
            <v>13.087499999999999</v>
          </cell>
          <cell r="I659" t="str">
            <v>menit</v>
          </cell>
          <cell r="N659" t="str">
            <v>mata pembayaran.</v>
          </cell>
        </row>
        <row r="660">
          <cell r="C660" t="str">
            <v>-  Waktutempuh kosong  = (L : v2)  x  60</v>
          </cell>
          <cell r="G660" t="str">
            <v>T2</v>
          </cell>
          <cell r="H660">
            <v>10.469999999999999</v>
          </cell>
          <cell r="I660" t="str">
            <v>menit</v>
          </cell>
          <cell r="L660">
            <v>3</v>
          </cell>
          <cell r="N660" t="str">
            <v>Biaya satuan untuk peralatan sudah termasuk bahan bakar, bahan habis dipakai dan operator.</v>
          </cell>
        </row>
        <row r="661">
          <cell r="C661" t="str">
            <v>- Muat, bongkar dan lain-lain</v>
          </cell>
          <cell r="G661" t="str">
            <v>T3</v>
          </cell>
          <cell r="H661">
            <v>50</v>
          </cell>
          <cell r="I661" t="str">
            <v>menit</v>
          </cell>
          <cell r="L661">
            <v>4</v>
          </cell>
          <cell r="N661" t="str">
            <v>Biaya satuan sudah termasuk pengeluaran untuk seluruh pajak yang berkaitan (tetapi tidak termasuk PPN</v>
          </cell>
        </row>
        <row r="662">
          <cell r="G662" t="str">
            <v>Ts</v>
          </cell>
          <cell r="H662">
            <v>73.557500000000005</v>
          </cell>
          <cell r="I662" t="str">
            <v>menit</v>
          </cell>
          <cell r="N662" t="str">
            <v>yang dibayar dari kontrak) dan biaya-biaya lainnya.</v>
          </cell>
        </row>
        <row r="663">
          <cell r="J663" t="str">
            <v>Berlanjut ke halaman berikut</v>
          </cell>
        </row>
        <row r="664">
          <cell r="A664" t="str">
            <v>ITEM PEMBAYARAN NO.</v>
          </cell>
          <cell r="D664" t="str">
            <v>:  2.3 (4)</v>
          </cell>
          <cell r="J664" t="str">
            <v>Analisa EI-234</v>
          </cell>
        </row>
        <row r="665">
          <cell r="A665" t="str">
            <v>JENIS PEKERJAAN</v>
          </cell>
          <cell r="D665" t="str">
            <v>:  Gorong2 Pipa Beton Bertulang, 1 m &lt; diameter dalam &lt; 1.3 m</v>
          </cell>
        </row>
        <row r="666">
          <cell r="A666" t="str">
            <v>SATUAN PEMBAYARAN</v>
          </cell>
          <cell r="D666" t="str">
            <v>:  M1</v>
          </cell>
          <cell r="J666" t="str">
            <v>URAIAN ANALISA HARGA SATUAN</v>
          </cell>
        </row>
        <row r="667">
          <cell r="J667" t="str">
            <v>Lanjutan</v>
          </cell>
        </row>
        <row r="669">
          <cell r="A669" t="str">
            <v>No.</v>
          </cell>
          <cell r="C669" t="str">
            <v>U R A I A N</v>
          </cell>
          <cell r="G669" t="str">
            <v>KODE</v>
          </cell>
          <cell r="H669" t="str">
            <v>KOEF.</v>
          </cell>
          <cell r="I669" t="str">
            <v>SATUAN</v>
          </cell>
          <cell r="J669" t="str">
            <v>KETERANGAN</v>
          </cell>
        </row>
        <row r="672">
          <cell r="C672" t="str">
            <v>Kapasitas Produksi / Jam   =</v>
          </cell>
          <cell r="E672" t="str">
            <v>V x Fa x 60</v>
          </cell>
          <cell r="G672" t="str">
            <v>Q2</v>
          </cell>
          <cell r="H672">
            <v>2.7080855113346698</v>
          </cell>
          <cell r="I672" t="str">
            <v>M' / Jam</v>
          </cell>
        </row>
        <row r="673">
          <cell r="E673" t="str">
            <v>Ts</v>
          </cell>
        </row>
        <row r="675">
          <cell r="C675" t="str">
            <v>Koefisien Alat / m'</v>
          </cell>
          <cell r="D675" t="str">
            <v>=  1  :  Q2</v>
          </cell>
          <cell r="G675" t="str">
            <v>(E08)</v>
          </cell>
          <cell r="H675">
            <v>0.36926455823293175</v>
          </cell>
          <cell r="I675" t="str">
            <v>jam</v>
          </cell>
        </row>
        <row r="678">
          <cell r="A678" t="str">
            <v>2.c.</v>
          </cell>
          <cell r="C678" t="str">
            <v>ALAT  BANTU</v>
          </cell>
        </row>
        <row r="679">
          <cell r="C679" t="str">
            <v>Diperlukan alat-alat bantu kecil</v>
          </cell>
          <cell r="J679" t="str">
            <v>Lump Sump</v>
          </cell>
        </row>
        <row r="680">
          <cell r="C680" t="str">
            <v>- Sekop    =         3   buah</v>
          </cell>
        </row>
        <row r="681">
          <cell r="C681" t="str">
            <v>- Pacul     =         3   buah</v>
          </cell>
        </row>
        <row r="682">
          <cell r="C682" t="str">
            <v>- Alat-alat kecil lain</v>
          </cell>
        </row>
        <row r="684">
          <cell r="A684" t="str">
            <v>3.</v>
          </cell>
          <cell r="C684" t="str">
            <v>TENAGA</v>
          </cell>
        </row>
        <row r="685">
          <cell r="C685" t="str">
            <v>Produksi Gorong-gorong / hari</v>
          </cell>
          <cell r="G685" t="str">
            <v>Qt</v>
          </cell>
          <cell r="H685">
            <v>6</v>
          </cell>
          <cell r="I685" t="str">
            <v>M'</v>
          </cell>
        </row>
        <row r="686">
          <cell r="C686" t="str">
            <v>Kebutuhan tenaga :</v>
          </cell>
        </row>
        <row r="687">
          <cell r="D687" t="str">
            <v>- Pekerja</v>
          </cell>
          <cell r="G687" t="str">
            <v>P</v>
          </cell>
          <cell r="H687">
            <v>8</v>
          </cell>
          <cell r="I687" t="str">
            <v>orang</v>
          </cell>
        </row>
        <row r="688">
          <cell r="D688" t="str">
            <v>- Tukang</v>
          </cell>
          <cell r="G688" t="str">
            <v>T</v>
          </cell>
          <cell r="H688">
            <v>1</v>
          </cell>
          <cell r="I688" t="str">
            <v>orang</v>
          </cell>
        </row>
        <row r="689">
          <cell r="D689" t="str">
            <v>- Mandor</v>
          </cell>
          <cell r="G689" t="str">
            <v>M</v>
          </cell>
          <cell r="H689">
            <v>1</v>
          </cell>
          <cell r="I689" t="str">
            <v>orang</v>
          </cell>
        </row>
        <row r="691">
          <cell r="C691" t="str">
            <v>Koefisien tenaga / M'   :</v>
          </cell>
        </row>
        <row r="692">
          <cell r="D692" t="str">
            <v>- Pekerja</v>
          </cell>
          <cell r="E692" t="str">
            <v>= (Tk x P) : Qt</v>
          </cell>
          <cell r="G692" t="str">
            <v>(L01)</v>
          </cell>
          <cell r="H692">
            <v>9.3333333333333339</v>
          </cell>
          <cell r="I692" t="str">
            <v>jam</v>
          </cell>
        </row>
        <row r="693">
          <cell r="D693" t="str">
            <v>- Tukang</v>
          </cell>
          <cell r="E693" t="str">
            <v>= (Tk x T) : Qt</v>
          </cell>
          <cell r="G693" t="str">
            <v>(L02)</v>
          </cell>
          <cell r="H693">
            <v>1.1666666666666667</v>
          </cell>
          <cell r="I693" t="str">
            <v>jam</v>
          </cell>
        </row>
        <row r="694">
          <cell r="D694" t="str">
            <v>- Mandor</v>
          </cell>
          <cell r="E694" t="str">
            <v>= (Tk x M) : Qt</v>
          </cell>
          <cell r="G694" t="str">
            <v>(L03)</v>
          </cell>
          <cell r="H694">
            <v>1.1666666666666667</v>
          </cell>
          <cell r="I694" t="str">
            <v>jam</v>
          </cell>
        </row>
        <row r="696">
          <cell r="A696" t="str">
            <v>4.</v>
          </cell>
          <cell r="C696" t="str">
            <v>HARGA DASAR SATUAN UPAH, BAHAN DAN ALAT</v>
          </cell>
        </row>
        <row r="697">
          <cell r="C697" t="str">
            <v>Lihat lampiran.</v>
          </cell>
        </row>
        <row r="700">
          <cell r="A700" t="str">
            <v>5.</v>
          </cell>
          <cell r="C700" t="str">
            <v>ANALISA HARGA SATUAN PEKERJAAN</v>
          </cell>
        </row>
        <row r="701">
          <cell r="C701" t="str">
            <v>Lihat perhitungan dalam FORMULIR STANDAR UNTUK</v>
          </cell>
        </row>
        <row r="702">
          <cell r="C702" t="str">
            <v>PEREKEMAN ANALISA MASING-MASING HARGA</v>
          </cell>
        </row>
        <row r="703">
          <cell r="C703" t="str">
            <v>SATUAN.</v>
          </cell>
        </row>
        <row r="704">
          <cell r="C704" t="str">
            <v>Didapat Harga Satuan Pekerjaan :</v>
          </cell>
        </row>
        <row r="706">
          <cell r="C706" t="str">
            <v>Rp.</v>
          </cell>
          <cell r="D706">
            <v>756752.69272970757</v>
          </cell>
          <cell r="E706" t="str">
            <v>/ M'</v>
          </cell>
        </row>
        <row r="709">
          <cell r="A709" t="str">
            <v>6.</v>
          </cell>
          <cell r="C709" t="str">
            <v>WAKTU PELAKSANAAN YANG DIPERLUKAN</v>
          </cell>
        </row>
        <row r="710">
          <cell r="C710" t="str">
            <v>Masa Pelaksanaan :</v>
          </cell>
          <cell r="D710" t="str">
            <v>. . . . . . . . . . . .</v>
          </cell>
          <cell r="E710" t="str">
            <v>bulan</v>
          </cell>
        </row>
        <row r="712">
          <cell r="A712" t="str">
            <v>7.</v>
          </cell>
          <cell r="C712" t="str">
            <v>VOLUME PEKERJAAN YANG DIPERLUKAN</v>
          </cell>
        </row>
        <row r="713">
          <cell r="C713" t="str">
            <v>Volume pekerjaan  :</v>
          </cell>
          <cell r="D713">
            <v>1</v>
          </cell>
          <cell r="E713" t="str">
            <v>M'</v>
          </cell>
        </row>
        <row r="723">
          <cell r="A723" t="str">
            <v>ITEM PEMBAYARAN NO.</v>
          </cell>
          <cell r="D723" t="str">
            <v>:  2.3 (5)</v>
          </cell>
          <cell r="J723" t="str">
            <v>Analisa EI-236</v>
          </cell>
        </row>
        <row r="724">
          <cell r="A724" t="str">
            <v>JENIS PEKERJAAN</v>
          </cell>
          <cell r="D724" t="str">
            <v>: Gorong-Gorong Pipa Beton Bertulang, 1,3  m &lt; diameter dalam &lt; 1,5 m</v>
          </cell>
        </row>
        <row r="725">
          <cell r="A725" t="str">
            <v>SATUAN PEMBAYARAN</v>
          </cell>
          <cell r="D725" t="str">
            <v>: M1</v>
          </cell>
          <cell r="J725" t="str">
            <v>URAIAN ANALISA HARGA SATUAN</v>
          </cell>
        </row>
        <row r="727">
          <cell r="A727" t="str">
            <v>ITEM PEMBAYARAN NO.</v>
          </cell>
          <cell r="D727" t="str">
            <v>:  2.3 (6)</v>
          </cell>
          <cell r="J727" t="str">
            <v>Analisa EI-236</v>
          </cell>
        </row>
        <row r="728">
          <cell r="A728" t="str">
            <v>JENIS PEKERJAAN</v>
          </cell>
          <cell r="D728" t="str">
            <v>: Gorong-Gorong Pipa Beton Bertulang, 1,5  m &lt; diameter dalam &lt;  2,3 m</v>
          </cell>
        </row>
        <row r="729">
          <cell r="A729" t="str">
            <v>SATUAN PEMBAYARAN</v>
          </cell>
          <cell r="D729" t="str">
            <v>: M1</v>
          </cell>
          <cell r="J729" t="str">
            <v>URAIAN ANALISA HARGA SATUAN</v>
          </cell>
        </row>
        <row r="734">
          <cell r="A734" t="str">
            <v>ITEM PEMBAYARAN NO.</v>
          </cell>
          <cell r="D734" t="str">
            <v>:  2.3 (7)</v>
          </cell>
          <cell r="J734" t="str">
            <v>Analisa EI-236</v>
          </cell>
        </row>
        <row r="735">
          <cell r="A735" t="str">
            <v>JENIS PEKERJAAN</v>
          </cell>
          <cell r="D735" t="str">
            <v>:  Gorong2 Baja Bergelombang dengan dimensi … (mengacu pada SNI 03-6719-2002)</v>
          </cell>
        </row>
        <row r="736">
          <cell r="A736" t="str">
            <v>SATUAN PEMBAYARAN</v>
          </cell>
          <cell r="D736" t="str">
            <v>:  Ton</v>
          </cell>
          <cell r="J736" t="str">
            <v>URAIAN ANALISA HARGA SATUAN</v>
          </cell>
        </row>
        <row r="739">
          <cell r="A739" t="str">
            <v>No.</v>
          </cell>
          <cell r="C739" t="str">
            <v>U R A I A N</v>
          </cell>
          <cell r="G739" t="str">
            <v>KODE</v>
          </cell>
          <cell r="H739" t="str">
            <v>KOEF.</v>
          </cell>
          <cell r="I739" t="str">
            <v>SATUAN</v>
          </cell>
          <cell r="J739" t="str">
            <v>KETERANGAN</v>
          </cell>
        </row>
        <row r="742">
          <cell r="A742" t="str">
            <v>I.</v>
          </cell>
          <cell r="C742" t="str">
            <v>ASUMSI</v>
          </cell>
        </row>
        <row r="743">
          <cell r="A743">
            <v>1</v>
          </cell>
          <cell r="C743" t="str">
            <v>Pekerjaan dilakukan secara mekanik/manual</v>
          </cell>
        </row>
        <row r="744">
          <cell r="A744">
            <v>2</v>
          </cell>
          <cell r="C744" t="str">
            <v>Lokasi pekerjaan : sepanjang jalan</v>
          </cell>
        </row>
        <row r="745">
          <cell r="A745">
            <v>3</v>
          </cell>
          <cell r="C745" t="str">
            <v>Diameter gorong-gorong baja</v>
          </cell>
          <cell r="G745" t="str">
            <v>d</v>
          </cell>
          <cell r="H745">
            <v>1</v>
          </cell>
          <cell r="I745" t="str">
            <v>m</v>
          </cell>
        </row>
        <row r="746">
          <cell r="A746">
            <v>4</v>
          </cell>
          <cell r="C746" t="str">
            <v>Jarak rata-rata Base Camp ke lokasi pekerjaan</v>
          </cell>
          <cell r="G746" t="str">
            <v>L</v>
          </cell>
          <cell r="H746">
            <v>8.7249999999999996</v>
          </cell>
          <cell r="I746" t="str">
            <v>Km</v>
          </cell>
        </row>
        <row r="747">
          <cell r="A747">
            <v>5</v>
          </cell>
          <cell r="C747" t="str">
            <v>Jam kerja efektif per-hari</v>
          </cell>
          <cell r="G747" t="str">
            <v>Tk</v>
          </cell>
          <cell r="H747">
            <v>7</v>
          </cell>
          <cell r="I747" t="str">
            <v>Jam</v>
          </cell>
        </row>
        <row r="748">
          <cell r="A748">
            <v>6</v>
          </cell>
          <cell r="C748" t="str">
            <v>Tebal gorong-gorong</v>
          </cell>
          <cell r="G748" t="str">
            <v>tg</v>
          </cell>
          <cell r="H748">
            <v>0.25</v>
          </cell>
          <cell r="I748" t="str">
            <v>Cm</v>
          </cell>
        </row>
        <row r="749">
          <cell r="A749">
            <v>7</v>
          </cell>
          <cell r="C749" t="str">
            <v>BJ Pipa Baja Bergelombang</v>
          </cell>
          <cell r="G749" t="str">
            <v>BJp</v>
          </cell>
          <cell r="H749">
            <v>7.9</v>
          </cell>
          <cell r="I749" t="str">
            <v>T/m3</v>
          </cell>
        </row>
        <row r="750">
          <cell r="G750" t="str">
            <v>BJp1</v>
          </cell>
          <cell r="H750">
            <v>0.12445321428571117</v>
          </cell>
          <cell r="I750" t="str">
            <v>T/m'</v>
          </cell>
        </row>
        <row r="751">
          <cell r="A751" t="str">
            <v>II.</v>
          </cell>
          <cell r="C751" t="str">
            <v>URUTAN KERJA</v>
          </cell>
        </row>
        <row r="753">
          <cell r="A753">
            <v>1</v>
          </cell>
          <cell r="C753" t="str">
            <v>Gorong-gorong baja diterima dari pemasok</v>
          </cell>
        </row>
        <row r="754">
          <cell r="C754" t="str">
            <v>di lokasi pekerjaan</v>
          </cell>
        </row>
        <row r="755">
          <cell r="A755">
            <v>3</v>
          </cell>
          <cell r="C755" t="str">
            <v>Dasar gorong-gorong digali sesuai kebutuhan dan ma-</v>
          </cell>
        </row>
        <row r="756">
          <cell r="C756" t="str">
            <v>terial backfill dipadatkan dengan Tamper</v>
          </cell>
        </row>
        <row r="757">
          <cell r="A757">
            <v>4</v>
          </cell>
          <cell r="C757" t="str">
            <v>Tebal lapis porus pada dasar gorong-gorong baja</v>
          </cell>
          <cell r="G757" t="str">
            <v>tp</v>
          </cell>
          <cell r="H757">
            <v>0.15</v>
          </cell>
          <cell r="I757" t="str">
            <v>M</v>
          </cell>
        </row>
        <row r="758">
          <cell r="A758">
            <v>5</v>
          </cell>
          <cell r="C758" t="str">
            <v>Material pilihan untuk penimbunan kembali (padat)</v>
          </cell>
        </row>
        <row r="759">
          <cell r="A759">
            <v>6</v>
          </cell>
          <cell r="C759" t="str">
            <v>Sekelompok pekerja akan melaksanakan pekerjaan</v>
          </cell>
        </row>
        <row r="760">
          <cell r="C760" t="str">
            <v>dengan cara manual dengan menggunakan alat bantu</v>
          </cell>
        </row>
        <row r="762">
          <cell r="A762" t="str">
            <v>III.</v>
          </cell>
          <cell r="C762" t="str">
            <v>PEMAKAIAN BAHAN, ALAT DAN TENAGA</v>
          </cell>
        </row>
        <row r="763">
          <cell r="A763" t="str">
            <v>1.</v>
          </cell>
          <cell r="C763" t="str">
            <v>BAHAN</v>
          </cell>
        </row>
        <row r="764">
          <cell r="C764" t="str">
            <v>Untuk mendapatkan 1 M' gorong-gorong diperlukan</v>
          </cell>
        </row>
        <row r="765">
          <cell r="C765" t="str">
            <v>- Baja Bergelombang</v>
          </cell>
          <cell r="G765" t="str">
            <v>(M46)</v>
          </cell>
          <cell r="H765">
            <v>1050</v>
          </cell>
          <cell r="I765" t="str">
            <v>Kg</v>
          </cell>
        </row>
        <row r="766">
          <cell r="C766" t="str">
            <v>- Urugan Porus = {(tp*(0.5+2*tg/100+d+0.5)*1)*1.05} x (1/BJp1)</v>
          </cell>
          <cell r="G766" t="str">
            <v>(EI-241)</v>
          </cell>
          <cell r="H766">
            <v>2.5373993095512715</v>
          </cell>
          <cell r="I766" t="str">
            <v>M3</v>
          </cell>
        </row>
        <row r="767">
          <cell r="C767" t="str">
            <v>- Mat. Pilihan = {((2*tg/100+d+0.5)*(0.5+2*tg/100+d+0.5)</v>
          </cell>
          <cell r="G767" t="str">
            <v>(M09)</v>
          </cell>
          <cell r="H767">
            <v>18.763120248860478</v>
          </cell>
          <cell r="I767" t="str">
            <v>M3</v>
          </cell>
          <cell r="J767" t="str">
            <v>= Vp</v>
          </cell>
        </row>
        <row r="768">
          <cell r="C768" t="str">
            <v>-(22/7*(0.5*(2*tg/100+d))^2)*1)*1.05} x (1/BJp1)</v>
          </cell>
        </row>
        <row r="770">
          <cell r="A770" t="str">
            <v>2.</v>
          </cell>
          <cell r="C770" t="str">
            <v>ALAT</v>
          </cell>
        </row>
        <row r="771">
          <cell r="A771" t="str">
            <v>2.a.</v>
          </cell>
          <cell r="C771" t="str">
            <v>TAMPER</v>
          </cell>
          <cell r="G771" t="str">
            <v>(E25)</v>
          </cell>
        </row>
        <row r="772">
          <cell r="C772" t="str">
            <v>Kecepatan</v>
          </cell>
          <cell r="G772" t="str">
            <v>v</v>
          </cell>
          <cell r="H772">
            <v>0.5</v>
          </cell>
          <cell r="I772" t="str">
            <v>Km / Jam</v>
          </cell>
        </row>
        <row r="773">
          <cell r="C773" t="str">
            <v>Efisiensi alat</v>
          </cell>
          <cell r="G773" t="str">
            <v>Fa</v>
          </cell>
          <cell r="H773">
            <v>0.83</v>
          </cell>
          <cell r="I773" t="str">
            <v>-</v>
          </cell>
        </row>
        <row r="774">
          <cell r="C774" t="str">
            <v>Lebar pemadatan</v>
          </cell>
          <cell r="G774" t="str">
            <v>Lb</v>
          </cell>
          <cell r="H774">
            <v>0.4</v>
          </cell>
          <cell r="I774" t="str">
            <v>M</v>
          </cell>
        </row>
        <row r="775">
          <cell r="C775" t="str">
            <v>Banyak lintasan</v>
          </cell>
          <cell r="G775" t="str">
            <v>n</v>
          </cell>
          <cell r="H775">
            <v>10</v>
          </cell>
          <cell r="I775" t="str">
            <v>lintasan</v>
          </cell>
        </row>
        <row r="776">
          <cell r="C776" t="str">
            <v>Tebal lapis hamparan</v>
          </cell>
          <cell r="G776" t="str">
            <v>tp</v>
          </cell>
          <cell r="H776">
            <v>0.2</v>
          </cell>
          <cell r="I776" t="str">
            <v>M</v>
          </cell>
        </row>
        <row r="779">
          <cell r="C779" t="str">
            <v>Kap. Prod. / Jam   =</v>
          </cell>
          <cell r="D779" t="str">
            <v>v x 1000 x Fa x Lb x 60</v>
          </cell>
          <cell r="G779" t="str">
            <v>Q1</v>
          </cell>
          <cell r="H779">
            <v>3.3200000000000003</v>
          </cell>
          <cell r="I779" t="str">
            <v>M3 / Jam</v>
          </cell>
        </row>
        <row r="780">
          <cell r="D780" t="str">
            <v>n x tp</v>
          </cell>
        </row>
        <row r="782">
          <cell r="C782" t="str">
            <v>Koefisien Alat / T</v>
          </cell>
          <cell r="D782" t="str">
            <v>=  1  :  Q1 x Vp</v>
          </cell>
          <cell r="G782" t="str">
            <v>(E25)</v>
          </cell>
          <cell r="H782">
            <v>0.76427690046725039</v>
          </cell>
          <cell r="I782" t="str">
            <v>jam</v>
          </cell>
        </row>
        <row r="785">
          <cell r="A785" t="str">
            <v>2.c.</v>
          </cell>
          <cell r="C785" t="str">
            <v>ALAT  BANTU</v>
          </cell>
        </row>
        <row r="786">
          <cell r="C786" t="str">
            <v>Diperlukan alat-alat bantu kecil</v>
          </cell>
          <cell r="J786" t="str">
            <v>Lump Sump</v>
          </cell>
        </row>
        <row r="787">
          <cell r="C787" t="str">
            <v>- Sekop    =         3   buah</v>
          </cell>
        </row>
        <row r="788">
          <cell r="C788" t="str">
            <v>- Pacul     =         3   buah</v>
          </cell>
        </row>
        <row r="789">
          <cell r="C789" t="str">
            <v>- Alat-alat kecil lain</v>
          </cell>
        </row>
        <row r="794">
          <cell r="J794" t="str">
            <v>Berlanjut ke halaman berikut</v>
          </cell>
        </row>
        <row r="795">
          <cell r="A795" t="str">
            <v>ITEM PEMBAYARAN NO.</v>
          </cell>
          <cell r="D795" t="str">
            <v>:  2.3 (7)</v>
          </cell>
          <cell r="J795" t="str">
            <v>Analisa EI-236</v>
          </cell>
        </row>
        <row r="796">
          <cell r="A796" t="str">
            <v>JENIS PEKERJAAN</v>
          </cell>
          <cell r="D796" t="str">
            <v>:  Gorong2 Baja Bergelombang dengan dimensi … (mengacu pada SNI 03-6719-2002)</v>
          </cell>
        </row>
        <row r="797">
          <cell r="A797" t="str">
            <v>SATUAN PEMBAYARAN</v>
          </cell>
          <cell r="D797" t="str">
            <v>:  Ton</v>
          </cell>
          <cell r="J797" t="str">
            <v>URAIAN ANALISA HARGA SATUAN</v>
          </cell>
        </row>
        <row r="798">
          <cell r="J798" t="str">
            <v>Lanjutan</v>
          </cell>
        </row>
        <row r="800">
          <cell r="A800" t="str">
            <v>No.</v>
          </cell>
          <cell r="C800" t="str">
            <v>U R A I A N</v>
          </cell>
          <cell r="G800" t="str">
            <v>KODE</v>
          </cell>
          <cell r="H800" t="str">
            <v>KOEF.</v>
          </cell>
          <cell r="I800" t="str">
            <v>SATUAN</v>
          </cell>
          <cell r="J800" t="str">
            <v>KETERANGAN</v>
          </cell>
        </row>
        <row r="803">
          <cell r="A803" t="str">
            <v>3.</v>
          </cell>
          <cell r="C803" t="str">
            <v>TENAGA</v>
          </cell>
        </row>
        <row r="804">
          <cell r="C804" t="str">
            <v>Produksi Gorong-gorong / hari</v>
          </cell>
          <cell r="G804" t="str">
            <v>Qt</v>
          </cell>
          <cell r="H804">
            <v>1.3</v>
          </cell>
          <cell r="I804" t="str">
            <v>Ton</v>
          </cell>
          <cell r="J804">
            <v>10</v>
          </cell>
        </row>
        <row r="805">
          <cell r="J805" t="str">
            <v>M' per hari</v>
          </cell>
        </row>
        <row r="806">
          <cell r="C806" t="str">
            <v>Kebutuhan tenaga :</v>
          </cell>
        </row>
        <row r="807">
          <cell r="D807" t="str">
            <v>- Pekerja</v>
          </cell>
          <cell r="G807" t="str">
            <v>P</v>
          </cell>
          <cell r="H807">
            <v>12</v>
          </cell>
          <cell r="I807" t="str">
            <v>orang</v>
          </cell>
        </row>
        <row r="808">
          <cell r="D808" t="str">
            <v>- Tukang</v>
          </cell>
          <cell r="G808" t="str">
            <v>T</v>
          </cell>
          <cell r="H808">
            <v>1</v>
          </cell>
          <cell r="I808" t="str">
            <v>orang</v>
          </cell>
        </row>
        <row r="809">
          <cell r="D809" t="str">
            <v>- Mandor</v>
          </cell>
          <cell r="G809" t="str">
            <v>M</v>
          </cell>
          <cell r="H809">
            <v>1</v>
          </cell>
          <cell r="I809" t="str">
            <v>orang</v>
          </cell>
        </row>
        <row r="811">
          <cell r="C811" t="str">
            <v>Koefisien tenaga / Ton   :</v>
          </cell>
        </row>
        <row r="812">
          <cell r="D812" t="str">
            <v>- Pekerja</v>
          </cell>
          <cell r="E812" t="str">
            <v>= (Tk x P) : Qt</v>
          </cell>
          <cell r="G812" t="str">
            <v>(L01)</v>
          </cell>
          <cell r="H812">
            <v>64.615384615384613</v>
          </cell>
          <cell r="I812" t="str">
            <v>jam</v>
          </cell>
        </row>
        <row r="813">
          <cell r="D813" t="str">
            <v>- Tukang</v>
          </cell>
          <cell r="E813" t="str">
            <v>= (Tk x T) : Qt</v>
          </cell>
          <cell r="G813" t="str">
            <v>(L02)</v>
          </cell>
          <cell r="H813">
            <v>5.3846153846153841</v>
          </cell>
          <cell r="I813" t="str">
            <v>jam</v>
          </cell>
        </row>
        <row r="814">
          <cell r="D814" t="str">
            <v>- Mandor</v>
          </cell>
          <cell r="E814" t="str">
            <v>= (Tk x M) : Qt</v>
          </cell>
          <cell r="G814" t="str">
            <v>(L03)</v>
          </cell>
          <cell r="H814">
            <v>5.3846153846153841</v>
          </cell>
          <cell r="I814" t="str">
            <v>jam</v>
          </cell>
        </row>
        <row r="816">
          <cell r="A816" t="str">
            <v>4.</v>
          </cell>
          <cell r="C816" t="str">
            <v>HARGA DASAR SATUAN UPAH, BAHAN DAN ALAT</v>
          </cell>
        </row>
        <row r="817">
          <cell r="C817" t="str">
            <v>Lihat lampiran.</v>
          </cell>
        </row>
        <row r="819">
          <cell r="A819" t="str">
            <v>5.</v>
          </cell>
          <cell r="C819" t="str">
            <v>ANALISA HARGA SATUAN PEKERJAAN</v>
          </cell>
        </row>
        <row r="820">
          <cell r="C820" t="str">
            <v>Lihat perhitungan dalam FORMULIR STANDAR UNTUK</v>
          </cell>
        </row>
        <row r="821">
          <cell r="C821" t="str">
            <v>PEREKEMAN ANALISA MASING-MASING HARGA</v>
          </cell>
        </row>
        <row r="822">
          <cell r="C822" t="str">
            <v>SATUAN.</v>
          </cell>
        </row>
        <row r="823">
          <cell r="C823" t="str">
            <v>Didapat Harga Satuan Pekerjaan :</v>
          </cell>
        </row>
        <row r="825">
          <cell r="C825" t="str">
            <v>Rp.</v>
          </cell>
          <cell r="D825">
            <v>9967201.2306805458</v>
          </cell>
          <cell r="E825" t="str">
            <v>/ M'</v>
          </cell>
        </row>
        <row r="828">
          <cell r="A828" t="str">
            <v>6.</v>
          </cell>
          <cell r="C828" t="str">
            <v>WAKTU PELAKSANAAN YANG DIPERLUKAN</v>
          </cell>
        </row>
        <row r="829">
          <cell r="C829" t="str">
            <v>Masa Pelaksanaan :</v>
          </cell>
          <cell r="D829" t="str">
            <v>. . . . . . . . . . . .</v>
          </cell>
          <cell r="E829" t="str">
            <v>bulan</v>
          </cell>
        </row>
        <row r="831">
          <cell r="A831" t="str">
            <v>7.</v>
          </cell>
          <cell r="C831" t="str">
            <v>VOLUME PEKERJAAN YANG DIPERLUKAN</v>
          </cell>
        </row>
        <row r="832">
          <cell r="C832" t="str">
            <v>Volume pekerjaan  :</v>
          </cell>
          <cell r="D832">
            <v>1</v>
          </cell>
          <cell r="E832" t="str">
            <v>M'</v>
          </cell>
        </row>
        <row r="854">
          <cell r="A854" t="str">
            <v>ITEM PEMBAYARAN NO.</v>
          </cell>
          <cell r="D854" t="str">
            <v>:  2.3 (8)</v>
          </cell>
          <cell r="J854" t="str">
            <v>Analisa EI-235</v>
          </cell>
        </row>
        <row r="855">
          <cell r="A855" t="str">
            <v>JENIS PEKERJAAN</v>
          </cell>
          <cell r="D855" t="str">
            <v>: Gorong-Gorong Pipa beton tanpa tulangan diameter dalam 100 mm sampai 900 mm</v>
          </cell>
          <cell r="L855" t="str">
            <v>FORMULIR STANDAR UNTUK</v>
          </cell>
        </row>
        <row r="856">
          <cell r="A856" t="str">
            <v>SATUAN PEMBAYARAN</v>
          </cell>
          <cell r="D856" t="str">
            <v>:  M1</v>
          </cell>
          <cell r="J856" t="str">
            <v>URAIAN ANALISA HARGA SATUAN</v>
          </cell>
          <cell r="L856" t="str">
            <v>PEREKAMAN ANALISA MASING-MASING HARGA SATUAN</v>
          </cell>
        </row>
        <row r="857">
          <cell r="L857">
            <v>0</v>
          </cell>
        </row>
        <row r="859">
          <cell r="A859" t="str">
            <v>No.</v>
          </cell>
          <cell r="C859" t="str">
            <v>U R A I A N</v>
          </cell>
          <cell r="G859" t="str">
            <v>KODE</v>
          </cell>
          <cell r="H859" t="str">
            <v>KOEF.</v>
          </cell>
          <cell r="I859" t="str">
            <v>SATUAN</v>
          </cell>
          <cell r="J859" t="str">
            <v>KETERANGAN</v>
          </cell>
        </row>
        <row r="860">
          <cell r="L860" t="str">
            <v>PROYEK</v>
          </cell>
          <cell r="O860" t="str">
            <v>:</v>
          </cell>
        </row>
        <row r="861">
          <cell r="L861" t="str">
            <v>No. PAKET KONTRAK</v>
          </cell>
          <cell r="O861" t="str">
            <v>:</v>
          </cell>
        </row>
        <row r="862">
          <cell r="A862" t="str">
            <v>I.</v>
          </cell>
          <cell r="C862" t="str">
            <v>ASUMSI</v>
          </cell>
          <cell r="L862" t="str">
            <v>NAMA PAKET</v>
          </cell>
          <cell r="O862" t="str">
            <v>:</v>
          </cell>
        </row>
        <row r="863">
          <cell r="A863">
            <v>1</v>
          </cell>
          <cell r="C863" t="str">
            <v>Pekerjaan dilakukan secara mekanik/manual</v>
          </cell>
          <cell r="L863" t="str">
            <v>PROP / KAB / KODYA</v>
          </cell>
          <cell r="O863" t="str">
            <v>:</v>
          </cell>
        </row>
        <row r="864">
          <cell r="A864">
            <v>2</v>
          </cell>
          <cell r="C864" t="str">
            <v>Lokasi pekerjaan : sepanjang jalan</v>
          </cell>
          <cell r="L864" t="str">
            <v>ITEM PEMBAYARAN NO.</v>
          </cell>
          <cell r="O864" t="str">
            <v>:  2.3 (8)</v>
          </cell>
          <cell r="R864" t="str">
            <v>PERKIRAAN VOL. PEK.</v>
          </cell>
          <cell r="T864" t="str">
            <v>:</v>
          </cell>
          <cell r="U864">
            <v>1</v>
          </cell>
        </row>
        <row r="865">
          <cell r="A865">
            <v>3</v>
          </cell>
          <cell r="C865" t="str">
            <v>Diameter bagian dalam gorong-gorong</v>
          </cell>
          <cell r="G865" t="str">
            <v>d</v>
          </cell>
          <cell r="H865">
            <v>0.25</v>
          </cell>
          <cell r="I865" t="str">
            <v>m</v>
          </cell>
          <cell r="L865" t="str">
            <v>JENIS PEKERJAAN</v>
          </cell>
          <cell r="O865" t="str">
            <v>: Gorong-Gorong Pipa beton tanpa tulangan diameter dalam 100 mm sampai 900 mm</v>
          </cell>
          <cell r="R865" t="str">
            <v>TOTAL HARGA (Rp.)</v>
          </cell>
          <cell r="T865" t="str">
            <v>:</v>
          </cell>
          <cell r="U865">
            <v>218715.29344341051</v>
          </cell>
        </row>
        <row r="866">
          <cell r="A866">
            <v>4</v>
          </cell>
          <cell r="C866" t="str">
            <v>Jarak rata-rata Base Camp ke lokasi pekerjaan</v>
          </cell>
          <cell r="G866" t="str">
            <v>L</v>
          </cell>
          <cell r="H866">
            <v>8.7249999999999996</v>
          </cell>
          <cell r="I866" t="str">
            <v>Km</v>
          </cell>
          <cell r="L866" t="str">
            <v>SATUAN PEMBAYARAN</v>
          </cell>
          <cell r="O866" t="str">
            <v>:  M1</v>
          </cell>
          <cell r="Q866">
            <v>0</v>
          </cell>
          <cell r="R866" t="str">
            <v>% THD. BIAYA PROYEK</v>
          </cell>
          <cell r="T866" t="str">
            <v>:</v>
          </cell>
          <cell r="U866" t="e">
            <v>#DIV/0!</v>
          </cell>
        </row>
        <row r="867">
          <cell r="A867">
            <v>5</v>
          </cell>
          <cell r="C867" t="str">
            <v>Jam kerja efektif per-hari</v>
          </cell>
          <cell r="G867" t="str">
            <v>Tk</v>
          </cell>
          <cell r="H867">
            <v>7</v>
          </cell>
          <cell r="I867" t="str">
            <v>jam</v>
          </cell>
        </row>
        <row r="868">
          <cell r="A868">
            <v>6</v>
          </cell>
          <cell r="C868" t="str">
            <v>Tebal gorong-gorong</v>
          </cell>
          <cell r="G868" t="str">
            <v>tg</v>
          </cell>
          <cell r="H868">
            <v>6.5</v>
          </cell>
          <cell r="I868" t="str">
            <v>Cm</v>
          </cell>
        </row>
        <row r="869">
          <cell r="Q869" t="str">
            <v>PERKIRAAN</v>
          </cell>
          <cell r="R869" t="str">
            <v>HARGA</v>
          </cell>
          <cell r="S869" t="str">
            <v>JUMLAH</v>
          </cell>
        </row>
        <row r="870">
          <cell r="A870" t="str">
            <v>II.</v>
          </cell>
          <cell r="C870" t="str">
            <v>URUTAN KERJA</v>
          </cell>
          <cell r="L870" t="str">
            <v>NO.</v>
          </cell>
          <cell r="N870" t="str">
            <v>KOMPONEN</v>
          </cell>
          <cell r="P870" t="str">
            <v>SATUAN</v>
          </cell>
          <cell r="Q870" t="str">
            <v>KUANTITAS</v>
          </cell>
          <cell r="R870" t="str">
            <v>SATUAN</v>
          </cell>
          <cell r="S870" t="str">
            <v>HARGA</v>
          </cell>
        </row>
        <row r="871">
          <cell r="A871">
            <v>1</v>
          </cell>
          <cell r="C871" t="str">
            <v>Gorong-gorong dicetak di Base Camp</v>
          </cell>
          <cell r="R871" t="str">
            <v>(Rp.)</v>
          </cell>
          <cell r="S871" t="str">
            <v>(Rp.)</v>
          </cell>
        </row>
        <row r="872">
          <cell r="A872">
            <v>2</v>
          </cell>
          <cell r="C872" t="str">
            <v>Dump Truck mengangkut gorong-gorong jadi</v>
          </cell>
        </row>
        <row r="873">
          <cell r="C873" t="str">
            <v>ke lapangan</v>
          </cell>
        </row>
        <row r="874">
          <cell r="A874">
            <v>3</v>
          </cell>
          <cell r="C874" t="str">
            <v>Dasar gorong-gorong digali sesuai kebutuhan dan ma-</v>
          </cell>
          <cell r="L874" t="str">
            <v>A.</v>
          </cell>
          <cell r="N874" t="str">
            <v>TENAGA</v>
          </cell>
        </row>
        <row r="875">
          <cell r="C875" t="str">
            <v>terial backfill dipadatkan dengan Tamper</v>
          </cell>
        </row>
        <row r="876">
          <cell r="A876">
            <v>4</v>
          </cell>
          <cell r="C876" t="str">
            <v>Tebal lapis porus pada dasar gorong-gorong pipa baja</v>
          </cell>
          <cell r="G876" t="str">
            <v>tp</v>
          </cell>
          <cell r="H876">
            <v>0.1</v>
          </cell>
          <cell r="I876" t="str">
            <v>M</v>
          </cell>
          <cell r="J876" t="str">
            <v>Sand bedding</v>
          </cell>
          <cell r="L876" t="str">
            <v>1.</v>
          </cell>
          <cell r="N876" t="str">
            <v>Pekerja</v>
          </cell>
          <cell r="O876" t="str">
            <v>(L01)</v>
          </cell>
          <cell r="P876" t="str">
            <v>jam</v>
          </cell>
          <cell r="Q876">
            <v>1.75</v>
          </cell>
          <cell r="R876">
            <v>2857.14</v>
          </cell>
          <cell r="U876">
            <v>4999.9949999999999</v>
          </cell>
        </row>
        <row r="877">
          <cell r="A877">
            <v>5</v>
          </cell>
          <cell r="C877" t="str">
            <v>Material pilihan untuk penimbunan kembali (padat)</v>
          </cell>
          <cell r="L877" t="str">
            <v>2.</v>
          </cell>
          <cell r="N877" t="str">
            <v>Tukang</v>
          </cell>
          <cell r="O877" t="str">
            <v>(L02)</v>
          </cell>
          <cell r="P877" t="str">
            <v>jam</v>
          </cell>
          <cell r="Q877">
            <v>0</v>
          </cell>
          <cell r="R877">
            <v>4285.71</v>
          </cell>
          <cell r="U877">
            <v>0</v>
          </cell>
        </row>
        <row r="878">
          <cell r="A878">
            <v>6</v>
          </cell>
          <cell r="C878" t="str">
            <v>Sekelompok pekerja akan melaksanakan pekerjaan</v>
          </cell>
          <cell r="L878" t="str">
            <v>3.</v>
          </cell>
          <cell r="N878" t="str">
            <v>Mandor</v>
          </cell>
          <cell r="O878" t="str">
            <v>(L03)</v>
          </cell>
          <cell r="P878" t="str">
            <v>jam</v>
          </cell>
          <cell r="Q878">
            <v>0.35</v>
          </cell>
          <cell r="R878">
            <v>3214.29</v>
          </cell>
          <cell r="U878">
            <v>1125.0014999999999</v>
          </cell>
        </row>
        <row r="879">
          <cell r="C879" t="str">
            <v>dengan cara manual dengan menggunakan alat bantu</v>
          </cell>
        </row>
        <row r="880">
          <cell r="Q880" t="str">
            <v>JUMLAH HARGA TENAGA</v>
          </cell>
          <cell r="U880">
            <v>6124.9964999999993</v>
          </cell>
        </row>
        <row r="882">
          <cell r="A882" t="str">
            <v>III.</v>
          </cell>
          <cell r="C882" t="str">
            <v>PEMAKAIAN BAHAN, ALAT DAN TENAGA</v>
          </cell>
          <cell r="L882" t="str">
            <v>B.</v>
          </cell>
          <cell r="N882" t="str">
            <v>BAHAN</v>
          </cell>
        </row>
        <row r="883">
          <cell r="A883" t="str">
            <v>1.</v>
          </cell>
          <cell r="C883" t="str">
            <v>BAHAN</v>
          </cell>
        </row>
        <row r="884">
          <cell r="C884" t="str">
            <v>Untuk mendapatkan 1 M' gorong-gorong diperlukan</v>
          </cell>
          <cell r="L884" t="str">
            <v>1.</v>
          </cell>
          <cell r="N884" t="str">
            <v>Beton K-175</v>
          </cell>
          <cell r="O884" t="str">
            <v>(EI-716)</v>
          </cell>
          <cell r="P884" t="str">
            <v>M3</v>
          </cell>
          <cell r="Q884">
            <v>6.4324109582251016E-2</v>
          </cell>
          <cell r="R884">
            <v>579443.14540291647</v>
          </cell>
          <cell r="U884">
            <v>37272.16438158141</v>
          </cell>
        </row>
        <row r="885">
          <cell r="C885" t="str">
            <v>- Beton K-175 = (22/7*((2*tg/100+d)/2)^2)-(22/7*(d/2)^2))*1</v>
          </cell>
          <cell r="G885" t="str">
            <v>(EI-716)</v>
          </cell>
          <cell r="H885">
            <v>6.4324109582251016E-2</v>
          </cell>
          <cell r="I885" t="str">
            <v>M3</v>
          </cell>
          <cell r="L885" t="str">
            <v>2.</v>
          </cell>
          <cell r="N885" t="str">
            <v>Urugan Porus</v>
          </cell>
          <cell r="O885" t="str">
            <v>(EI-241)</v>
          </cell>
          <cell r="P885" t="str">
            <v>M3</v>
          </cell>
          <cell r="Q885">
            <v>7.1400000000000005E-2</v>
          </cell>
          <cell r="R885">
            <v>186901.40625406182</v>
          </cell>
          <cell r="U885">
            <v>13344.760406540016</v>
          </cell>
        </row>
        <row r="886">
          <cell r="C886" t="str">
            <v>- Timbunan Porus      = {(tp*(0.15+2*tg/100+d+0.15)*1)*1.05}</v>
          </cell>
          <cell r="G886" t="str">
            <v>(EI-241)</v>
          </cell>
          <cell r="H886">
            <v>7.1400000000000005E-2</v>
          </cell>
          <cell r="I886" t="str">
            <v>M3</v>
          </cell>
          <cell r="L886" t="str">
            <v>3.</v>
          </cell>
          <cell r="N886" t="str">
            <v>Mat. Pilihan</v>
          </cell>
          <cell r="O886" t="str">
            <v>(M09)</v>
          </cell>
          <cell r="P886" t="str">
            <v>M3</v>
          </cell>
          <cell r="Q886">
            <v>0.25929000000000008</v>
          </cell>
          <cell r="R886">
            <v>25000</v>
          </cell>
          <cell r="U886">
            <v>6482.2500000000018</v>
          </cell>
        </row>
        <row r="887">
          <cell r="C887" t="str">
            <v>- Material Pilihan  = ((2*tg/100+d+0.15)*(0.15+2*tg/100+d+0.15)</v>
          </cell>
          <cell r="G887" t="str">
            <v>(M09)</v>
          </cell>
          <cell r="H887">
            <v>0.25929000000000008</v>
          </cell>
          <cell r="I887" t="str">
            <v>M3</v>
          </cell>
          <cell r="J887" t="str">
            <v>= Vp</v>
          </cell>
        </row>
        <row r="888">
          <cell r="D888" t="str">
            <v>-(22/7*(0.5*(2*tg/100+d))^2))*1*1.05</v>
          </cell>
        </row>
        <row r="890">
          <cell r="A890" t="str">
            <v>2.</v>
          </cell>
          <cell r="C890" t="str">
            <v>ALAT</v>
          </cell>
          <cell r="Q890" t="str">
            <v>JUMLAH HARGA BAHAN</v>
          </cell>
          <cell r="U890">
            <v>57099.174788121425</v>
          </cell>
        </row>
        <row r="891">
          <cell r="A891" t="str">
            <v>2.a.</v>
          </cell>
          <cell r="C891" t="str">
            <v>TAMPER</v>
          </cell>
          <cell r="G891" t="str">
            <v>(E25)</v>
          </cell>
        </row>
        <row r="892">
          <cell r="C892" t="str">
            <v>Kecepatan</v>
          </cell>
          <cell r="G892" t="str">
            <v>v</v>
          </cell>
          <cell r="H892">
            <v>0.5</v>
          </cell>
          <cell r="I892" t="str">
            <v>Km / Jam</v>
          </cell>
          <cell r="L892" t="str">
            <v>C.</v>
          </cell>
          <cell r="N892" t="str">
            <v>PERALATAN</v>
          </cell>
        </row>
        <row r="893">
          <cell r="C893" t="str">
            <v>Efisiensi alat</v>
          </cell>
          <cell r="G893" t="str">
            <v>Fa</v>
          </cell>
          <cell r="H893">
            <v>0.83</v>
          </cell>
          <cell r="I893" t="str">
            <v>-</v>
          </cell>
        </row>
        <row r="894">
          <cell r="C894" t="str">
            <v>Lebar pemadatan</v>
          </cell>
          <cell r="G894" t="str">
            <v>Lb</v>
          </cell>
          <cell r="H894">
            <v>0.4</v>
          </cell>
          <cell r="I894" t="str">
            <v>M</v>
          </cell>
          <cell r="L894" t="str">
            <v>1.</v>
          </cell>
          <cell r="N894" t="str">
            <v>Tamper</v>
          </cell>
          <cell r="O894" t="str">
            <v>(E25)</v>
          </cell>
          <cell r="P894" t="str">
            <v>jam</v>
          </cell>
          <cell r="Q894">
            <v>7.8099397590361455E-2</v>
          </cell>
          <cell r="R894">
            <v>18672.16854694486</v>
          </cell>
          <cell r="U894">
            <v>1458.2851152220883</v>
          </cell>
        </row>
        <row r="895">
          <cell r="C895" t="str">
            <v>Banyak lintasan</v>
          </cell>
          <cell r="G895" t="str">
            <v>n</v>
          </cell>
          <cell r="H895">
            <v>10</v>
          </cell>
          <cell r="I895" t="str">
            <v>lintasan</v>
          </cell>
          <cell r="L895" t="str">
            <v>2.</v>
          </cell>
          <cell r="N895" t="str">
            <v>Dump Truck</v>
          </cell>
          <cell r="O895" t="str">
            <v>(E08)</v>
          </cell>
          <cell r="P895" t="str">
            <v>jam</v>
          </cell>
          <cell r="Q895">
            <v>7.210090361445784E-2</v>
          </cell>
          <cell r="R895">
            <v>153645.58193291764</v>
          </cell>
          <cell r="U895">
            <v>11077.98529373258</v>
          </cell>
        </row>
        <row r="896">
          <cell r="C896" t="str">
            <v>Tebal lapis hamparan</v>
          </cell>
          <cell r="G896" t="str">
            <v>tp</v>
          </cell>
          <cell r="H896">
            <v>0.2</v>
          </cell>
          <cell r="I896" t="str">
            <v>M</v>
          </cell>
          <cell r="L896" t="str">
            <v>3.</v>
          </cell>
          <cell r="N896" t="str">
            <v>Alat  Bantu</v>
          </cell>
          <cell r="P896" t="str">
            <v>Ls</v>
          </cell>
          <cell r="Q896">
            <v>1</v>
          </cell>
          <cell r="R896">
            <v>150</v>
          </cell>
          <cell r="U896">
            <v>150</v>
          </cell>
        </row>
        <row r="899">
          <cell r="C899" t="str">
            <v>Kap. Prod. / Jam   =</v>
          </cell>
          <cell r="D899" t="str">
            <v>v x 1000 x Fa x Lb x 60</v>
          </cell>
          <cell r="G899" t="str">
            <v>Q1</v>
          </cell>
          <cell r="H899">
            <v>3.3200000000000003</v>
          </cell>
          <cell r="I899" t="str">
            <v>M3 / Jam</v>
          </cell>
        </row>
        <row r="900">
          <cell r="D900" t="str">
            <v>n x tp</v>
          </cell>
        </row>
        <row r="902">
          <cell r="C902" t="str">
            <v>Koefisien Alat / m'</v>
          </cell>
          <cell r="D902" t="str">
            <v>=  1  :  Q1 x Vp</v>
          </cell>
          <cell r="G902" t="str">
            <v>(E25)</v>
          </cell>
          <cell r="H902">
            <v>7.8099397590361455E-2</v>
          </cell>
          <cell r="I902" t="str">
            <v>jam</v>
          </cell>
          <cell r="Q902" t="str">
            <v>JUMLAH HARGA PERALATAN</v>
          </cell>
          <cell r="U902">
            <v>12686.270408954668</v>
          </cell>
        </row>
        <row r="904">
          <cell r="A904" t="str">
            <v>2.b.</v>
          </cell>
          <cell r="C904" t="str">
            <v>DUMP TRUCK</v>
          </cell>
          <cell r="G904" t="str">
            <v>(E08)</v>
          </cell>
          <cell r="L904" t="str">
            <v>D.</v>
          </cell>
          <cell r="N904" t="str">
            <v>JUMLAH HARGA TENAGA, BAHAN DAN PERALATAN  ( A + B + C )</v>
          </cell>
          <cell r="U904">
            <v>75910.441697076094</v>
          </cell>
        </row>
        <row r="905">
          <cell r="C905" t="str">
            <v>Kapasitas bak sekali muat</v>
          </cell>
          <cell r="G905" t="str">
            <v>V</v>
          </cell>
          <cell r="H905">
            <v>20</v>
          </cell>
          <cell r="I905" t="str">
            <v>Buah/M'</v>
          </cell>
          <cell r="L905" t="str">
            <v>E.</v>
          </cell>
          <cell r="N905" t="str">
            <v>OVERHEAD &amp; PROFIT</v>
          </cell>
          <cell r="P905">
            <v>10</v>
          </cell>
          <cell r="Q905" t="str">
            <v>%  x  D</v>
          </cell>
          <cell r="U905">
            <v>7591.0441697076094</v>
          </cell>
        </row>
        <row r="906">
          <cell r="C906" t="str">
            <v>Faktor efisiensi alat</v>
          </cell>
          <cell r="G906" t="str">
            <v>Fa</v>
          </cell>
          <cell r="H906">
            <v>0.83</v>
          </cell>
          <cell r="L906" t="str">
            <v>F.</v>
          </cell>
          <cell r="N906" t="str">
            <v>HARGA SATUAN PEKERJAAN  ( D + E )</v>
          </cell>
          <cell r="U906">
            <v>83501.485866783711</v>
          </cell>
        </row>
        <row r="907">
          <cell r="C907" t="str">
            <v>Kecepatanrata-rata bermuatan</v>
          </cell>
          <cell r="G907" t="str">
            <v>v1</v>
          </cell>
          <cell r="H907">
            <v>40</v>
          </cell>
          <cell r="I907" t="str">
            <v>Km/Jam</v>
          </cell>
          <cell r="L907" t="str">
            <v>Note: 1</v>
          </cell>
          <cell r="N907" t="str">
            <v>SATUAN dapat berdasarkan atas jam operasi untuk Tenaga Kerja dan Peralatan, volume dan/atau ukuran</v>
          </cell>
        </row>
        <row r="908">
          <cell r="C908" t="str">
            <v>Kecepatan rata-rata kosong</v>
          </cell>
          <cell r="G908" t="str">
            <v>v2</v>
          </cell>
          <cell r="H908">
            <v>60</v>
          </cell>
          <cell r="I908" t="str">
            <v>Km/Jam</v>
          </cell>
          <cell r="N908" t="str">
            <v>berat untuk bahan-bahan.</v>
          </cell>
        </row>
        <row r="909">
          <cell r="C909" t="str">
            <v>Waktu siklus    :</v>
          </cell>
          <cell r="G909" t="str">
            <v>Ts1</v>
          </cell>
          <cell r="L909">
            <v>2</v>
          </cell>
          <cell r="N909" t="str">
            <v>Kuantitas satuan adalah kuantitas setiap komponen untuk menyelesaikan satu satuan pekerjaan dari nomor</v>
          </cell>
        </row>
        <row r="910">
          <cell r="C910" t="str">
            <v>- Waktu  tempuh in  si  = (L : v1 ) x 60</v>
          </cell>
          <cell r="G910" t="str">
            <v>T1</v>
          </cell>
          <cell r="H910">
            <v>13.087499999999999</v>
          </cell>
          <cell r="I910" t="str">
            <v>menit</v>
          </cell>
          <cell r="N910" t="str">
            <v>mata pembayaran.</v>
          </cell>
        </row>
        <row r="911">
          <cell r="C911" t="str">
            <v>-  Waktutempuh kosong  = (L : v2)  x  60</v>
          </cell>
          <cell r="G911" t="str">
            <v>T2</v>
          </cell>
          <cell r="H911">
            <v>8.7249999999999996</v>
          </cell>
          <cell r="I911" t="str">
            <v>menit</v>
          </cell>
          <cell r="L911">
            <v>3</v>
          </cell>
          <cell r="N911" t="str">
            <v>Biaya satuan untuk peralatan sudah termasuk bahan bakar, bahan habis dipakai dan operator.</v>
          </cell>
        </row>
        <row r="912">
          <cell r="C912" t="str">
            <v>-  Muat, bongkar dan lain-lain</v>
          </cell>
          <cell r="G912" t="str">
            <v>T3</v>
          </cell>
          <cell r="H912">
            <v>50</v>
          </cell>
          <cell r="I912" t="str">
            <v>menit</v>
          </cell>
          <cell r="L912">
            <v>4</v>
          </cell>
          <cell r="N912" t="str">
            <v>Biaya satuan sudah termasuk pengeluaran untuk seluruh pajak yang berkaitan (tetapi tidak termasuk PPN</v>
          </cell>
        </row>
        <row r="913">
          <cell r="G913" t="str">
            <v>Ts1</v>
          </cell>
          <cell r="H913">
            <v>71.8125</v>
          </cell>
          <cell r="I913" t="str">
            <v>menit</v>
          </cell>
          <cell r="N913" t="str">
            <v>yang dibayar dari kontrak) dan biaya-biaya lainnya.</v>
          </cell>
        </row>
        <row r="914">
          <cell r="J914" t="str">
            <v>Berlanjut ke halaman berikut</v>
          </cell>
        </row>
        <row r="915">
          <cell r="A915" t="str">
            <v>ITEM PEMBAYARAN NO.</v>
          </cell>
          <cell r="D915" t="str">
            <v>:  2.3 (8)</v>
          </cell>
          <cell r="J915" t="str">
            <v>Analisa EI-235</v>
          </cell>
        </row>
        <row r="916">
          <cell r="A916" t="str">
            <v>JENIS PEKERJAAN</v>
          </cell>
          <cell r="D916" t="str">
            <v>: Gorong-Gorong Pipa beton tanpa tulangan diameter dalam 100 mm sampai 900 mm</v>
          </cell>
        </row>
        <row r="917">
          <cell r="A917" t="str">
            <v>SATUAN PEMBAYARAN</v>
          </cell>
          <cell r="D917" t="str">
            <v>:  M1</v>
          </cell>
          <cell r="J917" t="str">
            <v>URAIAN ANALISA HARGA SATUAN</v>
          </cell>
        </row>
        <row r="918">
          <cell r="J918" t="str">
            <v>Lanjutan</v>
          </cell>
        </row>
        <row r="920">
          <cell r="A920" t="str">
            <v>No.</v>
          </cell>
          <cell r="C920" t="str">
            <v>U R A I A N</v>
          </cell>
          <cell r="G920" t="str">
            <v>KODE</v>
          </cell>
          <cell r="H920" t="str">
            <v>KOEF.</v>
          </cell>
          <cell r="I920" t="str">
            <v>SATUAN</v>
          </cell>
          <cell r="J920" t="str">
            <v>KETERANGAN</v>
          </cell>
        </row>
        <row r="923">
          <cell r="C923" t="str">
            <v>Kapasitas Produksi / Jam   =</v>
          </cell>
          <cell r="E923" t="str">
            <v>V x Fa x 60</v>
          </cell>
          <cell r="G923" t="str">
            <v>Q2</v>
          </cell>
          <cell r="H923">
            <v>13.869451697127936</v>
          </cell>
          <cell r="I923" t="str">
            <v>M' / Jam</v>
          </cell>
        </row>
        <row r="924">
          <cell r="E924" t="str">
            <v>Ts1</v>
          </cell>
        </row>
        <row r="926">
          <cell r="C926" t="str">
            <v>Koefisien Alat / m'</v>
          </cell>
          <cell r="D926" t="str">
            <v>=  1  :  Q2</v>
          </cell>
          <cell r="G926" t="str">
            <v>(E08)</v>
          </cell>
          <cell r="H926">
            <v>7.210090361445784E-2</v>
          </cell>
          <cell r="I926" t="str">
            <v>jam</v>
          </cell>
        </row>
        <row r="929">
          <cell r="A929" t="str">
            <v>2.c.</v>
          </cell>
          <cell r="C929" t="str">
            <v>ALAT  BANTU</v>
          </cell>
        </row>
        <row r="930">
          <cell r="C930" t="str">
            <v>Diperlukan alat-alat bantu kecil</v>
          </cell>
          <cell r="J930" t="str">
            <v>Lump Sump</v>
          </cell>
        </row>
        <row r="931">
          <cell r="C931" t="str">
            <v>- Sekop    =         3   buah</v>
          </cell>
        </row>
        <row r="932">
          <cell r="C932" t="str">
            <v>- Pacul     =         3   buah</v>
          </cell>
        </row>
        <row r="933">
          <cell r="C933" t="str">
            <v>- Alat-alat kecil lain</v>
          </cell>
        </row>
        <row r="935">
          <cell r="A935" t="str">
            <v>3.</v>
          </cell>
          <cell r="C935" t="str">
            <v>TENAGA</v>
          </cell>
        </row>
        <row r="936">
          <cell r="C936" t="str">
            <v>Produksi Gorong-gorong / hari</v>
          </cell>
          <cell r="G936" t="str">
            <v>Qt</v>
          </cell>
          <cell r="H936">
            <v>20</v>
          </cell>
          <cell r="I936" t="str">
            <v>M'</v>
          </cell>
        </row>
        <row r="937">
          <cell r="C937" t="str">
            <v>Kebutuhan tenaga :</v>
          </cell>
        </row>
        <row r="938">
          <cell r="D938" t="str">
            <v>- Pekerja</v>
          </cell>
          <cell r="G938" t="str">
            <v>P</v>
          </cell>
          <cell r="H938">
            <v>5</v>
          </cell>
          <cell r="I938" t="str">
            <v>orang</v>
          </cell>
        </row>
        <row r="939">
          <cell r="D939" t="str">
            <v>- Tukang</v>
          </cell>
          <cell r="G939" t="str">
            <v>T</v>
          </cell>
          <cell r="H939">
            <v>0</v>
          </cell>
          <cell r="I939" t="str">
            <v>orang</v>
          </cell>
        </row>
        <row r="940">
          <cell r="D940" t="str">
            <v>- Mandor</v>
          </cell>
          <cell r="G940" t="str">
            <v>M</v>
          </cell>
          <cell r="H940">
            <v>1</v>
          </cell>
          <cell r="I940" t="str">
            <v>orang</v>
          </cell>
        </row>
        <row r="942">
          <cell r="C942" t="str">
            <v>Koefisien tenaga / M1   :</v>
          </cell>
        </row>
        <row r="943">
          <cell r="D943" t="str">
            <v>- Pekerja</v>
          </cell>
          <cell r="E943" t="str">
            <v>= (Tk x P) : Qt</v>
          </cell>
          <cell r="G943" t="str">
            <v>(L01)</v>
          </cell>
          <cell r="H943">
            <v>1.75</v>
          </cell>
          <cell r="I943" t="str">
            <v>Jam</v>
          </cell>
        </row>
        <row r="944">
          <cell r="D944" t="str">
            <v>- Tukang</v>
          </cell>
          <cell r="E944" t="str">
            <v>= (Tk x T) : Qt</v>
          </cell>
          <cell r="G944" t="str">
            <v>(L02)</v>
          </cell>
          <cell r="H944">
            <v>0</v>
          </cell>
          <cell r="I944" t="str">
            <v>Jam</v>
          </cell>
        </row>
        <row r="945">
          <cell r="D945" t="str">
            <v>- Mandor</v>
          </cell>
          <cell r="E945" t="str">
            <v>= (Tk x M) : Qt</v>
          </cell>
          <cell r="G945" t="str">
            <v>(L03)</v>
          </cell>
          <cell r="H945">
            <v>0.35</v>
          </cell>
          <cell r="I945" t="str">
            <v>Jam</v>
          </cell>
        </row>
        <row r="947">
          <cell r="A947" t="str">
            <v>4.</v>
          </cell>
          <cell r="C947" t="str">
            <v>HARGA DASAR SATUAN UPAH, BAHAN DAN ALAT</v>
          </cell>
        </row>
        <row r="948">
          <cell r="C948" t="str">
            <v>Lihat lampiran.</v>
          </cell>
        </row>
        <row r="951">
          <cell r="A951" t="str">
            <v>5.</v>
          </cell>
          <cell r="C951" t="str">
            <v>ANALISA HARGA SATUAN PEKERJAAN</v>
          </cell>
        </row>
        <row r="952">
          <cell r="C952" t="str">
            <v>Lihat perhitungan dalam FORMULIR STANDAR UNTUK</v>
          </cell>
        </row>
        <row r="953">
          <cell r="C953" t="str">
            <v>PEREKEMAN ANALISA MASING-MASING HARGA</v>
          </cell>
        </row>
        <row r="954">
          <cell r="C954" t="str">
            <v>SATUAN.</v>
          </cell>
        </row>
        <row r="955">
          <cell r="C955" t="str">
            <v>Didapat Harga Satuan Pekerjaan :</v>
          </cell>
        </row>
        <row r="957">
          <cell r="C957" t="str">
            <v>Rp.</v>
          </cell>
          <cell r="D957">
            <v>83501.485866783711</v>
          </cell>
          <cell r="E957" t="str">
            <v>/ M'</v>
          </cell>
        </row>
        <row r="960">
          <cell r="A960" t="str">
            <v>6.</v>
          </cell>
          <cell r="C960" t="str">
            <v>WAKTU PELAKSANAAN YANG DIPERLUKAN</v>
          </cell>
        </row>
        <row r="961">
          <cell r="C961" t="str">
            <v>Masa Pelaksanaan :</v>
          </cell>
          <cell r="D961" t="str">
            <v>. . . . . . . . . . . .</v>
          </cell>
          <cell r="E961" t="str">
            <v>bulan</v>
          </cell>
        </row>
        <row r="963">
          <cell r="A963" t="str">
            <v>7.</v>
          </cell>
          <cell r="C963" t="str">
            <v>VOLUME PEKERJAAN YANG DIPERLUKAN</v>
          </cell>
        </row>
        <row r="964">
          <cell r="C964" t="str">
            <v>Volume pekerjaan  :</v>
          </cell>
          <cell r="D964">
            <v>1</v>
          </cell>
          <cell r="E964" t="str">
            <v>M'</v>
          </cell>
        </row>
        <row r="974">
          <cell r="A974" t="str">
            <v>ITEM PEMBAYARAN NO.</v>
          </cell>
          <cell r="D974" t="str">
            <v>:  2.3 (9)</v>
          </cell>
          <cell r="J974" t="str">
            <v>Analisa EI-241</v>
          </cell>
        </row>
        <row r="975">
          <cell r="A975" t="str">
            <v>JENIS PEKERJAAN</v>
          </cell>
          <cell r="D975" t="str">
            <v>: Gorong-gorong persegi beton bertulang pracetak dengan dimensi………</v>
          </cell>
        </row>
        <row r="976">
          <cell r="A976" t="str">
            <v>SATUAN PEMBAYARAN</v>
          </cell>
          <cell r="D976" t="str">
            <v>:  M1</v>
          </cell>
          <cell r="J976" t="str">
            <v>URAIAN ANALISA HARGA SATUAN</v>
          </cell>
        </row>
        <row r="978">
          <cell r="A978" t="str">
            <v>ITEM PEMBAYARAN NO.</v>
          </cell>
          <cell r="D978" t="str">
            <v>:  2.4 (1)</v>
          </cell>
          <cell r="J978" t="str">
            <v>Analisa EI-241</v>
          </cell>
        </row>
        <row r="979">
          <cell r="A979" t="str">
            <v>JENIS PEKERJAAN</v>
          </cell>
          <cell r="D979" t="str">
            <v>:  Timbunan Porous / Bhn.Penyaring</v>
          </cell>
          <cell r="L979" t="str">
            <v>FORMULIR STANDAR UNTUK</v>
          </cell>
        </row>
        <row r="980">
          <cell r="A980" t="str">
            <v>SATUAN PEMBAYARAN</v>
          </cell>
          <cell r="D980" t="str">
            <v>:  M3</v>
          </cell>
          <cell r="J980" t="str">
            <v>URAIAN ANALISA HARGA SATUAN</v>
          </cell>
          <cell r="L980" t="str">
            <v>PEREKAMAN ANALISA MASING-MASING HARGA SATUAN</v>
          </cell>
        </row>
        <row r="981">
          <cell r="L981">
            <v>0</v>
          </cell>
        </row>
        <row r="983">
          <cell r="A983" t="str">
            <v>No.</v>
          </cell>
          <cell r="C983" t="str">
            <v>U R A I A N</v>
          </cell>
          <cell r="G983" t="str">
            <v>KODE</v>
          </cell>
          <cell r="H983" t="str">
            <v>KOEF.</v>
          </cell>
          <cell r="I983" t="str">
            <v>SATUAN</v>
          </cell>
          <cell r="J983" t="str">
            <v>KETERANGAN</v>
          </cell>
        </row>
        <row r="984">
          <cell r="L984" t="str">
            <v>PROYEK</v>
          </cell>
          <cell r="O984" t="str">
            <v>:</v>
          </cell>
        </row>
        <row r="985">
          <cell r="L985" t="str">
            <v>No. PAKET KONTRAK</v>
          </cell>
          <cell r="O985" t="str">
            <v>:</v>
          </cell>
        </row>
        <row r="986">
          <cell r="A986" t="str">
            <v>I.</v>
          </cell>
          <cell r="C986" t="str">
            <v>ASUMSI</v>
          </cell>
          <cell r="L986" t="str">
            <v>NAMA PAKET</v>
          </cell>
          <cell r="O986" t="str">
            <v>:</v>
          </cell>
        </row>
        <row r="987">
          <cell r="A987">
            <v>1</v>
          </cell>
          <cell r="C987" t="str">
            <v>Pekerjaan dilakukan secara manual</v>
          </cell>
          <cell r="L987" t="str">
            <v>PROP / KAB / KODYA</v>
          </cell>
          <cell r="O987" t="str">
            <v>:</v>
          </cell>
        </row>
        <row r="988">
          <cell r="A988">
            <v>2</v>
          </cell>
          <cell r="C988" t="str">
            <v>Lokasi pekerjaan : sepanjang jalan</v>
          </cell>
          <cell r="L988" t="str">
            <v>ITEM PEMBAYARAN NO.</v>
          </cell>
          <cell r="O988" t="str">
            <v>:  2.4 (1)</v>
          </cell>
          <cell r="R988" t="str">
            <v>PERKIRAAN VOL. PEK.</v>
          </cell>
          <cell r="T988" t="str">
            <v>:</v>
          </cell>
          <cell r="U988">
            <v>1</v>
          </cell>
        </row>
        <row r="989">
          <cell r="A989">
            <v>3</v>
          </cell>
          <cell r="C989" t="str">
            <v>Kondisi Jalan   :  sedang / baik</v>
          </cell>
          <cell r="L989" t="str">
            <v>JENIS PEKERJAAN</v>
          </cell>
          <cell r="O989" t="str">
            <v>:  Timbunan Porous / Bhn.Penyaring</v>
          </cell>
          <cell r="R989" t="str">
            <v>TOTAL HARGA (Rp.)</v>
          </cell>
          <cell r="T989" t="str">
            <v>:</v>
          </cell>
          <cell r="U989">
            <v>83501.485866783711</v>
          </cell>
        </row>
        <row r="990">
          <cell r="A990">
            <v>4</v>
          </cell>
          <cell r="C990" t="str">
            <v>Jam kerja efektif per-hari</v>
          </cell>
          <cell r="G990" t="str">
            <v>Tk</v>
          </cell>
          <cell r="H990">
            <v>7</v>
          </cell>
          <cell r="I990" t="str">
            <v>Jam</v>
          </cell>
          <cell r="L990" t="str">
            <v>SATUAN PEMBAYARAN</v>
          </cell>
          <cell r="O990" t="str">
            <v>:  M3</v>
          </cell>
          <cell r="R990" t="str">
            <v>% THD. BIAYA PROYEK</v>
          </cell>
          <cell r="T990" t="str">
            <v>:</v>
          </cell>
          <cell r="U990" t="e">
            <v>#DIV/0!</v>
          </cell>
        </row>
        <row r="991">
          <cell r="A991">
            <v>5</v>
          </cell>
          <cell r="C991" t="str">
            <v>Faktor kehilangan material</v>
          </cell>
          <cell r="G991" t="str">
            <v>Fh</v>
          </cell>
          <cell r="H991">
            <v>1.1000000000000001</v>
          </cell>
          <cell r="I991" t="str">
            <v>-</v>
          </cell>
        </row>
        <row r="992">
          <cell r="A992">
            <v>6</v>
          </cell>
          <cell r="C992" t="str">
            <v>Material Porous terdiri dari batu pecah dan pasir</v>
          </cell>
        </row>
        <row r="993">
          <cell r="Q993" t="str">
            <v>PERKIRAAN</v>
          </cell>
          <cell r="R993" t="str">
            <v>HARGA</v>
          </cell>
          <cell r="S993" t="str">
            <v>JUMLAH</v>
          </cell>
        </row>
        <row r="994">
          <cell r="A994" t="str">
            <v>II.</v>
          </cell>
          <cell r="C994" t="str">
            <v>URUTAN KERJA</v>
          </cell>
          <cell r="L994" t="str">
            <v>NO.</v>
          </cell>
          <cell r="N994" t="str">
            <v>KOMPONEN</v>
          </cell>
          <cell r="P994" t="str">
            <v>SATUAN</v>
          </cell>
          <cell r="Q994" t="str">
            <v>KUANTITAS</v>
          </cell>
          <cell r="R994" t="str">
            <v>SATUAN</v>
          </cell>
          <cell r="S994" t="str">
            <v>HARGA</v>
          </cell>
        </row>
        <row r="995">
          <cell r="A995">
            <v>1</v>
          </cell>
          <cell r="C995" t="str">
            <v>Material Porous diterima dilokasi pekerjaan</v>
          </cell>
          <cell r="R995" t="str">
            <v>(Rp.)</v>
          </cell>
          <cell r="S995" t="str">
            <v>(Rp.)</v>
          </cell>
        </row>
        <row r="996">
          <cell r="A996">
            <v>2</v>
          </cell>
          <cell r="C996" t="str">
            <v>Material dipadatkan dengan menggunakan</v>
          </cell>
        </row>
        <row r="997">
          <cell r="C997" t="str">
            <v>Tamper</v>
          </cell>
        </row>
        <row r="998">
          <cell r="A998">
            <v>3</v>
          </cell>
          <cell r="C998" t="str">
            <v>Pemadatan dilakukan lapis demi lapis</v>
          </cell>
          <cell r="G998" t="str">
            <v>t</v>
          </cell>
          <cell r="H998">
            <v>0.15</v>
          </cell>
          <cell r="I998" t="str">
            <v>M</v>
          </cell>
          <cell r="L998" t="str">
            <v>A.</v>
          </cell>
          <cell r="N998" t="str">
            <v>TENAGA</v>
          </cell>
        </row>
        <row r="999">
          <cell r="A999">
            <v>4</v>
          </cell>
          <cell r="C999" t="str">
            <v>Pekerjaan galian dilaksanakan oleh pekerja</v>
          </cell>
        </row>
        <row r="1000">
          <cell r="L1000" t="str">
            <v>1.</v>
          </cell>
          <cell r="N1000" t="str">
            <v>Pekerja</v>
          </cell>
          <cell r="O1000" t="str">
            <v>(L01)</v>
          </cell>
          <cell r="P1000" t="str">
            <v>Jam</v>
          </cell>
          <cell r="Q1000">
            <v>2.8</v>
          </cell>
          <cell r="R1000">
            <v>2857.14</v>
          </cell>
          <cell r="U1000">
            <v>7999.9919999999993</v>
          </cell>
        </row>
        <row r="1001">
          <cell r="A1001" t="str">
            <v>III.</v>
          </cell>
          <cell r="C1001" t="str">
            <v>PEMAKAIAN BAHAN, ALAT DAN TENAGA</v>
          </cell>
          <cell r="L1001" t="str">
            <v>2.</v>
          </cell>
          <cell r="N1001" t="str">
            <v>Mandor</v>
          </cell>
          <cell r="O1001" t="str">
            <v>(L03)</v>
          </cell>
          <cell r="P1001" t="str">
            <v>Jam</v>
          </cell>
          <cell r="Q1001">
            <v>0.7</v>
          </cell>
          <cell r="R1001">
            <v>3214.29</v>
          </cell>
          <cell r="U1001">
            <v>2250.0029999999997</v>
          </cell>
        </row>
        <row r="1002">
          <cell r="A1002" t="str">
            <v>1.</v>
          </cell>
          <cell r="C1002" t="str">
            <v>BAHAN</v>
          </cell>
        </row>
        <row r="1003">
          <cell r="C1003" t="str">
            <v>Material Porous terdiri dari :</v>
          </cell>
        </row>
        <row r="1004">
          <cell r="C1004" t="str">
            <v>- Batu pecah</v>
          </cell>
          <cell r="G1004" t="str">
            <v>Bt</v>
          </cell>
          <cell r="H1004">
            <v>50</v>
          </cell>
          <cell r="I1004" t="str">
            <v>%</v>
          </cell>
          <cell r="Q1004" t="str">
            <v>JUMLAH HARGA TENAGA</v>
          </cell>
          <cell r="U1004">
            <v>10249.994999999999</v>
          </cell>
        </row>
        <row r="1005">
          <cell r="C1005" t="str">
            <v>- Pasir</v>
          </cell>
          <cell r="G1005" t="str">
            <v>Ps</v>
          </cell>
          <cell r="H1005">
            <v>50</v>
          </cell>
          <cell r="I1005" t="str">
            <v>%</v>
          </cell>
        </row>
        <row r="1006">
          <cell r="L1006" t="str">
            <v>B.</v>
          </cell>
          <cell r="N1006" t="str">
            <v>BAHAN</v>
          </cell>
        </row>
        <row r="1007">
          <cell r="C1007" t="str">
            <v>Kebutuhan Batu Pecah / M3  = (Bt : 100) x Fh</v>
          </cell>
          <cell r="G1007" t="str">
            <v>(M03)</v>
          </cell>
          <cell r="H1007">
            <v>0.55000000000000004</v>
          </cell>
          <cell r="I1007" t="str">
            <v>M3</v>
          </cell>
          <cell r="J1007" t="str">
            <v>Agregat Kasar</v>
          </cell>
        </row>
        <row r="1008">
          <cell r="C1008" t="str">
            <v>Kebutuhan Pasir / M3   =  (Ps : 100) x Fh</v>
          </cell>
          <cell r="G1008" t="str">
            <v>(M01)</v>
          </cell>
          <cell r="H1008">
            <v>0.55000000000000004</v>
          </cell>
          <cell r="I1008" t="str">
            <v>M3</v>
          </cell>
          <cell r="L1008" t="str">
            <v>1.</v>
          </cell>
          <cell r="N1008" t="str">
            <v>Agregat Kasar</v>
          </cell>
          <cell r="O1008" t="str">
            <v>(M03)</v>
          </cell>
          <cell r="P1008" t="str">
            <v>M3</v>
          </cell>
          <cell r="Q1008">
            <v>0.55000000000000004</v>
          </cell>
          <cell r="R1008">
            <v>222345.54558042376</v>
          </cell>
          <cell r="U1008">
            <v>122290.05006923308</v>
          </cell>
        </row>
        <row r="1009">
          <cell r="L1009" t="str">
            <v>2.</v>
          </cell>
          <cell r="N1009" t="str">
            <v>Pasir</v>
          </cell>
          <cell r="O1009" t="str">
            <v>(M01)</v>
          </cell>
          <cell r="P1009" t="str">
            <v>M3</v>
          </cell>
          <cell r="Q1009">
            <v>0.55000000000000004</v>
          </cell>
          <cell r="R1009">
            <v>54300</v>
          </cell>
          <cell r="U1009">
            <v>29865.000000000004</v>
          </cell>
        </row>
        <row r="1011">
          <cell r="A1011" t="str">
            <v>2.</v>
          </cell>
          <cell r="C1011" t="str">
            <v>ALAT</v>
          </cell>
        </row>
        <row r="1012">
          <cell r="A1012" t="str">
            <v>2.a.</v>
          </cell>
          <cell r="C1012" t="str">
            <v>HAND COMPACTOR</v>
          </cell>
          <cell r="G1012" t="str">
            <v>(E25)</v>
          </cell>
        </row>
        <row r="1013">
          <cell r="C1013" t="str">
            <v>Kecepatan</v>
          </cell>
          <cell r="G1013" t="str">
            <v>v</v>
          </cell>
          <cell r="H1013">
            <v>0.25</v>
          </cell>
          <cell r="I1013" t="str">
            <v>Km / Jam</v>
          </cell>
        </row>
        <row r="1014">
          <cell r="C1014" t="str">
            <v>Efisiensi alat</v>
          </cell>
          <cell r="G1014" t="str">
            <v>Fa</v>
          </cell>
          <cell r="H1014">
            <v>0.83</v>
          </cell>
          <cell r="I1014" t="str">
            <v>-</v>
          </cell>
          <cell r="Q1014" t="str">
            <v>JUMLAH HARGA BAHAN</v>
          </cell>
          <cell r="U1014">
            <v>152155.05006923308</v>
          </cell>
        </row>
        <row r="1015">
          <cell r="C1015" t="str">
            <v>Lebar pemadatan</v>
          </cell>
          <cell r="G1015" t="str">
            <v>b</v>
          </cell>
          <cell r="H1015">
            <v>0.25</v>
          </cell>
          <cell r="I1015" t="str">
            <v>M</v>
          </cell>
        </row>
        <row r="1016">
          <cell r="C1016" t="str">
            <v>Banyak lintasan</v>
          </cell>
          <cell r="G1016" t="str">
            <v>n</v>
          </cell>
          <cell r="H1016">
            <v>10</v>
          </cell>
          <cell r="I1016" t="str">
            <v>lintasan</v>
          </cell>
          <cell r="L1016" t="str">
            <v>C.</v>
          </cell>
          <cell r="N1016" t="str">
            <v>PERALATAN</v>
          </cell>
        </row>
        <row r="1018">
          <cell r="L1018" t="str">
            <v>1.</v>
          </cell>
          <cell r="N1018" t="str">
            <v>Tamper</v>
          </cell>
          <cell r="O1018" t="str">
            <v>(E25)</v>
          </cell>
          <cell r="P1018" t="str">
            <v>Jam</v>
          </cell>
          <cell r="Q1018">
            <v>1.285140562248996</v>
          </cell>
          <cell r="R1018">
            <v>18672.16854694486</v>
          </cell>
          <cell r="U1018">
            <v>23996.361184828736</v>
          </cell>
        </row>
        <row r="1019">
          <cell r="C1019" t="str">
            <v>Kap. Prod. / Jam   =</v>
          </cell>
          <cell r="D1019" t="str">
            <v>v x 1000 x Fa x b x t</v>
          </cell>
          <cell r="G1019" t="str">
            <v>Q1</v>
          </cell>
          <cell r="H1019">
            <v>0.77812499999999996</v>
          </cell>
          <cell r="I1019" t="str">
            <v>M3 / Jam</v>
          </cell>
          <cell r="L1019" t="str">
            <v>2.</v>
          </cell>
          <cell r="N1019" t="str">
            <v>Alat  Bantu</v>
          </cell>
          <cell r="P1019" t="str">
            <v>Ls</v>
          </cell>
          <cell r="Q1019">
            <v>1</v>
          </cell>
          <cell r="R1019">
            <v>500</v>
          </cell>
          <cell r="U1019">
            <v>500</v>
          </cell>
        </row>
        <row r="1020">
          <cell r="D1020" t="str">
            <v>n</v>
          </cell>
        </row>
        <row r="1022">
          <cell r="C1022" t="str">
            <v>Koefisien Alat / M3</v>
          </cell>
          <cell r="D1022" t="str">
            <v>=  1  :  Q1</v>
          </cell>
          <cell r="G1022" t="str">
            <v>(E25)</v>
          </cell>
          <cell r="H1022">
            <v>1.285140562248996</v>
          </cell>
          <cell r="I1022" t="str">
            <v>Jam</v>
          </cell>
        </row>
        <row r="1025">
          <cell r="A1025" t="str">
            <v>2.b.</v>
          </cell>
          <cell r="C1025" t="str">
            <v>ALAT  BANTU</v>
          </cell>
        </row>
        <row r="1026">
          <cell r="C1026" t="str">
            <v>Diperlukan alat-alat bantu kecil</v>
          </cell>
          <cell r="J1026" t="str">
            <v>Lump Sump</v>
          </cell>
          <cell r="Q1026" t="str">
            <v>JUMLAH HARGA PERALATAN</v>
          </cell>
          <cell r="U1026">
            <v>24496.361184828736</v>
          </cell>
        </row>
        <row r="1027">
          <cell r="C1027" t="str">
            <v>- Sekop    =         3   buah</v>
          </cell>
        </row>
        <row r="1028">
          <cell r="C1028" t="str">
            <v>- Alat-alat kecil lain</v>
          </cell>
          <cell r="L1028" t="str">
            <v>D.</v>
          </cell>
          <cell r="N1028" t="str">
            <v>JUMLAH HARGA TENAGA, BAHAN DAN PERALATAN  ( A + B + C )</v>
          </cell>
          <cell r="U1028">
            <v>186901.40625406182</v>
          </cell>
        </row>
        <row r="1029">
          <cell r="L1029" t="str">
            <v>E.</v>
          </cell>
          <cell r="N1029" t="str">
            <v>OVERHEAD &amp; PROFIT</v>
          </cell>
          <cell r="P1029">
            <v>10</v>
          </cell>
          <cell r="Q1029" t="str">
            <v>%  x  D</v>
          </cell>
          <cell r="U1029">
            <v>18690.140625406184</v>
          </cell>
        </row>
        <row r="1030">
          <cell r="L1030" t="str">
            <v>F.</v>
          </cell>
          <cell r="N1030" t="str">
            <v>HARGA SATUAN PEKERJAAN  ( D + E )</v>
          </cell>
          <cell r="U1030">
            <v>205591.54687946799</v>
          </cell>
        </row>
        <row r="1031">
          <cell r="L1031" t="str">
            <v>Note: 1</v>
          </cell>
          <cell r="N1031" t="str">
            <v>SATUAN dapat berdasarkan atas jam operasi untuk Tenaga Kerja dan Peralatan, volume dan/atau ukuran</v>
          </cell>
        </row>
        <row r="1032">
          <cell r="N1032" t="str">
            <v>berat untuk bahan-bahan.</v>
          </cell>
        </row>
        <row r="1033">
          <cell r="L1033">
            <v>2</v>
          </cell>
          <cell r="N1033" t="str">
            <v>Kuantitas satuan adalah kuantitas setiap komponen untuk menyelesaikan satu satuan pekerjaan dari nomor</v>
          </cell>
        </row>
        <row r="1034">
          <cell r="N1034" t="str">
            <v>mata pembayaran.</v>
          </cell>
        </row>
        <row r="1035">
          <cell r="L1035">
            <v>3</v>
          </cell>
          <cell r="N1035" t="str">
            <v>Biaya satuan untuk peralatan sudah termasuk bahan bakar, bahan habis dipakai dan operator.</v>
          </cell>
        </row>
        <row r="1036">
          <cell r="L1036">
            <v>4</v>
          </cell>
          <cell r="N1036" t="str">
            <v>Biaya satuan sudah termasuk pengeluaran untuk seluruh pajak yang berkaitan (tetapi tidak termasuk PPN</v>
          </cell>
        </row>
        <row r="1037">
          <cell r="N1037" t="str">
            <v>yang dibayar dari kontrak) dan biaya-biaya lainnya.</v>
          </cell>
        </row>
        <row r="1038">
          <cell r="J1038" t="str">
            <v>Berlanjut ke halaman berikut</v>
          </cell>
        </row>
        <row r="1039">
          <cell r="A1039" t="str">
            <v>ITEM PEMBAYARAN NO.</v>
          </cell>
          <cell r="D1039" t="str">
            <v>:  2.4 (1)</v>
          </cell>
          <cell r="J1039" t="str">
            <v>Analisa EI-241</v>
          </cell>
        </row>
        <row r="1040">
          <cell r="A1040" t="str">
            <v>JENIS PEKERJAAN</v>
          </cell>
          <cell r="D1040" t="str">
            <v>:  Timbunan Porous / Bhn.Penyaring</v>
          </cell>
        </row>
        <row r="1041">
          <cell r="A1041" t="str">
            <v>SATUAN PEMBAYARAN</v>
          </cell>
          <cell r="D1041" t="str">
            <v>:  M3</v>
          </cell>
          <cell r="J1041" t="str">
            <v>URAIAN ANALISA HARGA SATUAN</v>
          </cell>
        </row>
        <row r="1042">
          <cell r="J1042" t="str">
            <v>Lanjutan</v>
          </cell>
        </row>
        <row r="1044">
          <cell r="A1044" t="str">
            <v>No.</v>
          </cell>
          <cell r="C1044" t="str">
            <v>U R A I A N</v>
          </cell>
          <cell r="G1044" t="str">
            <v>KODE</v>
          </cell>
          <cell r="H1044" t="str">
            <v>KOEF.</v>
          </cell>
          <cell r="I1044" t="str">
            <v>SATUAN</v>
          </cell>
          <cell r="J1044" t="str">
            <v>KETERANGAN</v>
          </cell>
        </row>
        <row r="1047">
          <cell r="A1047" t="str">
            <v>3.</v>
          </cell>
          <cell r="C1047" t="str">
            <v>TENAGA</v>
          </cell>
        </row>
        <row r="1048">
          <cell r="C1048" t="str">
            <v>Produksi yang dapat diselesaikan / hari</v>
          </cell>
          <cell r="G1048" t="str">
            <v>Qt</v>
          </cell>
          <cell r="H1048">
            <v>10</v>
          </cell>
          <cell r="I1048" t="str">
            <v>M3</v>
          </cell>
        </row>
        <row r="1049">
          <cell r="C1049" t="str">
            <v>Kebutuhan tenaga :</v>
          </cell>
        </row>
        <row r="1050">
          <cell r="D1050" t="str">
            <v>- Pekerja</v>
          </cell>
          <cell r="G1050" t="str">
            <v>P</v>
          </cell>
          <cell r="H1050">
            <v>4</v>
          </cell>
          <cell r="I1050" t="str">
            <v>orang</v>
          </cell>
        </row>
        <row r="1051">
          <cell r="D1051" t="str">
            <v>- Mandor</v>
          </cell>
          <cell r="G1051" t="str">
            <v>M</v>
          </cell>
          <cell r="H1051">
            <v>1</v>
          </cell>
          <cell r="I1051" t="str">
            <v>orang</v>
          </cell>
        </row>
        <row r="1054">
          <cell r="C1054" t="str">
            <v>Koefisien tenaga / M3   :</v>
          </cell>
        </row>
        <row r="1055">
          <cell r="D1055" t="str">
            <v>- Pekerja</v>
          </cell>
          <cell r="E1055" t="str">
            <v>= (Tk x P) : Qt</v>
          </cell>
          <cell r="G1055" t="str">
            <v>(L01)</v>
          </cell>
          <cell r="H1055">
            <v>2.8</v>
          </cell>
          <cell r="I1055" t="str">
            <v>Jam</v>
          </cell>
        </row>
        <row r="1056">
          <cell r="D1056" t="str">
            <v>- Mandor</v>
          </cell>
          <cell r="E1056" t="str">
            <v>= (Tk x M) : Qt</v>
          </cell>
          <cell r="G1056" t="str">
            <v>(L03)</v>
          </cell>
          <cell r="H1056">
            <v>0.7</v>
          </cell>
          <cell r="I1056" t="str">
            <v>Jam</v>
          </cell>
        </row>
        <row r="1059">
          <cell r="A1059" t="str">
            <v>4.</v>
          </cell>
          <cell r="C1059" t="str">
            <v>HARGA DASAR SATUAN UPAH, BAHAN DAN ALAT</v>
          </cell>
        </row>
        <row r="1060">
          <cell r="C1060" t="str">
            <v>Lihat lampiran.</v>
          </cell>
        </row>
        <row r="1063">
          <cell r="A1063" t="str">
            <v>5.</v>
          </cell>
          <cell r="C1063" t="str">
            <v>ANALISA HARGA SATUAN PEKERJAAN</v>
          </cell>
        </row>
        <row r="1064">
          <cell r="C1064" t="str">
            <v>Lihat perhitungan dalam FORMULIR STANDAR UNTUK</v>
          </cell>
        </row>
        <row r="1065">
          <cell r="C1065" t="str">
            <v>PEREKEMAN ANALISA MASING-MASING HARGA</v>
          </cell>
        </row>
        <row r="1066">
          <cell r="C1066" t="str">
            <v>SATUAN.</v>
          </cell>
        </row>
        <row r="1067">
          <cell r="C1067" t="str">
            <v>Didapat Harga Satuan Pekerjaan :</v>
          </cell>
        </row>
        <row r="1069">
          <cell r="C1069" t="str">
            <v>Rp.</v>
          </cell>
          <cell r="D1069">
            <v>205591.54687946799</v>
          </cell>
          <cell r="E1069" t="str">
            <v>/ M3</v>
          </cell>
        </row>
        <row r="1072">
          <cell r="A1072" t="str">
            <v>6.</v>
          </cell>
          <cell r="C1072" t="str">
            <v>WAKTU PELAKSANAAN YANG DIPERLUKAN</v>
          </cell>
        </row>
        <row r="1073">
          <cell r="C1073" t="str">
            <v>Masa Pelaksanaan :</v>
          </cell>
          <cell r="D1073" t="str">
            <v>. . . . . . . . . . . .</v>
          </cell>
          <cell r="E1073" t="str">
            <v>bulan</v>
          </cell>
        </row>
        <row r="1075">
          <cell r="A1075" t="str">
            <v>7.</v>
          </cell>
          <cell r="C1075" t="str">
            <v>VOLUME PEKERJAAN YANG DIPERLUKAN</v>
          </cell>
        </row>
        <row r="1076">
          <cell r="C1076" t="str">
            <v>Volume pekerjaan  :</v>
          </cell>
          <cell r="D1076">
            <v>1</v>
          </cell>
          <cell r="E1076" t="str">
            <v>M3</v>
          </cell>
        </row>
        <row r="1097">
          <cell r="T1097" t="str">
            <v>Analisa LI-242</v>
          </cell>
        </row>
        <row r="1098">
          <cell r="A1098" t="str">
            <v>ITEM PEMBAYARAN NO.</v>
          </cell>
          <cell r="D1098" t="str">
            <v>:  2.4 (2)</v>
          </cell>
          <cell r="J1098" t="str">
            <v>Analisa LI-242</v>
          </cell>
        </row>
        <row r="1099">
          <cell r="A1099" t="str">
            <v>JENIS PEKERJAAN</v>
          </cell>
          <cell r="D1099" t="str">
            <v>:  Anyaman Filter Plastik</v>
          </cell>
          <cell r="L1099" t="str">
            <v>FORMULIR STANDAR UNTUK</v>
          </cell>
        </row>
        <row r="1100">
          <cell r="A1100" t="str">
            <v>SATUAN PEMBAYARAN</v>
          </cell>
          <cell r="D1100" t="str">
            <v>:  M2</v>
          </cell>
          <cell r="J1100" t="str">
            <v>URAIAN ANALISA HARGA SATUAN</v>
          </cell>
          <cell r="L1100" t="str">
            <v>PEREKAMAN ANALISA MASING-MASING HARGA SATUAN</v>
          </cell>
        </row>
      </sheetData>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DIV3"/>
      <sheetName val="3-DIV2"/>
    </sheetNames>
    <sheetDataSet>
      <sheetData sheetId="0">
        <row r="1">
          <cell r="A1" t="str">
            <v>ITEM PEMBAYARAN NO.</v>
          </cell>
          <cell r="D1" t="str">
            <v>:  3.1 (1)</v>
          </cell>
          <cell r="J1" t="str">
            <v>Analisa EI-311</v>
          </cell>
          <cell r="T1" t="str">
            <v>Analisa EI-311</v>
          </cell>
        </row>
        <row r="2">
          <cell r="A2" t="str">
            <v>JENIS PEKERJAAN</v>
          </cell>
          <cell r="D2" t="str">
            <v>:  Galian Biasa</v>
          </cell>
        </row>
        <row r="3">
          <cell r="A3" t="str">
            <v>SATUAN PEMBAYARAN</v>
          </cell>
          <cell r="D3" t="str">
            <v>:  M3</v>
          </cell>
          <cell r="H3" t="str">
            <v>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Jalan   :  sedang / baik</v>
          </cell>
          <cell r="L12" t="str">
            <v>ITEM PEMBAYARAN NO.</v>
          </cell>
          <cell r="O12" t="str">
            <v>:  3.1 (1)</v>
          </cell>
          <cell r="R12" t="str">
            <v>PERKIRAAN VOL. PEK.</v>
          </cell>
          <cell r="T12" t="str">
            <v>:</v>
          </cell>
          <cell r="U12">
            <v>0</v>
          </cell>
        </row>
        <row r="13">
          <cell r="A13">
            <v>4</v>
          </cell>
          <cell r="C13" t="str">
            <v>Jam kerja efektif per-hari</v>
          </cell>
          <cell r="G13" t="str">
            <v>Tk</v>
          </cell>
          <cell r="H13">
            <v>7</v>
          </cell>
          <cell r="I13" t="str">
            <v>Jam</v>
          </cell>
          <cell r="L13" t="str">
            <v>JENIS PEKERJAAN</v>
          </cell>
          <cell r="O13" t="str">
            <v>:  Galian Biasa</v>
          </cell>
          <cell r="R13" t="str">
            <v>TOTAL HARGA (Rp.)</v>
          </cell>
          <cell r="T13" t="str">
            <v>:</v>
          </cell>
          <cell r="U13">
            <v>0</v>
          </cell>
        </row>
        <row r="14">
          <cell r="A14">
            <v>5</v>
          </cell>
          <cell r="C14" t="str">
            <v>Faktor pengembangan bahan</v>
          </cell>
          <cell r="G14" t="str">
            <v>Fk</v>
          </cell>
          <cell r="H14">
            <v>1.2</v>
          </cell>
          <cell r="I14" t="str">
            <v>-</v>
          </cell>
          <cell r="L14" t="str">
            <v>SATUAN PEMBAYARAN</v>
          </cell>
          <cell r="O14" t="str">
            <v>:  M3</v>
          </cell>
          <cell r="R14" t="str">
            <v>% THD. BIAYA PROYEK</v>
          </cell>
          <cell r="T14" t="str">
            <v>:</v>
          </cell>
          <cell r="U14" t="e">
            <v>#DIV/0!</v>
          </cell>
        </row>
        <row r="17">
          <cell r="A17" t="str">
            <v>II.</v>
          </cell>
          <cell r="C17" t="str">
            <v>URUTAN KERJA</v>
          </cell>
          <cell r="Q17" t="str">
            <v>PERKIRAAN</v>
          </cell>
          <cell r="R17" t="str">
            <v>HARGA</v>
          </cell>
          <cell r="S17" t="str">
            <v>JUMLAH</v>
          </cell>
        </row>
        <row r="18">
          <cell r="A18">
            <v>1</v>
          </cell>
          <cell r="C18" t="str">
            <v>Tanah yang dipotong umumnya berada disisi jalan</v>
          </cell>
          <cell r="L18" t="str">
            <v>NO.</v>
          </cell>
          <cell r="N18" t="str">
            <v>KOMPONEN</v>
          </cell>
          <cell r="P18" t="str">
            <v>SATUAN</v>
          </cell>
          <cell r="Q18" t="str">
            <v>KUANTITAS</v>
          </cell>
          <cell r="R18" t="str">
            <v>SATUAN</v>
          </cell>
          <cell r="S18" t="str">
            <v>HARGA</v>
          </cell>
        </row>
        <row r="19">
          <cell r="A19">
            <v>2</v>
          </cell>
          <cell r="C19" t="str">
            <v>Penggalian dilakukan dengan menggunakan Excavator</v>
          </cell>
          <cell r="R19" t="str">
            <v>(Rp.)</v>
          </cell>
          <cell r="S19" t="str">
            <v>(Rp.)</v>
          </cell>
        </row>
        <row r="20">
          <cell r="A20">
            <v>3</v>
          </cell>
          <cell r="C20" t="str">
            <v>Selanjutnya Excavator menuangkan material hasil</v>
          </cell>
        </row>
        <row r="21">
          <cell r="C21" t="str">
            <v>galian kedalam Dump Truck</v>
          </cell>
        </row>
        <row r="22">
          <cell r="A22">
            <v>4</v>
          </cell>
          <cell r="C22" t="str">
            <v>Dump Truck membuang material hasil galian keluar</v>
          </cell>
          <cell r="L22" t="str">
            <v>A.</v>
          </cell>
          <cell r="N22" t="str">
            <v>TENAGA</v>
          </cell>
        </row>
        <row r="23">
          <cell r="C23" t="str">
            <v>lokasi jalan sejauh</v>
          </cell>
          <cell r="G23" t="str">
            <v>L</v>
          </cell>
          <cell r="H23">
            <v>5</v>
          </cell>
          <cell r="I23" t="str">
            <v>Km</v>
          </cell>
        </row>
        <row r="24">
          <cell r="L24" t="str">
            <v>1.</v>
          </cell>
          <cell r="N24" t="str">
            <v>Pekerja</v>
          </cell>
          <cell r="O24" t="str">
            <v>(L01)</v>
          </cell>
          <cell r="P24" t="str">
            <v>Jam</v>
          </cell>
          <cell r="Q24">
            <v>1.6426998315844023E-2</v>
          </cell>
          <cell r="R24">
            <v>2857.14</v>
          </cell>
          <cell r="U24">
            <v>46.934233968130592</v>
          </cell>
        </row>
        <row r="25">
          <cell r="L25" t="str">
            <v>2.</v>
          </cell>
          <cell r="N25" t="str">
            <v>Mandor</v>
          </cell>
          <cell r="O25" t="str">
            <v>(L03)</v>
          </cell>
          <cell r="P25" t="str">
            <v>Jam</v>
          </cell>
          <cell r="Q25">
            <v>8.2134991579220114E-3</v>
          </cell>
          <cell r="R25">
            <v>3214.29</v>
          </cell>
          <cell r="U25">
            <v>26.400568208317143</v>
          </cell>
        </row>
        <row r="26">
          <cell r="A26" t="str">
            <v>III.</v>
          </cell>
          <cell r="C26" t="str">
            <v>PEMAKAIAN BAHAN, ALAT DAN TENAGA</v>
          </cell>
        </row>
        <row r="28">
          <cell r="A28" t="str">
            <v>1.</v>
          </cell>
          <cell r="C28" t="str">
            <v>BAHAN</v>
          </cell>
          <cell r="Q28" t="str">
            <v>JUMLAH HARGA TENAGA</v>
          </cell>
          <cell r="U28">
            <v>73.334802176447738</v>
          </cell>
        </row>
        <row r="29">
          <cell r="C29" t="str">
            <v>Tidak ada bahan yang diperlukan</v>
          </cell>
        </row>
        <row r="30">
          <cell r="L30" t="str">
            <v>B.</v>
          </cell>
          <cell r="N30" t="str">
            <v>BAHAN</v>
          </cell>
        </row>
        <row r="32">
          <cell r="A32" t="str">
            <v>2.</v>
          </cell>
          <cell r="C32" t="str">
            <v>ALAT</v>
          </cell>
        </row>
        <row r="33">
          <cell r="A33" t="str">
            <v>2.a.</v>
          </cell>
          <cell r="C33" t="str">
            <v>EXCAVATOR</v>
          </cell>
          <cell r="G33" t="str">
            <v>(E10)</v>
          </cell>
        </row>
        <row r="34">
          <cell r="C34" t="str">
            <v>Kapasitas Bucket</v>
          </cell>
          <cell r="G34" t="str">
            <v>V</v>
          </cell>
          <cell r="H34">
            <v>0.93</v>
          </cell>
          <cell r="I34" t="str">
            <v>M3</v>
          </cell>
        </row>
        <row r="35">
          <cell r="C35" t="str">
            <v>Faktor Bucket</v>
          </cell>
          <cell r="G35" t="str">
            <v>Fb</v>
          </cell>
          <cell r="H35">
            <v>1</v>
          </cell>
          <cell r="I35" t="str">
            <v>-</v>
          </cell>
        </row>
        <row r="36">
          <cell r="C36" t="str">
            <v>Faktor  Efisiensi alat</v>
          </cell>
          <cell r="G36" t="str">
            <v>Fa</v>
          </cell>
          <cell r="H36">
            <v>0.83</v>
          </cell>
          <cell r="I36" t="str">
            <v>-</v>
          </cell>
        </row>
        <row r="38">
          <cell r="C38" t="str">
            <v>Waktu siklus</v>
          </cell>
          <cell r="G38" t="str">
            <v>Ts1</v>
          </cell>
          <cell r="I38" t="str">
            <v>menit</v>
          </cell>
          <cell r="Q38" t="str">
            <v>JUMLAH HARGA BAHAN</v>
          </cell>
          <cell r="U38">
            <v>0</v>
          </cell>
        </row>
        <row r="39">
          <cell r="C39" t="str">
            <v>- Menggali / memuat</v>
          </cell>
          <cell r="G39" t="str">
            <v>T1</v>
          </cell>
          <cell r="H39">
            <v>0.317</v>
          </cell>
          <cell r="I39" t="str">
            <v>menit</v>
          </cell>
        </row>
        <row r="40">
          <cell r="C40" t="str">
            <v>- Lain-lain</v>
          </cell>
          <cell r="G40" t="str">
            <v>T2</v>
          </cell>
          <cell r="I40" t="str">
            <v>menit</v>
          </cell>
        </row>
        <row r="41">
          <cell r="G41" t="str">
            <v>Ts1</v>
          </cell>
          <cell r="H41">
            <v>0.317</v>
          </cell>
          <cell r="I41" t="str">
            <v>menit</v>
          </cell>
          <cell r="L41" t="str">
            <v>C.</v>
          </cell>
          <cell r="N41" t="str">
            <v>PERALATAN</v>
          </cell>
        </row>
        <row r="43">
          <cell r="C43" t="str">
            <v>Kap. Prod. / jam =</v>
          </cell>
          <cell r="D43" t="str">
            <v>V  x Fb x Fa x 60</v>
          </cell>
          <cell r="G43" t="str">
            <v>Q1</v>
          </cell>
          <cell r="H43">
            <v>121.75078864353311</v>
          </cell>
          <cell r="I43" t="str">
            <v>M3/Jam</v>
          </cell>
          <cell r="L43" t="str">
            <v>1.</v>
          </cell>
          <cell r="N43" t="str">
            <v>Excavator</v>
          </cell>
          <cell r="O43" t="str">
            <v>(E10)</v>
          </cell>
          <cell r="P43" t="str">
            <v>Jam</v>
          </cell>
          <cell r="Q43">
            <v>8.2134991579220114E-3</v>
          </cell>
          <cell r="R43">
            <v>238185.05650827778</v>
          </cell>
          <cell r="U43">
            <v>1956.3327610603462</v>
          </cell>
        </row>
        <row r="44">
          <cell r="D44" t="str">
            <v>Ts1 x Fh</v>
          </cell>
          <cell r="L44" t="str">
            <v>2.</v>
          </cell>
          <cell r="N44" t="str">
            <v>Dump Truck</v>
          </cell>
          <cell r="O44" t="str">
            <v>(E08)</v>
          </cell>
          <cell r="P44" t="str">
            <v>Jam</v>
          </cell>
          <cell r="Q44">
            <v>5.7658071071694475E-2</v>
          </cell>
          <cell r="R44">
            <v>153645.58193291764</v>
          </cell>
          <cell r="U44">
            <v>8858.9078829400223</v>
          </cell>
        </row>
        <row r="45">
          <cell r="L45" t="str">
            <v>3.</v>
          </cell>
          <cell r="N45" t="str">
            <v>Alat Bantu</v>
          </cell>
          <cell r="P45" t="str">
            <v>Ls</v>
          </cell>
          <cell r="Q45">
            <v>1</v>
          </cell>
          <cell r="R45">
            <v>75</v>
          </cell>
          <cell r="U45">
            <v>75</v>
          </cell>
        </row>
        <row r="46">
          <cell r="C46" t="str">
            <v>Koefisien Alat / M3</v>
          </cell>
          <cell r="D46" t="str">
            <v>=  1  :  Q1</v>
          </cell>
          <cell r="G46" t="str">
            <v>(E10)</v>
          </cell>
          <cell r="H46">
            <v>8.2134991579220114E-3</v>
          </cell>
          <cell r="I46" t="str">
            <v>Jam</v>
          </cell>
        </row>
        <row r="50">
          <cell r="A50" t="str">
            <v>2.b.</v>
          </cell>
          <cell r="C50" t="str">
            <v>DUMP TRUCK</v>
          </cell>
          <cell r="G50" t="str">
            <v>(E08)</v>
          </cell>
          <cell r="Q50" t="str">
            <v>JUMLAH HARGA PERALATAN</v>
          </cell>
          <cell r="U50">
            <v>10890.240644000369</v>
          </cell>
        </row>
        <row r="51">
          <cell r="C51" t="str">
            <v>Kapasitas bak</v>
          </cell>
          <cell r="G51" t="str">
            <v>V</v>
          </cell>
          <cell r="H51">
            <v>6.666666666666667</v>
          </cell>
          <cell r="I51" t="str">
            <v>M3</v>
          </cell>
        </row>
        <row r="52">
          <cell r="C52" t="str">
            <v>Faktor  efisiensi alat</v>
          </cell>
          <cell r="G52" t="str">
            <v>Fa</v>
          </cell>
          <cell r="H52">
            <v>0.83</v>
          </cell>
          <cell r="I52" t="str">
            <v>-</v>
          </cell>
          <cell r="L52" t="str">
            <v>D.</v>
          </cell>
          <cell r="N52" t="str">
            <v>JUMLAH HARGA TENAGA, BAHAN DAN PERALATAN  ( A + B + C )</v>
          </cell>
          <cell r="U52">
            <v>10963.575446176816</v>
          </cell>
        </row>
        <row r="53">
          <cell r="C53" t="str">
            <v>Kecepatan rata-rata bermuatan</v>
          </cell>
          <cell r="G53" t="str">
            <v>v1</v>
          </cell>
          <cell r="H53">
            <v>45</v>
          </cell>
          <cell r="I53" t="str">
            <v>KM/Jam</v>
          </cell>
          <cell r="L53" t="str">
            <v>E.</v>
          </cell>
          <cell r="N53" t="str">
            <v>OVERHEAD &amp; PROFIT</v>
          </cell>
          <cell r="P53">
            <v>10</v>
          </cell>
          <cell r="Q53" t="str">
            <v>%  x  D</v>
          </cell>
          <cell r="U53">
            <v>1096.3575446176817</v>
          </cell>
        </row>
        <row r="54">
          <cell r="C54" t="str">
            <v>Kecepatan rata-rata kosong</v>
          </cell>
          <cell r="G54" t="str">
            <v>v2</v>
          </cell>
          <cell r="H54">
            <v>60</v>
          </cell>
          <cell r="I54" t="str">
            <v>KM/Jam</v>
          </cell>
          <cell r="L54" t="str">
            <v>F.</v>
          </cell>
          <cell r="N54" t="str">
            <v>HARGA SATUAN PEKERJAAN  ( D + E )</v>
          </cell>
          <cell r="U54">
            <v>12059.932990794498</v>
          </cell>
        </row>
        <row r="55">
          <cell r="C55" t="str">
            <v>Waktu  siklus</v>
          </cell>
          <cell r="G55" t="str">
            <v>Ts2</v>
          </cell>
          <cell r="I55" t="str">
            <v>menit</v>
          </cell>
          <cell r="L55" t="str">
            <v>Note: 1</v>
          </cell>
          <cell r="N55" t="str">
            <v>SATUAN dapat berdasarkan atas jam operasi untuk Tenaga Kerja dan Peralatan, volume dan/atau ukuran</v>
          </cell>
        </row>
        <row r="56">
          <cell r="C56" t="str">
            <v>- Waktu tempuh isi</v>
          </cell>
          <cell r="E56" t="str">
            <v>=   (L  :  v1)  x  60</v>
          </cell>
          <cell r="G56" t="str">
            <v>T1</v>
          </cell>
          <cell r="H56">
            <v>6.6666666666666661</v>
          </cell>
          <cell r="I56" t="str">
            <v>menit</v>
          </cell>
          <cell r="N56" t="str">
            <v>berat untuk bahan-bahan.</v>
          </cell>
        </row>
        <row r="57">
          <cell r="C57" t="str">
            <v>- Waktu tempuh kosong</v>
          </cell>
          <cell r="E57" t="str">
            <v>=   (L  :  v2)  x  60</v>
          </cell>
          <cell r="G57" t="str">
            <v>T2</v>
          </cell>
          <cell r="H57">
            <v>5</v>
          </cell>
          <cell r="I57" t="str">
            <v>menit</v>
          </cell>
          <cell r="L57">
            <v>2</v>
          </cell>
          <cell r="N57" t="str">
            <v>Kuantitas satuan adalah kuantitas setiap komponen untuk menyelesaikan satu satuan pekerjaan dari nomor</v>
          </cell>
        </row>
        <row r="58">
          <cell r="C58" t="str">
            <v>- Muat</v>
          </cell>
          <cell r="E58" t="str">
            <v>=   (V  :  Q1) x 60</v>
          </cell>
          <cell r="G58" t="str">
            <v>T3</v>
          </cell>
          <cell r="H58">
            <v>3.2853996631688047</v>
          </cell>
          <cell r="I58" t="str">
            <v>menit</v>
          </cell>
          <cell r="N58" t="str">
            <v>mata pembayaran.</v>
          </cell>
        </row>
        <row r="59">
          <cell r="C59" t="str">
            <v>- Lain-lain</v>
          </cell>
          <cell r="G59" t="str">
            <v>T4</v>
          </cell>
          <cell r="H59">
            <v>1</v>
          </cell>
          <cell r="I59" t="str">
            <v>menit</v>
          </cell>
          <cell r="L59">
            <v>3</v>
          </cell>
          <cell r="N59" t="str">
            <v>Biaya satuan untuk peralatan sudah termasuk bahan bakar, bahan habis dipakai dan operator.</v>
          </cell>
        </row>
        <row r="60">
          <cell r="G60" t="str">
            <v>Ts2</v>
          </cell>
          <cell r="H60">
            <v>15.952066329835471</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3.1 (1)</v>
          </cell>
          <cell r="J62" t="str">
            <v>Analisa EI-311</v>
          </cell>
        </row>
        <row r="63">
          <cell r="A63" t="str">
            <v>JENIS PEKERJAAN</v>
          </cell>
          <cell r="D63" t="str">
            <v>:  Galian Biasa</v>
          </cell>
        </row>
        <row r="64">
          <cell r="A64" t="str">
            <v>SATUAN PEMBAYARAN</v>
          </cell>
          <cell r="D64" t="str">
            <v>:  M3</v>
          </cell>
          <cell r="H64" t="str">
            <v>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Kapasitas Produksi / Jam   =</v>
          </cell>
          <cell r="E70" t="str">
            <v>V x Fa x 60</v>
          </cell>
          <cell r="G70" t="str">
            <v>Q2</v>
          </cell>
          <cell r="H70">
            <v>17.343625643607776</v>
          </cell>
          <cell r="I70" t="str">
            <v>M3/Jam</v>
          </cell>
        </row>
        <row r="71">
          <cell r="E71" t="str">
            <v>Fk x Ts2</v>
          </cell>
        </row>
        <row r="74">
          <cell r="C74" t="str">
            <v>Koefisien Alat / M3</v>
          </cell>
          <cell r="D74" t="str">
            <v>=  1  :  Q2</v>
          </cell>
          <cell r="G74" t="str">
            <v>(E08)</v>
          </cell>
          <cell r="H74">
            <v>5.7658071071694475E-2</v>
          </cell>
          <cell r="I74" t="str">
            <v>Jam</v>
          </cell>
        </row>
        <row r="77">
          <cell r="A77" t="str">
            <v>2.d.</v>
          </cell>
          <cell r="C77" t="str">
            <v>ALAT  BANTU</v>
          </cell>
        </row>
        <row r="78">
          <cell r="C78" t="str">
            <v>Diperlukan alat-alat bantu kecil</v>
          </cell>
          <cell r="J78" t="str">
            <v>Lump Sump</v>
          </cell>
        </row>
        <row r="79">
          <cell r="C79" t="str">
            <v>- Sekop</v>
          </cell>
        </row>
        <row r="80">
          <cell r="C80" t="str">
            <v>- Keranjang</v>
          </cell>
        </row>
        <row r="82">
          <cell r="A82" t="str">
            <v>3.</v>
          </cell>
          <cell r="C82" t="str">
            <v>TENAGA</v>
          </cell>
        </row>
        <row r="83">
          <cell r="C83" t="str">
            <v>Produksi menentukan : EXCAVATOR</v>
          </cell>
          <cell r="G83" t="str">
            <v>Q1</v>
          </cell>
          <cell r="H83">
            <v>121.75078864353311</v>
          </cell>
          <cell r="I83" t="str">
            <v>M3/Jam</v>
          </cell>
        </row>
        <row r="84">
          <cell r="C84" t="str">
            <v>Produksi Galian / hari  =  Tk x Q1</v>
          </cell>
          <cell r="G84" t="str">
            <v>Qt</v>
          </cell>
          <cell r="H84">
            <v>852.25552050473175</v>
          </cell>
          <cell r="I84" t="str">
            <v>M3</v>
          </cell>
        </row>
        <row r="85">
          <cell r="C85" t="str">
            <v>Kebutuhan tenaga :</v>
          </cell>
        </row>
        <row r="86">
          <cell r="D86" t="str">
            <v>- Pekerja</v>
          </cell>
          <cell r="G86" t="str">
            <v>P</v>
          </cell>
          <cell r="H86">
            <v>2</v>
          </cell>
          <cell r="I86" t="str">
            <v>orang</v>
          </cell>
        </row>
        <row r="87">
          <cell r="D87" t="str">
            <v>- Mandor</v>
          </cell>
          <cell r="G87" t="str">
            <v>M</v>
          </cell>
          <cell r="H87">
            <v>1</v>
          </cell>
          <cell r="I87" t="str">
            <v>orang</v>
          </cell>
        </row>
        <row r="89">
          <cell r="C89" t="str">
            <v>Koefisien tenaga / M3   :</v>
          </cell>
        </row>
        <row r="90">
          <cell r="D90" t="str">
            <v>- Pekerja</v>
          </cell>
          <cell r="E90" t="str">
            <v>= (Tk x P) : Qt</v>
          </cell>
          <cell r="G90" t="str">
            <v>(L01)</v>
          </cell>
          <cell r="H90">
            <v>1.6426998315844023E-2</v>
          </cell>
          <cell r="I90" t="str">
            <v>Jam</v>
          </cell>
        </row>
        <row r="91">
          <cell r="D91" t="str">
            <v>- Mandor</v>
          </cell>
          <cell r="E91" t="str">
            <v>= (Tk x M) : Qt</v>
          </cell>
          <cell r="G91" t="str">
            <v>(L03)</v>
          </cell>
          <cell r="H91">
            <v>8.2134991579220114E-3</v>
          </cell>
          <cell r="I91" t="str">
            <v>Jam</v>
          </cell>
        </row>
        <row r="93">
          <cell r="A93" t="str">
            <v>4.</v>
          </cell>
          <cell r="C93" t="str">
            <v>HARGA DASAR SATUAN UPAH, BAHAN DAN ALAT</v>
          </cell>
        </row>
        <row r="94">
          <cell r="C94" t="str">
            <v>Lihat lampiran.</v>
          </cell>
        </row>
        <row r="96">
          <cell r="A96" t="str">
            <v>5.</v>
          </cell>
          <cell r="C96" t="str">
            <v>ANALISA HARGA SATUAN PEKERJAAN</v>
          </cell>
        </row>
        <row r="97">
          <cell r="C97" t="str">
            <v>Lihat perhitungan dalam FORMULIR STANDAR UNTUK</v>
          </cell>
        </row>
        <row r="98">
          <cell r="C98" t="str">
            <v>PEREKEMAN ANALISA MASING-MASING HARGA</v>
          </cell>
        </row>
        <row r="99">
          <cell r="C99" t="str">
            <v>SATUAN.</v>
          </cell>
        </row>
        <row r="100">
          <cell r="C100" t="str">
            <v>Didapat Harga Satuan Pekerjaan :</v>
          </cell>
        </row>
        <row r="102">
          <cell r="C102" t="str">
            <v>Rp.</v>
          </cell>
          <cell r="D102">
            <v>12059.932990794498</v>
          </cell>
          <cell r="E102" t="str">
            <v>/ M3</v>
          </cell>
        </row>
        <row r="105">
          <cell r="A105" t="str">
            <v>6.</v>
          </cell>
          <cell r="C105" t="str">
            <v>WAKTU PELAKSANAAN YANG DIPERLUKAN</v>
          </cell>
        </row>
        <row r="106">
          <cell r="C106" t="str">
            <v>Masa Pelaksanaan :</v>
          </cell>
          <cell r="D106" t="str">
            <v>. . . . . . . . . . . .</v>
          </cell>
          <cell r="E106" t="str">
            <v>bulan</v>
          </cell>
        </row>
        <row r="108">
          <cell r="A108" t="str">
            <v>7.</v>
          </cell>
          <cell r="C108" t="str">
            <v>VOLUME PEKERJAAN YANG DIPERLUKAN</v>
          </cell>
        </row>
        <row r="109">
          <cell r="C109" t="str">
            <v>Volume pekerjaan  :</v>
          </cell>
          <cell r="D109">
            <v>0</v>
          </cell>
          <cell r="E109" t="str">
            <v>M3</v>
          </cell>
        </row>
        <row r="1886">
          <cell r="C1886" t="str">
            <v>Kapasitas bak</v>
          </cell>
          <cell r="G1886" t="str">
            <v>V</v>
          </cell>
          <cell r="H1886">
            <v>1.9444444444444444</v>
          </cell>
          <cell r="I1886" t="str">
            <v>M3</v>
          </cell>
        </row>
        <row r="1887">
          <cell r="C1887" t="str">
            <v>Faktor  efisiensi alat</v>
          </cell>
          <cell r="G1887" t="str">
            <v>Fa</v>
          </cell>
          <cell r="H1887">
            <v>0.83</v>
          </cell>
          <cell r="I1887" t="str">
            <v>-</v>
          </cell>
          <cell r="Q1887" t="str">
            <v>JUMLAH HARGA BAHAN</v>
          </cell>
          <cell r="U1887">
            <v>25000</v>
          </cell>
        </row>
        <row r="1888">
          <cell r="C1888" t="str">
            <v>Kecepatan rata-rata bermuatan</v>
          </cell>
          <cell r="G1888" t="str">
            <v>v1</v>
          </cell>
          <cell r="H1888">
            <v>45</v>
          </cell>
          <cell r="I1888" t="str">
            <v>KM/Jam</v>
          </cell>
        </row>
        <row r="1889">
          <cell r="C1889" t="str">
            <v>Kecepatan rata-rata kosong</v>
          </cell>
          <cell r="G1889" t="str">
            <v>v2</v>
          </cell>
          <cell r="H1889">
            <v>60</v>
          </cell>
          <cell r="I1889" t="str">
            <v>KM/Jam</v>
          </cell>
          <cell r="L1889" t="str">
            <v>C.</v>
          </cell>
          <cell r="N1889" t="str">
            <v>PERALATAN</v>
          </cell>
        </row>
        <row r="1890">
          <cell r="C1890" t="str">
            <v>Waktusiklus :</v>
          </cell>
          <cell r="G1890" t="str">
            <v>Ts2</v>
          </cell>
          <cell r="L1890" t="str">
            <v>1.</v>
          </cell>
          <cell r="N1890" t="str">
            <v>Dump Truck</v>
          </cell>
          <cell r="O1890" t="str">
            <v>(E08)</v>
          </cell>
          <cell r="P1890" t="str">
            <v>Jam</v>
          </cell>
          <cell r="Q1890">
            <v>0.27194492254733216</v>
          </cell>
          <cell r="R1890">
            <v>153645.58193291764</v>
          </cell>
          <cell r="U1890">
            <v>41783.135878487068</v>
          </cell>
        </row>
        <row r="1891">
          <cell r="C1891" t="str">
            <v>-  Waktu tempuh isi   = (L : v1) x 60</v>
          </cell>
          <cell r="G1891" t="str">
            <v>T1</v>
          </cell>
          <cell r="H1891">
            <v>13.333333333333332</v>
          </cell>
          <cell r="I1891" t="str">
            <v>menit</v>
          </cell>
          <cell r="L1891" t="str">
            <v>2.</v>
          </cell>
          <cell r="N1891" t="str">
            <v>Whell  Loader</v>
          </cell>
          <cell r="O1891" t="str">
            <v>(E15)</v>
          </cell>
          <cell r="P1891" t="str">
            <v>Jam</v>
          </cell>
          <cell r="Q1891">
            <v>1.4874312063067082E-2</v>
          </cell>
          <cell r="R1891">
            <v>163808.13869490434</v>
          </cell>
          <cell r="U1891">
            <v>2436.5333734181813</v>
          </cell>
        </row>
        <row r="1892">
          <cell r="C1892" t="str">
            <v>-  Waktu tempuh kosong   = (L : v2) x 60</v>
          </cell>
          <cell r="G1892" t="str">
            <v>T2</v>
          </cell>
          <cell r="H1892">
            <v>10</v>
          </cell>
          <cell r="I1892" t="str">
            <v>menit</v>
          </cell>
          <cell r="L1892" t="str">
            <v>3.</v>
          </cell>
          <cell r="N1892" t="str">
            <v>Alat  Bantu</v>
          </cell>
          <cell r="P1892" t="str">
            <v>Ls</v>
          </cell>
          <cell r="Q1892">
            <v>1</v>
          </cell>
          <cell r="R1892">
            <v>100</v>
          </cell>
          <cell r="U1892">
            <v>100</v>
          </cell>
        </row>
        <row r="1893">
          <cell r="C1893" t="str">
            <v>- Lain-lain</v>
          </cell>
          <cell r="G1893" t="str">
            <v>T3</v>
          </cell>
          <cell r="H1893">
            <v>3</v>
          </cell>
          <cell r="I1893" t="str">
            <v>menit</v>
          </cell>
        </row>
        <row r="1894">
          <cell r="G1894" t="str">
            <v>Ts1</v>
          </cell>
          <cell r="H1894">
            <v>26.333333333333332</v>
          </cell>
          <cell r="I1894" t="str">
            <v>menit</v>
          </cell>
        </row>
        <row r="1896">
          <cell r="C1896" t="str">
            <v>Kapasitas Produksi / Jam   =</v>
          </cell>
          <cell r="E1896" t="str">
            <v>V x Fa x 60</v>
          </cell>
          <cell r="G1896" t="str">
            <v>Q1</v>
          </cell>
          <cell r="H1896">
            <v>3.6772151898734178</v>
          </cell>
          <cell r="I1896" t="str">
            <v>M3/Jam</v>
          </cell>
        </row>
        <row r="1897">
          <cell r="E1897" t="str">
            <v>Ts1</v>
          </cell>
        </row>
        <row r="1898">
          <cell r="Q1898" t="str">
            <v>JUMLAH HARGA PERALATAN</v>
          </cell>
          <cell r="U1898">
            <v>44319.669251905252</v>
          </cell>
        </row>
        <row r="1899">
          <cell r="C1899" t="str">
            <v>Koefisien Alat / M3</v>
          </cell>
          <cell r="D1899" t="str">
            <v>=  1  :  Q1</v>
          </cell>
          <cell r="G1899" t="str">
            <v>(E08)</v>
          </cell>
          <cell r="H1899">
            <v>0.27194492254733216</v>
          </cell>
          <cell r="I1899" t="str">
            <v>Jam</v>
          </cell>
        </row>
        <row r="1900">
          <cell r="L1900" t="str">
            <v>D.</v>
          </cell>
          <cell r="N1900" t="str">
            <v>JUMLAH HARGA TENAGA, BAHAN DAN PERALATAN  ( A + B + C )</v>
          </cell>
          <cell r="U1900">
            <v>71747.748529013697</v>
          </cell>
        </row>
        <row r="1901">
          <cell r="L1901" t="str">
            <v>E.</v>
          </cell>
          <cell r="N1901" t="str">
            <v>OVERHEAD &amp; PROFIT</v>
          </cell>
          <cell r="P1901">
            <v>10</v>
          </cell>
          <cell r="Q1901" t="str">
            <v>%  x  D</v>
          </cell>
          <cell r="U1901">
            <v>7174.7748529013697</v>
          </cell>
        </row>
        <row r="1902">
          <cell r="A1902" t="str">
            <v>2.b.</v>
          </cell>
          <cell r="C1902" t="str">
            <v>ALAT  BANTU</v>
          </cell>
          <cell r="L1902" t="str">
            <v>F.</v>
          </cell>
          <cell r="N1902" t="str">
            <v>HARGA SATUAN PEKERJAAN  ( D + E )</v>
          </cell>
          <cell r="U1902">
            <v>78922.52338191506</v>
          </cell>
        </row>
        <row r="1903">
          <cell r="C1903" t="str">
            <v>Diperlukan alat-alat bantu kecil</v>
          </cell>
          <cell r="J1903" t="str">
            <v>Lump Sump</v>
          </cell>
          <cell r="L1903" t="str">
            <v>Note: 1</v>
          </cell>
          <cell r="N1903" t="str">
            <v>SATUAN dapat berdasarkan atas jam operasi untuk Tenaga Kerja dan Peralatan, volume dan/atau ukuran</v>
          </cell>
        </row>
        <row r="1904">
          <cell r="C1904" t="str">
            <v>- Sekop    =         3   buah</v>
          </cell>
          <cell r="N1904" t="str">
            <v>berat untuk bahan-bahan.</v>
          </cell>
        </row>
        <row r="1905">
          <cell r="L1905">
            <v>2</v>
          </cell>
          <cell r="N1905" t="str">
            <v>Kuantitas satuan adalah kuantitas setiap komponen untuk menyelesaikan satu satuan pekerjaan dari nomor</v>
          </cell>
        </row>
        <row r="1906">
          <cell r="N1906" t="str">
            <v>mata pembayaran.</v>
          </cell>
        </row>
        <row r="1907">
          <cell r="L1907">
            <v>3</v>
          </cell>
          <cell r="N1907" t="str">
            <v>Biaya satuan untuk peralatan sudah termasuk bahan bakar, bahan habis dipakai dan operator.</v>
          </cell>
        </row>
        <row r="1908">
          <cell r="L1908">
            <v>4</v>
          </cell>
          <cell r="N1908" t="str">
            <v>Biaya satuan sudah termasuk pengeluaran untuk seluruh pajak yang berkaitan (tetapi tidak termasuk PPN</v>
          </cell>
        </row>
        <row r="1909">
          <cell r="N1909" t="str">
            <v>yang dibayar dari kontrak) dan biaya-biaya lainnya.</v>
          </cell>
        </row>
        <row r="1911">
          <cell r="J1911" t="str">
            <v>Berlanjut ke halaman berikut</v>
          </cell>
        </row>
        <row r="1912">
          <cell r="A1912" t="str">
            <v>ITEM PEMBAYARAN NO.</v>
          </cell>
          <cell r="D1912" t="str">
            <v>:  3.2 (4)</v>
          </cell>
          <cell r="J1912" t="str">
            <v>Analisa EI-324</v>
          </cell>
        </row>
        <row r="1913">
          <cell r="A1913" t="str">
            <v>JENIS PEKERJAAN</v>
          </cell>
          <cell r="D1913" t="str">
            <v>:  Timb. Pilihan Di Atas Tnh. Rawa</v>
          </cell>
        </row>
        <row r="1914">
          <cell r="A1914" t="str">
            <v>SATUAN PEMBAYARAN</v>
          </cell>
          <cell r="D1914" t="str">
            <v>:  M3</v>
          </cell>
          <cell r="H1914" t="str">
            <v>URAIAN ANALISA HARGA SATUAN</v>
          </cell>
        </row>
        <row r="1915">
          <cell r="J1915" t="str">
            <v>Lanjutan</v>
          </cell>
        </row>
        <row r="1917">
          <cell r="A1917" t="str">
            <v>No.</v>
          </cell>
          <cell r="C1917" t="str">
            <v>U R A I A N</v>
          </cell>
          <cell r="G1917" t="str">
            <v>KODE</v>
          </cell>
          <cell r="H1917" t="str">
            <v>KOEF.</v>
          </cell>
          <cell r="I1917" t="str">
            <v>SATUAN</v>
          </cell>
          <cell r="J1917" t="str">
            <v>KETERANGAN</v>
          </cell>
        </row>
        <row r="1920">
          <cell r="A1920" t="str">
            <v>2.c.</v>
          </cell>
          <cell r="C1920" t="str">
            <v>WHELL  LOADER</v>
          </cell>
          <cell r="G1920" t="str">
            <v>(E15)</v>
          </cell>
        </row>
        <row r="1921">
          <cell r="C1921" t="str">
            <v>Kapasitas  Bucket</v>
          </cell>
          <cell r="G1921" t="str">
            <v>V</v>
          </cell>
          <cell r="H1921">
            <v>1.5</v>
          </cell>
          <cell r="I1921" t="str">
            <v>M3</v>
          </cell>
        </row>
        <row r="1922">
          <cell r="C1922" t="str">
            <v>Faktor Bucket</v>
          </cell>
          <cell r="G1922" t="str">
            <v>Fb</v>
          </cell>
          <cell r="H1922">
            <v>0.9</v>
          </cell>
          <cell r="I1922" t="str">
            <v>-</v>
          </cell>
        </row>
        <row r="1923">
          <cell r="C1923" t="str">
            <v>Faktor Efisiensi Alat</v>
          </cell>
          <cell r="G1923" t="str">
            <v>Fa</v>
          </cell>
          <cell r="H1923">
            <v>0.83</v>
          </cell>
          <cell r="I1923" t="str">
            <v>-</v>
          </cell>
        </row>
        <row r="1924">
          <cell r="C1924" t="str">
            <v>Waktu sklus</v>
          </cell>
          <cell r="G1924" t="str">
            <v>Ts1</v>
          </cell>
          <cell r="I1924" t="str">
            <v>menit</v>
          </cell>
        </row>
        <row r="1925">
          <cell r="C1925" t="str">
            <v>- Muat</v>
          </cell>
          <cell r="G1925" t="str">
            <v>T1</v>
          </cell>
          <cell r="H1925">
            <v>0.5</v>
          </cell>
          <cell r="I1925" t="str">
            <v>menit</v>
          </cell>
        </row>
        <row r="1926">
          <cell r="C1926" t="str">
            <v>- Lain-lain</v>
          </cell>
          <cell r="G1926" t="str">
            <v>T2</v>
          </cell>
          <cell r="H1926">
            <v>0.5</v>
          </cell>
          <cell r="I1926" t="str">
            <v>menit</v>
          </cell>
        </row>
        <row r="1927">
          <cell r="G1927" t="str">
            <v>Ts2</v>
          </cell>
          <cell r="H1927">
            <v>1</v>
          </cell>
          <cell r="I1927" t="str">
            <v>menit</v>
          </cell>
        </row>
        <row r="1929">
          <cell r="C1929" t="str">
            <v>Kapasitas Produksi / Jam =</v>
          </cell>
          <cell r="E1929" t="str">
            <v>V  x  Fb x Fa x 60</v>
          </cell>
          <cell r="G1929" t="str">
            <v>Q2</v>
          </cell>
          <cell r="H1929">
            <v>67.23</v>
          </cell>
          <cell r="I1929" t="str">
            <v>M3</v>
          </cell>
        </row>
        <row r="1930">
          <cell r="E1930" t="str">
            <v>Ts1</v>
          </cell>
        </row>
        <row r="1932">
          <cell r="C1932" t="str">
            <v>Koefisienalat / M3</v>
          </cell>
          <cell r="D1932" t="str">
            <v>=   1 : Q2</v>
          </cell>
          <cell r="G1932" t="str">
            <v>(E15)</v>
          </cell>
          <cell r="H1932">
            <v>1.4874312063067082E-2</v>
          </cell>
          <cell r="I1932" t="str">
            <v>Jam</v>
          </cell>
        </row>
        <row r="1934">
          <cell r="A1934" t="str">
            <v>3.</v>
          </cell>
          <cell r="C1934" t="str">
            <v>TENAGA</v>
          </cell>
        </row>
        <row r="1935">
          <cell r="C1935" t="str">
            <v>Produksi menentukan : DUMP TRUCK</v>
          </cell>
          <cell r="G1935" t="str">
            <v>Q1</v>
          </cell>
          <cell r="H1935">
            <v>3.6772151898734178</v>
          </cell>
          <cell r="I1935" t="str">
            <v>M3/Jam</v>
          </cell>
        </row>
        <row r="1936">
          <cell r="C1936" t="str">
            <v>Produksi Timbunan / hari  =  Tk x Q1</v>
          </cell>
          <cell r="G1936" t="str">
            <v>Qt</v>
          </cell>
          <cell r="H1936">
            <v>25.740506329113924</v>
          </cell>
          <cell r="I1936" t="str">
            <v>M3</v>
          </cell>
        </row>
        <row r="1937">
          <cell r="C1937" t="str">
            <v>Asumsi permukaan hamparan di permukaan rawa :</v>
          </cell>
        </row>
        <row r="1939">
          <cell r="C1939" t="str">
            <v>Kebutuhan tenaga :</v>
          </cell>
        </row>
        <row r="1940">
          <cell r="D1940" t="str">
            <v>- Pekerja</v>
          </cell>
          <cell r="G1940" t="str">
            <v>P</v>
          </cell>
          <cell r="H1940">
            <v>2</v>
          </cell>
          <cell r="I1940" t="str">
            <v>orang</v>
          </cell>
        </row>
        <row r="1941">
          <cell r="D1941" t="str">
            <v>- Mandor</v>
          </cell>
          <cell r="G1941" t="str">
            <v>M</v>
          </cell>
          <cell r="H1941">
            <v>1</v>
          </cell>
          <cell r="I1941" t="str">
            <v>orang</v>
          </cell>
        </row>
        <row r="1944">
          <cell r="C1944" t="str">
            <v>Koefisien tenaga / M3   :</v>
          </cell>
        </row>
        <row r="1945">
          <cell r="D1945" t="str">
            <v>- Pekerja</v>
          </cell>
          <cell r="E1945" t="str">
            <v>= (Tk x P) : Qt</v>
          </cell>
          <cell r="G1945" t="str">
            <v>(L01)</v>
          </cell>
          <cell r="H1945">
            <v>0.54388984509466443</v>
          </cell>
          <cell r="I1945" t="str">
            <v>Jam</v>
          </cell>
        </row>
        <row r="1946">
          <cell r="D1946" t="str">
            <v>- Mandor</v>
          </cell>
          <cell r="E1946" t="str">
            <v>= (Tk x M) : Qt</v>
          </cell>
          <cell r="G1946" t="str">
            <v>(L02)</v>
          </cell>
          <cell r="H1946">
            <v>0.27194492254733221</v>
          </cell>
          <cell r="I1946" t="str">
            <v>Jam</v>
          </cell>
        </row>
        <row r="1949">
          <cell r="A1949" t="str">
            <v>4.</v>
          </cell>
          <cell r="C1949" t="str">
            <v>HARGA DASAR SATUAN UPAH, BAHAN DAN ALAT</v>
          </cell>
        </row>
        <row r="1950">
          <cell r="C1950" t="str">
            <v>Lihat lampiran.</v>
          </cell>
        </row>
        <row r="1953">
          <cell r="A1953" t="str">
            <v>5.</v>
          </cell>
          <cell r="C1953" t="str">
            <v>ANALISA HARGA SATUAN PEKERJAAN</v>
          </cell>
        </row>
        <row r="1954">
          <cell r="C1954" t="str">
            <v>Lihat perhitungan dalam FORMULIR STANDAR UNTUK</v>
          </cell>
        </row>
        <row r="1955">
          <cell r="C1955" t="str">
            <v>PEREKEMAN ANALISA MASING-MASING HARGA</v>
          </cell>
        </row>
        <row r="1956">
          <cell r="C1956" t="str">
            <v>SATUAN.</v>
          </cell>
        </row>
        <row r="1957">
          <cell r="C1957" t="str">
            <v>Didapat Harga Satuan Pekerjaan :</v>
          </cell>
        </row>
        <row r="1959">
          <cell r="C1959" t="str">
            <v>Rp.</v>
          </cell>
          <cell r="D1959">
            <v>78922.52338191506</v>
          </cell>
          <cell r="E1959" t="str">
            <v>/ M3</v>
          </cell>
        </row>
        <row r="1962">
          <cell r="A1962" t="str">
            <v>6.</v>
          </cell>
          <cell r="C1962" t="str">
            <v>WAKTU PELAKSANAAN YANG DIPERLUKAN</v>
          </cell>
        </row>
        <row r="1963">
          <cell r="C1963" t="str">
            <v>Masa Pelaksanaan :</v>
          </cell>
          <cell r="D1963" t="str">
            <v>. . . . . . . . . . . .</v>
          </cell>
          <cell r="E1963" t="str">
            <v>bulan</v>
          </cell>
        </row>
        <row r="1965">
          <cell r="A1965" t="str">
            <v>7.</v>
          </cell>
          <cell r="C1965" t="str">
            <v>VOLUME PEKERJAAN YANG DIPERLUKAN</v>
          </cell>
        </row>
        <row r="1966">
          <cell r="C1966" t="str">
            <v>Volume pekerjaan  :</v>
          </cell>
          <cell r="D1966">
            <v>1</v>
          </cell>
          <cell r="E1966" t="str">
            <v>M3</v>
          </cell>
        </row>
        <row r="1971">
          <cell r="T1971" t="str">
            <v>Analisa EI-331</v>
          </cell>
        </row>
        <row r="1973">
          <cell r="A1973" t="str">
            <v>ITEM PEMBAYARAN NO.</v>
          </cell>
          <cell r="D1973" t="str">
            <v>:  3.3 (1)</v>
          </cell>
          <cell r="J1973" t="str">
            <v>Analisa EI-331</v>
          </cell>
          <cell r="L1973" t="str">
            <v>FORMULIR STANDAR UNTUK</v>
          </cell>
        </row>
        <row r="1974">
          <cell r="A1974" t="str">
            <v>JENIS PEKERJAAN</v>
          </cell>
          <cell r="D1974" t="str">
            <v>:  Penyiapan Badan Jalan pada Galian</v>
          </cell>
          <cell r="L1974" t="str">
            <v>PEREKAMAN ANALISA MASING-MASING HARGA SATUAN</v>
          </cell>
        </row>
        <row r="1975">
          <cell r="A1975" t="str">
            <v>SATUAN PEMBAYARAN</v>
          </cell>
          <cell r="D1975" t="str">
            <v>:  M2</v>
          </cell>
          <cell r="F1975" t="str">
            <v>Biasa</v>
          </cell>
          <cell r="H1975" t="str">
            <v>URAIAN ANALISA HARGA SATUAN</v>
          </cell>
          <cell r="L1975">
            <v>0</v>
          </cell>
        </row>
        <row r="1978">
          <cell r="A1978" t="str">
            <v>No.</v>
          </cell>
          <cell r="C1978" t="str">
            <v>U R A I A N</v>
          </cell>
          <cell r="G1978" t="str">
            <v>KODE</v>
          </cell>
          <cell r="H1978" t="str">
            <v>KOEF.</v>
          </cell>
          <cell r="I1978" t="str">
            <v>SATUAN</v>
          </cell>
          <cell r="J1978" t="str">
            <v>KETERANGAN</v>
          </cell>
          <cell r="L1978" t="str">
            <v>PROYEK</v>
          </cell>
          <cell r="O1978" t="str">
            <v>:</v>
          </cell>
        </row>
        <row r="1979">
          <cell r="L1979" t="str">
            <v>No. PAKET KONTRAK</v>
          </cell>
          <cell r="O1979" t="str">
            <v>:</v>
          </cell>
        </row>
        <row r="1980">
          <cell r="L1980" t="str">
            <v>NAMA PAKET</v>
          </cell>
          <cell r="O1980" t="str">
            <v>:</v>
          </cell>
        </row>
        <row r="1981">
          <cell r="A1981" t="str">
            <v>I.</v>
          </cell>
          <cell r="C1981" t="str">
            <v>ASUMSI</v>
          </cell>
          <cell r="L1981" t="str">
            <v>PROP / KAB / KODYA</v>
          </cell>
          <cell r="O1981" t="str">
            <v>:</v>
          </cell>
        </row>
        <row r="1982">
          <cell r="A1982">
            <v>1</v>
          </cell>
          <cell r="C1982" t="str">
            <v>Pekerjaan dilaksanakan hanya pada tanah  galian</v>
          </cell>
          <cell r="L1982" t="str">
            <v>ITEM PEMBAYARAN NO.</v>
          </cell>
          <cell r="O1982" t="str">
            <v>:  3.3 (1)</v>
          </cell>
          <cell r="R1982" t="str">
            <v>PERKIRAAN VOL. PEK.</v>
          </cell>
          <cell r="T1982" t="str">
            <v>:</v>
          </cell>
          <cell r="U1982">
            <v>1</v>
          </cell>
        </row>
        <row r="1983">
          <cell r="A1983">
            <v>2</v>
          </cell>
          <cell r="C1983" t="str">
            <v>Pekerjaan dilakukan secara mekanis</v>
          </cell>
          <cell r="L1983" t="str">
            <v>JENIS PEKERJAAN</v>
          </cell>
          <cell r="O1983" t="str">
            <v>:  Penyiapan Badan Jalan pada Galian</v>
          </cell>
          <cell r="R1983" t="str">
            <v>TOTAL HARGA (Rp.)</v>
          </cell>
          <cell r="T1983" t="str">
            <v>:</v>
          </cell>
          <cell r="U1983">
            <v>809086.35646871035</v>
          </cell>
        </row>
        <row r="1984">
          <cell r="A1984">
            <v>3</v>
          </cell>
          <cell r="C1984" t="str">
            <v>Lokasi pekerjaan : sepanjang jalan</v>
          </cell>
          <cell r="L1984" t="str">
            <v>SATUAN PEMBAYARAN</v>
          </cell>
          <cell r="O1984" t="str">
            <v>:  M2</v>
          </cell>
          <cell r="Q1984" t="str">
            <v>Biasa</v>
          </cell>
          <cell r="R1984" t="str">
            <v>% THD. BIAYA PROYEK</v>
          </cell>
          <cell r="T1984" t="str">
            <v>:</v>
          </cell>
          <cell r="U1984" t="e">
            <v>#DIV/0!</v>
          </cell>
        </row>
        <row r="1985">
          <cell r="A1985">
            <v>4</v>
          </cell>
          <cell r="C1985" t="str">
            <v>Kondisi Jalan   : jelek / belum padat</v>
          </cell>
        </row>
        <row r="1986">
          <cell r="A1986">
            <v>5</v>
          </cell>
          <cell r="C1986" t="str">
            <v>Jam kerja efektif per-hari</v>
          </cell>
          <cell r="G1986" t="str">
            <v>Tk</v>
          </cell>
          <cell r="H1986">
            <v>7</v>
          </cell>
          <cell r="I1986" t="str">
            <v>Jam</v>
          </cell>
        </row>
        <row r="1987">
          <cell r="Q1987" t="str">
            <v>PERKIRAAN</v>
          </cell>
          <cell r="R1987" t="str">
            <v>HARGA</v>
          </cell>
          <cell r="S1987" t="str">
            <v>JUMLAH</v>
          </cell>
        </row>
        <row r="1988">
          <cell r="L1988" t="str">
            <v>NO.</v>
          </cell>
          <cell r="N1988" t="str">
            <v>KOMPONEN</v>
          </cell>
          <cell r="P1988" t="str">
            <v>SATUAN</v>
          </cell>
          <cell r="Q1988" t="str">
            <v>KUANTITAS</v>
          </cell>
          <cell r="R1988" t="str">
            <v>SATUAN</v>
          </cell>
          <cell r="S1988" t="str">
            <v>HARGA</v>
          </cell>
        </row>
        <row r="1989">
          <cell r="A1989" t="str">
            <v>II.</v>
          </cell>
          <cell r="C1989" t="str">
            <v>URUTAN KERJA</v>
          </cell>
          <cell r="R1989" t="str">
            <v>(Rp.)</v>
          </cell>
          <cell r="S1989" t="str">
            <v>(Rp.)</v>
          </cell>
        </row>
        <row r="1990">
          <cell r="A1990">
            <v>1</v>
          </cell>
          <cell r="C1990" t="str">
            <v>Motor Grader meratakan permukaan hasil galian</v>
          </cell>
        </row>
        <row r="1991">
          <cell r="A1991">
            <v>2</v>
          </cell>
          <cell r="C1991" t="str">
            <v>Vibro Roller memadatkan permukaan yang telah</v>
          </cell>
        </row>
        <row r="1992">
          <cell r="C1992" t="str">
            <v>dipotong/diratakan oleh Motor Grader</v>
          </cell>
          <cell r="L1992" t="str">
            <v>A.</v>
          </cell>
          <cell r="N1992" t="str">
            <v>TENAGA</v>
          </cell>
        </row>
        <row r="1993">
          <cell r="A1993">
            <v>3</v>
          </cell>
          <cell r="C1993" t="str">
            <v>Sekelompok pekerja akan membantu meratakan</v>
          </cell>
        </row>
        <row r="1994">
          <cell r="C1994" t="str">
            <v>badan jalan dengan alat bantu</v>
          </cell>
          <cell r="L1994" t="str">
            <v>1.</v>
          </cell>
          <cell r="N1994" t="str">
            <v>Pekerja</v>
          </cell>
          <cell r="O1994" t="str">
            <v>(L01)</v>
          </cell>
          <cell r="P1994" t="str">
            <v>jam</v>
          </cell>
          <cell r="Q1994">
            <v>1.6064257028112448E-2</v>
          </cell>
          <cell r="R1994">
            <v>2857.14</v>
          </cell>
          <cell r="U1994">
            <v>45.897831325301198</v>
          </cell>
        </row>
        <row r="1995">
          <cell r="L1995" t="str">
            <v>2.</v>
          </cell>
          <cell r="N1995" t="str">
            <v>Mandor</v>
          </cell>
          <cell r="O1995" t="str">
            <v>(L02)</v>
          </cell>
          <cell r="P1995" t="str">
            <v>jam</v>
          </cell>
          <cell r="Q1995">
            <v>4.0160642570281121E-3</v>
          </cell>
          <cell r="R1995">
            <v>3214.29</v>
          </cell>
          <cell r="U1995">
            <v>12.90879518072289</v>
          </cell>
        </row>
        <row r="1998">
          <cell r="Q1998" t="str">
            <v>JUMLAH HARGA TENAGA</v>
          </cell>
          <cell r="U1998">
            <v>58.806626506024088</v>
          </cell>
        </row>
        <row r="2000">
          <cell r="L2000" t="str">
            <v>B.</v>
          </cell>
          <cell r="N2000" t="str">
            <v>BAHAN</v>
          </cell>
        </row>
        <row r="2001">
          <cell r="A2001" t="str">
            <v>III.</v>
          </cell>
          <cell r="C2001" t="str">
            <v>PEMAKAIAN BAHAN, ALAT DAN TENAGA</v>
          </cell>
        </row>
        <row r="2002">
          <cell r="A2002" t="str">
            <v>1.</v>
          </cell>
          <cell r="C2002" t="str">
            <v>BAHAN</v>
          </cell>
        </row>
        <row r="2003">
          <cell r="C2003" t="str">
            <v>Tidak diperlukan bahan / material</v>
          </cell>
        </row>
        <row r="2005">
          <cell r="A2005" t="str">
            <v>2.</v>
          </cell>
          <cell r="C2005" t="str">
            <v>ALAT</v>
          </cell>
        </row>
        <row r="2006">
          <cell r="A2006" t="str">
            <v>2.a.</v>
          </cell>
          <cell r="C2006" t="str">
            <v>MOTOR GRADER</v>
          </cell>
          <cell r="G2006" t="str">
            <v>(E13)</v>
          </cell>
        </row>
        <row r="2007">
          <cell r="C2007" t="str">
            <v>Panjang operasi grader sekali jalan</v>
          </cell>
          <cell r="G2007" t="str">
            <v>Lh</v>
          </cell>
          <cell r="H2007">
            <v>50</v>
          </cell>
          <cell r="I2007" t="str">
            <v>M</v>
          </cell>
        </row>
        <row r="2008">
          <cell r="C2008" t="str">
            <v>Lebar Efektif kerja Blade</v>
          </cell>
          <cell r="G2008" t="str">
            <v>b</v>
          </cell>
          <cell r="H2008">
            <v>2.4</v>
          </cell>
          <cell r="I2008" t="str">
            <v>M</v>
          </cell>
        </row>
        <row r="2009">
          <cell r="C2009" t="str">
            <v>Faktor Efisiensi Alat</v>
          </cell>
          <cell r="G2009" t="str">
            <v>Fa</v>
          </cell>
          <cell r="H2009">
            <v>0.83</v>
          </cell>
          <cell r="I2009" t="str">
            <v>-</v>
          </cell>
        </row>
        <row r="2010">
          <cell r="C2010" t="str">
            <v>Kecepatan rata-rata alat</v>
          </cell>
          <cell r="G2010" t="str">
            <v>v</v>
          </cell>
          <cell r="H2010">
            <v>2</v>
          </cell>
          <cell r="I2010" t="str">
            <v>Km / Jam</v>
          </cell>
        </row>
        <row r="2011">
          <cell r="C2011" t="str">
            <v>Jumlah lintasan</v>
          </cell>
          <cell r="G2011" t="str">
            <v>n</v>
          </cell>
          <cell r="H2011">
            <v>6</v>
          </cell>
          <cell r="I2011" t="str">
            <v>lintasan</v>
          </cell>
        </row>
        <row r="2012">
          <cell r="C2012" t="str">
            <v>Waktu siklus</v>
          </cell>
          <cell r="G2012" t="str">
            <v>Ts1</v>
          </cell>
        </row>
        <row r="2013">
          <cell r="C2013" t="str">
            <v>- Perataan 1 kali lintasan    = Lh : (v x 1000) x 60</v>
          </cell>
          <cell r="G2013" t="str">
            <v>T1</v>
          </cell>
          <cell r="H2013">
            <v>1.5</v>
          </cell>
          <cell r="I2013" t="str">
            <v>menit</v>
          </cell>
        </row>
        <row r="2014">
          <cell r="C2014" t="str">
            <v>- Lain-lain</v>
          </cell>
          <cell r="G2014" t="str">
            <v>T2</v>
          </cell>
          <cell r="H2014">
            <v>1</v>
          </cell>
          <cell r="I2014" t="str">
            <v>menit</v>
          </cell>
        </row>
        <row r="2015">
          <cell r="G2015" t="str">
            <v>Ts1</v>
          </cell>
          <cell r="H2015">
            <v>2.5</v>
          </cell>
          <cell r="I2015" t="str">
            <v>menit</v>
          </cell>
        </row>
        <row r="2017">
          <cell r="C2017" t="str">
            <v>Kapasitas Produksi / Jam   =</v>
          </cell>
          <cell r="E2017" t="str">
            <v>Lh x b x Fa x 60</v>
          </cell>
          <cell r="G2017" t="str">
            <v>Q1</v>
          </cell>
          <cell r="H2017">
            <v>398.4</v>
          </cell>
          <cell r="I2017" t="str">
            <v>M2</v>
          </cell>
        </row>
        <row r="2018">
          <cell r="E2018" t="str">
            <v>n x Ts</v>
          </cell>
        </row>
        <row r="2020">
          <cell r="C2020" t="str">
            <v>Koefisien Alat / m2</v>
          </cell>
          <cell r="D2020" t="str">
            <v>=  1  :  Q1</v>
          </cell>
          <cell r="G2020" t="str">
            <v>(E13)</v>
          </cell>
          <cell r="H2020">
            <v>2.5100401606425703E-3</v>
          </cell>
          <cell r="I2020" t="str">
            <v>Jam</v>
          </cell>
        </row>
        <row r="2022">
          <cell r="A2022" t="str">
            <v>2.b.</v>
          </cell>
          <cell r="C2022" t="str">
            <v>VIBRATOR ROLLER</v>
          </cell>
          <cell r="G2022" t="str">
            <v>(E19)</v>
          </cell>
        </row>
        <row r="2023">
          <cell r="C2023" t="str">
            <v>Kecepatan rata-rata alat</v>
          </cell>
          <cell r="G2023" t="str">
            <v>v</v>
          </cell>
          <cell r="H2023">
            <v>2</v>
          </cell>
          <cell r="I2023" t="str">
            <v>Km / jam</v>
          </cell>
        </row>
        <row r="2024">
          <cell r="C2024" t="str">
            <v>Lebar efektif pemadatan</v>
          </cell>
          <cell r="G2024" t="str">
            <v>b</v>
          </cell>
          <cell r="H2024">
            <v>1.2</v>
          </cell>
          <cell r="I2024" t="str">
            <v>M</v>
          </cell>
        </row>
        <row r="2025">
          <cell r="C2025" t="str">
            <v>Jumlah lintasan</v>
          </cell>
          <cell r="G2025" t="str">
            <v>n</v>
          </cell>
          <cell r="H2025">
            <v>8</v>
          </cell>
          <cell r="I2025" t="str">
            <v>lintasan</v>
          </cell>
        </row>
        <row r="2026">
          <cell r="C2026" t="str">
            <v>Faktor efisiensi alat</v>
          </cell>
          <cell r="G2026" t="str">
            <v>Fa</v>
          </cell>
          <cell r="H2026">
            <v>0.83</v>
          </cell>
          <cell r="I2026" t="str">
            <v>-</v>
          </cell>
        </row>
        <row r="2028">
          <cell r="C2028" t="str">
            <v>Kapasitas Produksi / Jam   =</v>
          </cell>
          <cell r="E2028" t="str">
            <v>(v x 1000) x b x Fa</v>
          </cell>
          <cell r="G2028" t="str">
            <v>Q2</v>
          </cell>
          <cell r="H2028">
            <v>249</v>
          </cell>
          <cell r="I2028" t="str">
            <v>M2</v>
          </cell>
        </row>
        <row r="2029">
          <cell r="E2029" t="str">
            <v>n</v>
          </cell>
        </row>
        <row r="2031">
          <cell r="C2031" t="str">
            <v>Koefisien Alat / m2</v>
          </cell>
          <cell r="D2031" t="str">
            <v>=  1  :  Q2</v>
          </cell>
          <cell r="G2031" t="str">
            <v>(E19)</v>
          </cell>
          <cell r="H2031">
            <v>4.0160642570281121E-3</v>
          </cell>
          <cell r="I2031" t="str">
            <v>Jam</v>
          </cell>
        </row>
        <row r="2033">
          <cell r="J2033" t="str">
            <v>Berlanjut ke halaman berikut</v>
          </cell>
        </row>
        <row r="2034">
          <cell r="A2034" t="str">
            <v>ITEM PEMBAYARAN NO.</v>
          </cell>
          <cell r="D2034" t="str">
            <v>:  3.3 (1)</v>
          </cell>
          <cell r="J2034" t="str">
            <v>Analisa EI-331</v>
          </cell>
        </row>
        <row r="2035">
          <cell r="A2035" t="str">
            <v>JENIS PEKERJAAN</v>
          </cell>
          <cell r="D2035" t="str">
            <v>:  Penyiapan Badan Jalan pada Galian</v>
          </cell>
        </row>
        <row r="2036">
          <cell r="A2036" t="str">
            <v>SATUAN PEMBAYARAN</v>
          </cell>
          <cell r="D2036" t="str">
            <v>:  M2</v>
          </cell>
          <cell r="H2036" t="str">
            <v>URAIAN ANALISA HARGA SATUAN</v>
          </cell>
        </row>
        <row r="2037">
          <cell r="J2037" t="str">
            <v>Lanjutan</v>
          </cell>
        </row>
        <row r="2039">
          <cell r="A2039" t="str">
            <v>No.</v>
          </cell>
          <cell r="C2039" t="str">
            <v>U R A I A N</v>
          </cell>
          <cell r="G2039" t="str">
            <v>KODE</v>
          </cell>
          <cell r="H2039" t="str">
            <v>KOEF.</v>
          </cell>
          <cell r="I2039" t="str">
            <v>SATUAN</v>
          </cell>
          <cell r="J2039" t="str">
            <v>KETERANGAN</v>
          </cell>
        </row>
        <row r="2042">
          <cell r="A2042" t="str">
            <v>2.c.</v>
          </cell>
          <cell r="C2042" t="str">
            <v>WATER TANK TRUCK</v>
          </cell>
          <cell r="G2042" t="str">
            <v>(E23)</v>
          </cell>
        </row>
        <row r="2043">
          <cell r="C2043" t="str">
            <v>Volume tangki air</v>
          </cell>
          <cell r="G2043" t="str">
            <v>V</v>
          </cell>
          <cell r="H2043">
            <v>4</v>
          </cell>
          <cell r="I2043" t="str">
            <v>M3</v>
          </cell>
        </row>
        <row r="2044">
          <cell r="C2044" t="str">
            <v>Kebutuhan air / M2 permukaan padat</v>
          </cell>
          <cell r="G2044" t="str">
            <v>Wc</v>
          </cell>
          <cell r="H2044">
            <v>0.01</v>
          </cell>
          <cell r="I2044" t="str">
            <v>M3</v>
          </cell>
        </row>
        <row r="2045">
          <cell r="C2045" t="str">
            <v>Pengisian Tangki / jam</v>
          </cell>
          <cell r="G2045" t="str">
            <v>n</v>
          </cell>
          <cell r="H2045">
            <v>1</v>
          </cell>
          <cell r="I2045" t="str">
            <v>kali</v>
          </cell>
        </row>
        <row r="2046">
          <cell r="C2046" t="str">
            <v>Faktor efisiensi alat</v>
          </cell>
          <cell r="G2046" t="str">
            <v>Fa</v>
          </cell>
          <cell r="H2046">
            <v>0.83</v>
          </cell>
          <cell r="I2046" t="str">
            <v>-</v>
          </cell>
        </row>
        <row r="2048">
          <cell r="C2048" t="str">
            <v>Kapasitas Produksi / Jam   =</v>
          </cell>
          <cell r="E2048" t="str">
            <v>V  x  n x Fa</v>
          </cell>
          <cell r="G2048" t="str">
            <v>Q3</v>
          </cell>
          <cell r="H2048">
            <v>332</v>
          </cell>
          <cell r="I2048" t="str">
            <v>M2</v>
          </cell>
        </row>
        <row r="2049">
          <cell r="E2049" t="str">
            <v>Wc</v>
          </cell>
        </row>
        <row r="2051">
          <cell r="C2051" t="str">
            <v>Koefisien Alat / m2</v>
          </cell>
          <cell r="D2051" t="str">
            <v>=  1  :  Q3</v>
          </cell>
          <cell r="G2051" t="str">
            <v>(E23)</v>
          </cell>
          <cell r="H2051">
            <v>3.0120481927710845E-3</v>
          </cell>
          <cell r="I2051" t="str">
            <v>Jam</v>
          </cell>
        </row>
        <row r="2054">
          <cell r="A2054" t="str">
            <v>2.d.</v>
          </cell>
          <cell r="C2054" t="str">
            <v>ALAT  BANTU</v>
          </cell>
        </row>
        <row r="2055">
          <cell r="C2055" t="str">
            <v>Diperlukan alat-alat bantu kecil</v>
          </cell>
          <cell r="J2055" t="str">
            <v>Lump Sum</v>
          </cell>
        </row>
        <row r="2056">
          <cell r="C2056" t="str">
            <v>- Sekop    =         3   buah</v>
          </cell>
        </row>
        <row r="2059">
          <cell r="A2059" t="str">
            <v>3.</v>
          </cell>
          <cell r="C2059" t="str">
            <v>TENAGA</v>
          </cell>
        </row>
        <row r="2060">
          <cell r="C2060" t="str">
            <v>Produksi menentukan : VIBRATORY  ROLLER</v>
          </cell>
          <cell r="G2060" t="str">
            <v>Q2</v>
          </cell>
          <cell r="H2060">
            <v>249</v>
          </cell>
          <cell r="I2060" t="str">
            <v>M2/Jam</v>
          </cell>
        </row>
        <row r="2061">
          <cell r="C2061" t="str">
            <v>Produksi Pekerjaan / hari  =  Tk x Q1</v>
          </cell>
          <cell r="G2061" t="str">
            <v>Qt</v>
          </cell>
          <cell r="H2061">
            <v>1743</v>
          </cell>
          <cell r="I2061" t="str">
            <v>M2</v>
          </cell>
        </row>
        <row r="2062">
          <cell r="C2062" t="str">
            <v>Kebutuhan tenaga :</v>
          </cell>
        </row>
        <row r="2063">
          <cell r="D2063" t="str">
            <v>- Pekerja</v>
          </cell>
          <cell r="G2063" t="str">
            <v>P</v>
          </cell>
          <cell r="H2063">
            <v>4</v>
          </cell>
          <cell r="I2063" t="str">
            <v>orang</v>
          </cell>
        </row>
        <row r="2064">
          <cell r="D2064" t="str">
            <v>- Mandor</v>
          </cell>
          <cell r="G2064" t="str">
            <v>M</v>
          </cell>
          <cell r="H2064">
            <v>1</v>
          </cell>
          <cell r="I2064" t="str">
            <v>orang</v>
          </cell>
        </row>
        <row r="2067">
          <cell r="C2067" t="str">
            <v>Koefisien tenaga / M2</v>
          </cell>
        </row>
        <row r="2068">
          <cell r="D2068" t="str">
            <v>- Pekerja</v>
          </cell>
          <cell r="E2068" t="str">
            <v>= (Tk x P) : Qt</v>
          </cell>
          <cell r="G2068" t="str">
            <v>(L01)</v>
          </cell>
          <cell r="H2068">
            <v>1.6064257028112448E-2</v>
          </cell>
          <cell r="I2068" t="str">
            <v>Jam</v>
          </cell>
        </row>
        <row r="2069">
          <cell r="D2069" t="str">
            <v>- Mandor</v>
          </cell>
          <cell r="E2069" t="str">
            <v>= (Tk x M) : Qt</v>
          </cell>
          <cell r="G2069" t="str">
            <v>(L02)</v>
          </cell>
          <cell r="H2069">
            <v>4.0160642570281121E-3</v>
          </cell>
          <cell r="I2069" t="str">
            <v>Jam</v>
          </cell>
        </row>
        <row r="2072">
          <cell r="A2072" t="str">
            <v>4.</v>
          </cell>
          <cell r="C2072" t="str">
            <v>HARGA DASAR SATUAN UPAH, BAHAN DAN ALAT</v>
          </cell>
        </row>
        <row r="2073">
          <cell r="C2073" t="str">
            <v>Lihat lampiran.</v>
          </cell>
        </row>
        <row r="2076">
          <cell r="A2076" t="str">
            <v>5.</v>
          </cell>
          <cell r="C2076" t="str">
            <v>ANALISA HARGA SATUAN PEKERJAAN</v>
          </cell>
        </row>
        <row r="2077">
          <cell r="C2077" t="str">
            <v>Lihat perhitungan dalam FORMULIR STANDAR UNTUK</v>
          </cell>
        </row>
        <row r="2078">
          <cell r="C2078" t="str">
            <v>PEREKEMAN ANALISA MASING-MASING HARGA</v>
          </cell>
        </row>
        <row r="2079">
          <cell r="C2079" t="str">
            <v>SATUAN.</v>
          </cell>
        </row>
        <row r="2080">
          <cell r="C2080" t="str">
            <v>Didapat Harga Satuan Pekerjaan :</v>
          </cell>
        </row>
        <row r="2082">
          <cell r="C2082" t="str">
            <v>Rp.</v>
          </cell>
          <cell r="D2082">
            <v>1891.5348272711353</v>
          </cell>
          <cell r="E2082" t="str">
            <v>/ M2</v>
          </cell>
        </row>
        <row r="2085">
          <cell r="A2085" t="str">
            <v>6.</v>
          </cell>
          <cell r="C2085" t="str">
            <v>WAKTU PELAKSANAAN YANG DIPERLUKAN</v>
          </cell>
        </row>
        <row r="2086">
          <cell r="C2086" t="str">
            <v>Masa Pelaksanaan :</v>
          </cell>
          <cell r="D2086" t="str">
            <v>. . . . . . . . . . . .</v>
          </cell>
          <cell r="E2086" t="str">
            <v>bulan</v>
          </cell>
        </row>
        <row r="2088">
          <cell r="A2088" t="str">
            <v>7.</v>
          </cell>
          <cell r="C2088" t="str">
            <v>VOLUME PEKERJAAN YANG DIPERLUKAN</v>
          </cell>
        </row>
        <row r="2089">
          <cell r="C2089" t="str">
            <v>Volume pekerjaan  :</v>
          </cell>
          <cell r="D2089">
            <v>1</v>
          </cell>
          <cell r="E2089" t="str">
            <v>M2</v>
          </cell>
        </row>
        <row r="2094">
          <cell r="A2094" t="str">
            <v>ITEM PEMBAYARAN NO.</v>
          </cell>
          <cell r="D2094" t="str">
            <v>:  3.1.(7)</v>
          </cell>
          <cell r="J2094" t="str">
            <v>Analisa EI-312</v>
          </cell>
        </row>
        <row r="2095">
          <cell r="A2095" t="str">
            <v>JENIS PEKERJAAN</v>
          </cell>
          <cell r="D2095" t="str">
            <v>:  Pembongk Perk Beraspal dg Cold Milling Machine</v>
          </cell>
        </row>
        <row r="2096">
          <cell r="A2096" t="str">
            <v>SATUAN PEMBAYARAN</v>
          </cell>
          <cell r="D2096" t="str">
            <v>:  M3</v>
          </cell>
          <cell r="H2096" t="str">
            <v>URAIAN ANALISA HARGA SATUAN</v>
          </cell>
        </row>
        <row r="2099">
          <cell r="A2099" t="str">
            <v>No.</v>
          </cell>
          <cell r="C2099" t="str">
            <v>U R A I A N</v>
          </cell>
          <cell r="G2099" t="str">
            <v>KODE</v>
          </cell>
          <cell r="H2099" t="str">
            <v>KOEF.</v>
          </cell>
          <cell r="I2099" t="str">
            <v>SATUAN</v>
          </cell>
          <cell r="J2099" t="str">
            <v>KETERANGAN</v>
          </cell>
        </row>
        <row r="2102">
          <cell r="A2102" t="str">
            <v>I.</v>
          </cell>
          <cell r="C2102" t="str">
            <v>ASUMSI</v>
          </cell>
        </row>
        <row r="2103">
          <cell r="A2103">
            <v>1</v>
          </cell>
          <cell r="C2103" t="str">
            <v>Pekerjaan dilakukan secara mekanik</v>
          </cell>
        </row>
        <row r="2104">
          <cell r="A2104">
            <v>2</v>
          </cell>
          <cell r="C2104" t="str">
            <v>Lokasi pekerjaan : sepanjang jalan</v>
          </cell>
        </row>
        <row r="2105">
          <cell r="A2105">
            <v>3</v>
          </cell>
          <cell r="C2105" t="str">
            <v>Kondisi Jalan   :  sedang / baik</v>
          </cell>
        </row>
        <row r="2106">
          <cell r="A2106">
            <v>4</v>
          </cell>
          <cell r="C2106" t="str">
            <v>Jam kerja efektif per-hari</v>
          </cell>
          <cell r="G2106" t="str">
            <v>Tk</v>
          </cell>
          <cell r="H2106">
            <v>7</v>
          </cell>
          <cell r="I2106" t="str">
            <v>Jam</v>
          </cell>
        </row>
        <row r="2107">
          <cell r="A2107">
            <v>5</v>
          </cell>
          <cell r="C2107" t="str">
            <v>Faktor pengembangan bahan</v>
          </cell>
          <cell r="G2107" t="str">
            <v>Fk</v>
          </cell>
          <cell r="H2107">
            <v>1.24</v>
          </cell>
          <cell r="I2107" t="str">
            <v>-</v>
          </cell>
        </row>
        <row r="2110">
          <cell r="A2110" t="str">
            <v>II.</v>
          </cell>
          <cell r="C2110" t="str">
            <v>URUTAN KERJA</v>
          </cell>
        </row>
        <row r="2111">
          <cell r="A2111">
            <v>1</v>
          </cell>
          <cell r="C2111" t="str">
            <v>Aspal yg dikeruk umumnya berada di badan jalan</v>
          </cell>
        </row>
        <row r="2112">
          <cell r="A2112">
            <v>2</v>
          </cell>
          <cell r="C2112" t="str">
            <v>Pengerukan dilakukan dengan Cold Milling</v>
          </cell>
        </row>
        <row r="2113">
          <cell r="C2113" t="str">
            <v>dimuat ke dlm Truk</v>
          </cell>
        </row>
        <row r="2114">
          <cell r="A2114">
            <v>3</v>
          </cell>
          <cell r="C2114" t="str">
            <v>Dump Truck membuang material hasil galian keluar</v>
          </cell>
        </row>
        <row r="2115">
          <cell r="C2115" t="str">
            <v>lokasi jalan sejauh :</v>
          </cell>
          <cell r="G2115" t="str">
            <v>L</v>
          </cell>
          <cell r="H2115">
            <v>5</v>
          </cell>
          <cell r="I2115" t="str">
            <v>Km</v>
          </cell>
        </row>
        <row r="2119">
          <cell r="A2119" t="str">
            <v>III.</v>
          </cell>
          <cell r="C2119" t="str">
            <v>PEMAKAIAN BAHAN, ALAT DAN TENAGA</v>
          </cell>
        </row>
        <row r="2121">
          <cell r="A2121" t="str">
            <v>1.</v>
          </cell>
          <cell r="C2121" t="str">
            <v>BAHAN</v>
          </cell>
        </row>
        <row r="2122">
          <cell r="C2122" t="str">
            <v>Tidak ada bahan yang diperlukan</v>
          </cell>
        </row>
        <row r="2125">
          <cell r="A2125" t="str">
            <v>2.</v>
          </cell>
          <cell r="C2125" t="str">
            <v>ALAT</v>
          </cell>
        </row>
        <row r="2126">
          <cell r="A2126" t="str">
            <v>2.a.</v>
          </cell>
          <cell r="C2126" t="str">
            <v>COLD MILLING</v>
          </cell>
        </row>
        <row r="2127">
          <cell r="C2127" t="str">
            <v>Produksi teoritis per jam</v>
          </cell>
          <cell r="G2127" t="str">
            <v>q</v>
          </cell>
          <cell r="H2127">
            <v>300</v>
          </cell>
          <cell r="I2127" t="str">
            <v>m</v>
          </cell>
        </row>
        <row r="2128">
          <cell r="C2128" t="str">
            <v>Kapasitas lebar galian</v>
          </cell>
          <cell r="G2128" t="str">
            <v>b</v>
          </cell>
          <cell r="H2128">
            <v>1000</v>
          </cell>
          <cell r="I2128" t="str">
            <v>m</v>
          </cell>
        </row>
        <row r="2129">
          <cell r="C2129" t="str">
            <v>tebal galian</v>
          </cell>
          <cell r="G2129" t="str">
            <v>t</v>
          </cell>
          <cell r="H2129">
            <v>0.15</v>
          </cell>
          <cell r="I2129" t="str">
            <v>m</v>
          </cell>
        </row>
        <row r="2130">
          <cell r="C2130" t="str">
            <v>kecepatan</v>
          </cell>
          <cell r="G2130" t="str">
            <v>v</v>
          </cell>
          <cell r="H2130">
            <v>5</v>
          </cell>
          <cell r="I2130" t="str">
            <v>m/menit</v>
          </cell>
        </row>
        <row r="2131">
          <cell r="C2131" t="str">
            <v>Faktor effesiensi kerja</v>
          </cell>
          <cell r="G2131" t="str">
            <v>Fa</v>
          </cell>
          <cell r="H2131">
            <v>0.6</v>
          </cell>
          <cell r="J2131" t="str">
            <v>grafik cold</v>
          </cell>
          <cell r="Q2131" t="str">
            <v>JUMLAH HARGA BAHAN</v>
          </cell>
          <cell r="U2131">
            <v>0</v>
          </cell>
        </row>
        <row r="2132">
          <cell r="J2132" t="str">
            <v>miling</v>
          </cell>
        </row>
        <row r="2133">
          <cell r="C2133" t="str">
            <v>Kapasitas prod/jam =</v>
          </cell>
          <cell r="E2133" t="str">
            <v>Fa x q x t x Fk</v>
          </cell>
          <cell r="G2133" t="str">
            <v>Q1</v>
          </cell>
          <cell r="H2133">
            <v>33.479999999999997</v>
          </cell>
          <cell r="I2133" t="str">
            <v>M3</v>
          </cell>
          <cell r="L2133" t="str">
            <v>C.</v>
          </cell>
          <cell r="N2133" t="str">
            <v>PERALATAN</v>
          </cell>
        </row>
        <row r="2134">
          <cell r="L2134" t="str">
            <v>1.</v>
          </cell>
          <cell r="N2134" t="str">
            <v>Cold Milling</v>
          </cell>
          <cell r="P2134" t="str">
            <v>Jam</v>
          </cell>
          <cell r="Q2134">
            <v>2.9868578255675033E-2</v>
          </cell>
          <cell r="R2134">
            <v>1163221.6447452162</v>
          </cell>
          <cell r="U2134">
            <v>34743.776724767515</v>
          </cell>
        </row>
        <row r="2135">
          <cell r="C2135" t="str">
            <v>Koefisien Alat / m3</v>
          </cell>
          <cell r="D2135" t="str">
            <v>=  1  :  Q1</v>
          </cell>
          <cell r="H2135">
            <v>2.9868578255675033E-2</v>
          </cell>
          <cell r="I2135" t="str">
            <v>Jam</v>
          </cell>
          <cell r="L2135">
            <v>2</v>
          </cell>
          <cell r="N2135" t="str">
            <v>Dump Truck</v>
          </cell>
          <cell r="O2135" t="str">
            <v>(E08)</v>
          </cell>
          <cell r="P2135" t="str">
            <v>Jam</v>
          </cell>
          <cell r="Q2135">
            <v>0.12969656403391344</v>
          </cell>
          <cell r="R2135">
            <v>153645.58193291764</v>
          </cell>
          <cell r="U2135">
            <v>19927.304055690547</v>
          </cell>
        </row>
        <row r="2138">
          <cell r="A2138" t="str">
            <v>2.b.</v>
          </cell>
          <cell r="C2138" t="str">
            <v>DUMP TRUCK</v>
          </cell>
          <cell r="G2138" t="str">
            <v>(E08)</v>
          </cell>
        </row>
        <row r="2139">
          <cell r="C2139" t="str">
            <v>Kapasitas bak</v>
          </cell>
          <cell r="G2139" t="str">
            <v>V</v>
          </cell>
          <cell r="H2139">
            <v>4</v>
          </cell>
          <cell r="I2139" t="str">
            <v>M3</v>
          </cell>
        </row>
        <row r="2140">
          <cell r="C2140" t="str">
            <v>Faktor  efisiensi alat</v>
          </cell>
          <cell r="G2140" t="str">
            <v>Fa</v>
          </cell>
          <cell r="H2140">
            <v>0.83</v>
          </cell>
          <cell r="I2140" t="str">
            <v>-</v>
          </cell>
          <cell r="Q2140" t="str">
            <v>JUMLAH HARGA PERALATAN</v>
          </cell>
          <cell r="U2140">
            <v>54671.080780458062</v>
          </cell>
        </row>
        <row r="2141">
          <cell r="C2141" t="str">
            <v>Kecepatan rata-rata bermuatan</v>
          </cell>
          <cell r="G2141" t="str">
            <v>v1</v>
          </cell>
          <cell r="H2141">
            <v>45</v>
          </cell>
          <cell r="I2141" t="str">
            <v>KM/Jam</v>
          </cell>
        </row>
        <row r="2142">
          <cell r="C2142" t="str">
            <v>Kecepatan rata-rata kosong</v>
          </cell>
          <cell r="G2142" t="str">
            <v>v2</v>
          </cell>
          <cell r="H2142">
            <v>60</v>
          </cell>
          <cell r="I2142" t="str">
            <v>KM/Jam</v>
          </cell>
          <cell r="L2142" t="str">
            <v>D.</v>
          </cell>
          <cell r="N2142" t="str">
            <v>JUMLAH HARGA TENAGA, BAHAN DAN PERALATAN  ( A + B + C )</v>
          </cell>
          <cell r="U2142">
            <v>54937.764472214338</v>
          </cell>
        </row>
        <row r="2143">
          <cell r="C2143" t="str">
            <v>Waktu  siklus</v>
          </cell>
          <cell r="G2143" t="str">
            <v>Ts1</v>
          </cell>
          <cell r="I2143" t="str">
            <v>menit</v>
          </cell>
          <cell r="L2143" t="str">
            <v>E.</v>
          </cell>
          <cell r="N2143" t="str">
            <v>OVERHEAD &amp; PROFIT</v>
          </cell>
          <cell r="P2143">
            <v>10</v>
          </cell>
          <cell r="Q2143" t="str">
            <v>%  x  D</v>
          </cell>
          <cell r="U2143">
            <v>5493.776447221434</v>
          </cell>
        </row>
        <row r="2144">
          <cell r="C2144" t="str">
            <v>- Waktu tempuh isi</v>
          </cell>
          <cell r="E2144" t="str">
            <v>=   (L  :  v1)  x  60</v>
          </cell>
          <cell r="G2144" t="str">
            <v>T1</v>
          </cell>
          <cell r="H2144">
            <v>6.6666666666666661</v>
          </cell>
          <cell r="I2144" t="str">
            <v>menit</v>
          </cell>
          <cell r="L2144" t="str">
            <v>F.</v>
          </cell>
          <cell r="N2144" t="str">
            <v>HARGA SATUAN PEKERJAAN  ( D + E )</v>
          </cell>
          <cell r="U2144">
            <v>60431.540919435771</v>
          </cell>
        </row>
        <row r="2145">
          <cell r="C2145" t="str">
            <v>- Waktu tempuh kosong</v>
          </cell>
          <cell r="E2145" t="str">
            <v>=   (L  :  v2)  x  60</v>
          </cell>
          <cell r="G2145" t="str">
            <v>T2</v>
          </cell>
          <cell r="H2145">
            <v>5</v>
          </cell>
          <cell r="I2145" t="str">
            <v>menit</v>
          </cell>
          <cell r="L2145" t="str">
            <v>Note: 1</v>
          </cell>
          <cell r="N2145" t="str">
            <v>SATUAN dapat berdasarkan atas jam operasi untuk Tenaga Kerja dan Peralatan, volume dan/atau ukuran</v>
          </cell>
        </row>
        <row r="2146">
          <cell r="C2146" t="str">
            <v>- Muat</v>
          </cell>
          <cell r="E2146" t="str">
            <v>=   (V  :  Q1) x 60</v>
          </cell>
          <cell r="G2146" t="str">
            <v>T3</v>
          </cell>
          <cell r="H2146">
            <v>7.1684587813620082</v>
          </cell>
          <cell r="I2146" t="str">
            <v>menit</v>
          </cell>
          <cell r="N2146" t="str">
            <v>berat untuk bahan-bahan.</v>
          </cell>
        </row>
        <row r="2147">
          <cell r="C2147" t="str">
            <v>- Lain-lain</v>
          </cell>
          <cell r="G2147" t="str">
            <v>T4</v>
          </cell>
          <cell r="H2147">
            <v>2</v>
          </cell>
          <cell r="I2147" t="str">
            <v>menit</v>
          </cell>
          <cell r="L2147">
            <v>2</v>
          </cell>
          <cell r="N2147" t="str">
            <v>Kuantitas satuan adalah kuantitas setiap komponen untuk menyelesaikan satu satuan pekerjaan dari nomor</v>
          </cell>
        </row>
        <row r="2148">
          <cell r="G2148" t="str">
            <v>Ts1</v>
          </cell>
          <cell r="H2148">
            <v>20.835125448028673</v>
          </cell>
          <cell r="I2148" t="str">
            <v>menit</v>
          </cell>
          <cell r="N2148" t="str">
            <v>mata pembayaran.</v>
          </cell>
        </row>
        <row r="2149">
          <cell r="L2149">
            <v>3</v>
          </cell>
          <cell r="N2149" t="str">
            <v>Biaya satuan untuk peralatan sudah termasuk bahan bakar, bahan habis dipakai dan operator.</v>
          </cell>
        </row>
        <row r="2150">
          <cell r="L2150">
            <v>4</v>
          </cell>
          <cell r="N2150" t="str">
            <v>Biaya satuan sudah termasuk pengeluaran untuk seluruh pajak yang berkaitan (tetapi tidak termasuk PPN</v>
          </cell>
        </row>
        <row r="2151">
          <cell r="C2151" t="str">
            <v>Kapasitas Produksi / Jam   =</v>
          </cell>
          <cell r="E2151" t="str">
            <v>V x Fa x 60</v>
          </cell>
          <cell r="G2151" t="str">
            <v>Q2</v>
          </cell>
          <cell r="H2151">
            <v>7.7103044899363491</v>
          </cell>
          <cell r="I2151" t="str">
            <v>M3 / Jam</v>
          </cell>
          <cell r="N2151" t="str">
            <v>yang dibayar dari kontrak) dan biaya-biaya lainnya.</v>
          </cell>
        </row>
        <row r="2152">
          <cell r="E2152" t="str">
            <v>Fk x Ts1</v>
          </cell>
        </row>
        <row r="2155">
          <cell r="C2155" t="str">
            <v>Koefisien Alat / m3</v>
          </cell>
          <cell r="D2155" t="str">
            <v>=  1  :  Q2</v>
          </cell>
          <cell r="G2155" t="str">
            <v>(E08)</v>
          </cell>
          <cell r="H2155">
            <v>0.12969656403391344</v>
          </cell>
          <cell r="I2155" t="str">
            <v>Jam</v>
          </cell>
        </row>
        <row r="2160">
          <cell r="J2160" t="str">
            <v>Berlanjut ke halaman berikut</v>
          </cell>
        </row>
        <row r="2161">
          <cell r="A2161" t="str">
            <v>ITEM PEMBAYARAN NO.</v>
          </cell>
          <cell r="D2161" t="str">
            <v>:  3.1.(7)</v>
          </cell>
          <cell r="J2161" t="str">
            <v>Analisa EI-312</v>
          </cell>
        </row>
        <row r="2162">
          <cell r="A2162" t="str">
            <v>JENIS PEKERJAAN</v>
          </cell>
          <cell r="D2162" t="str">
            <v>:  Pembongk Perk Beraspal dg Cold Milling Machine</v>
          </cell>
        </row>
        <row r="2163">
          <cell r="A2163" t="str">
            <v>SATUAN PEMBAYARAN</v>
          </cell>
          <cell r="D2163" t="str">
            <v>:  M3</v>
          </cell>
          <cell r="H2163" t="str">
            <v>URAIAN ANALISA HARGA SATUAN</v>
          </cell>
        </row>
        <row r="2164">
          <cell r="J2164" t="str">
            <v>Lanjutan</v>
          </cell>
        </row>
        <row r="2166">
          <cell r="A2166" t="str">
            <v>No.</v>
          </cell>
          <cell r="C2166" t="str">
            <v>U R A I A N</v>
          </cell>
          <cell r="G2166" t="str">
            <v>KODE</v>
          </cell>
          <cell r="H2166" t="str">
            <v>KOEF.</v>
          </cell>
          <cell r="I2166" t="str">
            <v>SATUAN</v>
          </cell>
          <cell r="J2166" t="str">
            <v>KETERANGAN</v>
          </cell>
        </row>
        <row r="2169">
          <cell r="A2169" t="str">
            <v>2.c</v>
          </cell>
          <cell r="C2169" t="str">
            <v>ALAT  BANTU</v>
          </cell>
        </row>
        <row r="2170">
          <cell r="C2170" t="str">
            <v>Diperlukan alat-alat bantu kecil</v>
          </cell>
          <cell r="J2170" t="str">
            <v>Lump Sump</v>
          </cell>
        </row>
        <row r="2171">
          <cell r="C2171" t="str">
            <v>- Pahat / Tatah</v>
          </cell>
          <cell r="D2171" t="str">
            <v>=  2  buah</v>
          </cell>
        </row>
        <row r="2172">
          <cell r="C2172" t="str">
            <v>- Palu Besar</v>
          </cell>
          <cell r="D2172" t="str">
            <v>=  2  buah</v>
          </cell>
        </row>
        <row r="2174">
          <cell r="A2174" t="str">
            <v>3.</v>
          </cell>
          <cell r="C2174" t="str">
            <v>TENAGA</v>
          </cell>
        </row>
        <row r="2175">
          <cell r="C2175" t="str">
            <v>Produksi menentukan : COLD MILLING</v>
          </cell>
          <cell r="G2175" t="str">
            <v>Q1</v>
          </cell>
          <cell r="H2175">
            <v>33.479999999999997</v>
          </cell>
          <cell r="I2175" t="str">
            <v>M3/Jam</v>
          </cell>
        </row>
        <row r="2176">
          <cell r="C2176" t="str">
            <v>Produksi Galian / hari  =  Tk x Q1</v>
          </cell>
          <cell r="G2176" t="str">
            <v>Qt</v>
          </cell>
          <cell r="H2176">
            <v>234.35999999999999</v>
          </cell>
          <cell r="I2176" t="str">
            <v>M2</v>
          </cell>
        </row>
        <row r="2177">
          <cell r="C2177" t="str">
            <v>Kebutuhan tenaga :</v>
          </cell>
        </row>
        <row r="2178">
          <cell r="D2178" t="str">
            <v>- Pekerja</v>
          </cell>
          <cell r="G2178" t="str">
            <v>P</v>
          </cell>
          <cell r="H2178">
            <v>2</v>
          </cell>
          <cell r="I2178" t="str">
            <v>orang</v>
          </cell>
        </row>
        <row r="2179">
          <cell r="D2179" t="str">
            <v>- Mandor</v>
          </cell>
          <cell r="G2179" t="str">
            <v>M</v>
          </cell>
          <cell r="H2179">
            <v>1</v>
          </cell>
          <cell r="I2179" t="str">
            <v>orang</v>
          </cell>
        </row>
        <row r="2181">
          <cell r="C2181" t="str">
            <v>Koefisien tenaga / M3   :</v>
          </cell>
        </row>
        <row r="2182">
          <cell r="D2182" t="str">
            <v>- Pekerja</v>
          </cell>
          <cell r="E2182" t="str">
            <v>= (Tk x P) : Qt</v>
          </cell>
          <cell r="G2182" t="str">
            <v>(L01)</v>
          </cell>
          <cell r="H2182">
            <v>5.9737156511350066E-2</v>
          </cell>
          <cell r="I2182" t="str">
            <v>Jam</v>
          </cell>
        </row>
        <row r="2183">
          <cell r="D2183" t="str">
            <v>- Mandor</v>
          </cell>
          <cell r="E2183" t="str">
            <v>= (Tk x M) : Qt</v>
          </cell>
          <cell r="G2183" t="str">
            <v>(L03)</v>
          </cell>
          <cell r="H2183">
            <v>2.9868578255675033E-2</v>
          </cell>
          <cell r="I2183" t="str">
            <v>Jam</v>
          </cell>
        </row>
        <row r="2185">
          <cell r="A2185" t="str">
            <v>4.</v>
          </cell>
          <cell r="C2185" t="str">
            <v>HARGA DASAR SATUAN UPAH, BAHAN DAN ALAT</v>
          </cell>
        </row>
        <row r="2186">
          <cell r="C2186" t="str">
            <v>Lihat lampiran.</v>
          </cell>
        </row>
        <row r="2188">
          <cell r="A2188" t="str">
            <v>5.</v>
          </cell>
          <cell r="C2188" t="str">
            <v>ANALISA HARGA SATUAN PEKERJAAN</v>
          </cell>
        </row>
        <row r="2189">
          <cell r="C2189" t="str">
            <v>Lihat perhitungan dalam FORMULIR STANDAR UNTUK</v>
          </cell>
        </row>
        <row r="2190">
          <cell r="C2190" t="str">
            <v>PEREKEMAN ANALISA MASING-MASING HARGA</v>
          </cell>
        </row>
        <row r="2191">
          <cell r="C2191" t="str">
            <v>SATUAN.</v>
          </cell>
        </row>
        <row r="2192">
          <cell r="C2192" t="str">
            <v>Didapat Harga Satuan Pekerjaan :</v>
          </cell>
        </row>
        <row r="2194">
          <cell r="C2194" t="str">
            <v>Rp.</v>
          </cell>
          <cell r="D2194">
            <v>60431.540919435771</v>
          </cell>
          <cell r="E2194" t="str">
            <v>/ M2</v>
          </cell>
        </row>
        <row r="2197">
          <cell r="A2197" t="str">
            <v>6.</v>
          </cell>
          <cell r="C2197" t="str">
            <v>WAKTU PELAKSANAAN YANG DIPERLUKAN</v>
          </cell>
        </row>
        <row r="2198">
          <cell r="C2198" t="str">
            <v>Masa Pelaksanaan :</v>
          </cell>
          <cell r="D2198" t="str">
            <v>. . . . . . . . . . . .</v>
          </cell>
          <cell r="E2198" t="str">
            <v>bulan</v>
          </cell>
        </row>
        <row r="2200">
          <cell r="A2200" t="str">
            <v>7.</v>
          </cell>
          <cell r="C2200" t="str">
            <v>VOLUME PEKERJAAN YANG DIPERLUKAN</v>
          </cell>
        </row>
        <row r="2201">
          <cell r="C2201" t="str">
            <v>Volume pekerjaan  :</v>
          </cell>
          <cell r="D2201">
            <v>0</v>
          </cell>
          <cell r="E2201" t="str">
            <v>M3</v>
          </cell>
        </row>
        <row r="2217">
          <cell r="A2217" t="str">
            <v>ITEM PEMBAYARAN NO.</v>
          </cell>
          <cell r="D2217" t="str">
            <v>:  3.1.(8)</v>
          </cell>
          <cell r="J2217" t="str">
            <v>=T2272</v>
          </cell>
        </row>
        <row r="2218">
          <cell r="A2218" t="str">
            <v>JENIS PEKERJAAN</v>
          </cell>
          <cell r="D2218" t="str">
            <v>:  Pembongk Perk Beraspal tanpa Cold Milling Machine</v>
          </cell>
        </row>
        <row r="2219">
          <cell r="A2219" t="str">
            <v>SATUAN PEMBAYARAN</v>
          </cell>
          <cell r="D2219" t="str">
            <v>:  M3</v>
          </cell>
          <cell r="H2219" t="str">
            <v>URAIAN ANALISA HARGA SATUAN</v>
          </cell>
        </row>
        <row r="2222">
          <cell r="A2222" t="str">
            <v>No.</v>
          </cell>
          <cell r="C2222" t="str">
            <v>U R A I A N</v>
          </cell>
          <cell r="G2222" t="str">
            <v>KODE</v>
          </cell>
          <cell r="H2222" t="str">
            <v>KOEF.</v>
          </cell>
          <cell r="I2222" t="str">
            <v>SATUAN</v>
          </cell>
          <cell r="J2222" t="str">
            <v>KETERANGAN</v>
          </cell>
        </row>
        <row r="2225">
          <cell r="A2225" t="str">
            <v>I.</v>
          </cell>
          <cell r="C2225" t="str">
            <v>ASUMSI</v>
          </cell>
        </row>
        <row r="2226">
          <cell r="A2226">
            <v>1</v>
          </cell>
          <cell r="C2226" t="str">
            <v>Pekerjaan dilakukan secara mekanik/manual</v>
          </cell>
        </row>
        <row r="2227">
          <cell r="A2227">
            <v>2</v>
          </cell>
          <cell r="C2227" t="str">
            <v>Lokasi pekerjaan : sepanjang jalan</v>
          </cell>
        </row>
        <row r="2228">
          <cell r="A2228">
            <v>3</v>
          </cell>
          <cell r="C2228" t="str">
            <v>Kondisi Jalan   :  sedang / baik</v>
          </cell>
        </row>
        <row r="2229">
          <cell r="A2229">
            <v>4</v>
          </cell>
          <cell r="C2229" t="str">
            <v>Jam kerja efektif per-hari</v>
          </cell>
          <cell r="G2229" t="str">
            <v>Tk</v>
          </cell>
          <cell r="H2229">
            <v>7</v>
          </cell>
          <cell r="I2229" t="str">
            <v>Jam</v>
          </cell>
        </row>
        <row r="2230">
          <cell r="A2230">
            <v>5</v>
          </cell>
          <cell r="C2230" t="str">
            <v>Faktor pengembangan bahan</v>
          </cell>
          <cell r="G2230" t="str">
            <v>Fk</v>
          </cell>
          <cell r="H2230">
            <v>1.24</v>
          </cell>
          <cell r="I2230" t="str">
            <v>-</v>
          </cell>
        </row>
        <row r="2233">
          <cell r="A2233" t="str">
            <v>II.</v>
          </cell>
          <cell r="C2233" t="str">
            <v>URUTAN KERJA</v>
          </cell>
        </row>
        <row r="2234">
          <cell r="A2234">
            <v>1</v>
          </cell>
          <cell r="C2234" t="str">
            <v>Aspal yg dikeruk umumnya berada di badan jalan</v>
          </cell>
        </row>
        <row r="2235">
          <cell r="A2235">
            <v>2</v>
          </cell>
          <cell r="C2235" t="str">
            <v>Pengerukan dilakukan dengan Jack Hammer dan</v>
          </cell>
        </row>
        <row r="2236">
          <cell r="C2236" t="str">
            <v>dimuat ke dalam truck secara manual</v>
          </cell>
        </row>
        <row r="2237">
          <cell r="A2237">
            <v>3</v>
          </cell>
          <cell r="C2237" t="str">
            <v>Dump Truck membuang material hasil galian keluar</v>
          </cell>
        </row>
        <row r="2238">
          <cell r="C2238" t="str">
            <v>lokasi jalan sejauh :</v>
          </cell>
          <cell r="G2238" t="str">
            <v>L</v>
          </cell>
          <cell r="H2238">
            <v>5</v>
          </cell>
          <cell r="I2238" t="str">
            <v>Km</v>
          </cell>
        </row>
        <row r="2242">
          <cell r="A2242" t="str">
            <v>III.</v>
          </cell>
          <cell r="C2242" t="str">
            <v>PEMAKAIAN BAHAN, ALAT DAN TENAGA</v>
          </cell>
        </row>
        <row r="2244">
          <cell r="A2244" t="str">
            <v>1.</v>
          </cell>
          <cell r="C2244" t="str">
            <v>BAHAN</v>
          </cell>
        </row>
        <row r="2245">
          <cell r="C2245" t="str">
            <v>Tidak ada bahan yang diperlukan</v>
          </cell>
        </row>
        <row r="2248">
          <cell r="A2248" t="str">
            <v>2.</v>
          </cell>
          <cell r="C2248" t="str">
            <v>ALAT</v>
          </cell>
        </row>
        <row r="2249">
          <cell r="A2249" t="str">
            <v>2.a.</v>
          </cell>
          <cell r="C2249" t="str">
            <v>JACK HAMMER, COMPRESSOR</v>
          </cell>
        </row>
        <row r="2250">
          <cell r="C2250" t="str">
            <v>Produksi per jam</v>
          </cell>
          <cell r="G2250" t="str">
            <v>Q1</v>
          </cell>
          <cell r="H2250">
            <v>1</v>
          </cell>
          <cell r="I2250" t="str">
            <v>M3 / Jam</v>
          </cell>
        </row>
        <row r="2252">
          <cell r="C2252" t="str">
            <v>Koefisien Alat / m3</v>
          </cell>
          <cell r="D2252" t="str">
            <v>=  1  :  Q1</v>
          </cell>
          <cell r="H2252">
            <v>1</v>
          </cell>
          <cell r="I2252" t="str">
            <v>Jam</v>
          </cell>
        </row>
        <row r="2255">
          <cell r="A2255" t="str">
            <v>2.b.</v>
          </cell>
          <cell r="C2255" t="str">
            <v>DUMP TRUCK</v>
          </cell>
          <cell r="G2255" t="str">
            <v>(E08)</v>
          </cell>
        </row>
        <row r="2256">
          <cell r="C2256" t="str">
            <v>Kapasitas bak</v>
          </cell>
          <cell r="G2256" t="str">
            <v>V</v>
          </cell>
          <cell r="H2256">
            <v>4</v>
          </cell>
          <cell r="I2256" t="str">
            <v>M3</v>
          </cell>
        </row>
        <row r="2257">
          <cell r="C2257" t="str">
            <v>Faktor  efisiensi alat</v>
          </cell>
          <cell r="G2257" t="str">
            <v>Fa</v>
          </cell>
          <cell r="H2257">
            <v>0.83</v>
          </cell>
          <cell r="I2257" t="str">
            <v>-</v>
          </cell>
        </row>
        <row r="2258">
          <cell r="C2258" t="str">
            <v>Kecepatan rata-rata bermuatan</v>
          </cell>
          <cell r="G2258" t="str">
            <v>v1</v>
          </cell>
          <cell r="H2258">
            <v>45</v>
          </cell>
          <cell r="I2258" t="str">
            <v>KM/Jam</v>
          </cell>
        </row>
        <row r="2259">
          <cell r="C2259" t="str">
            <v>Kecepatan rata-rata kosong</v>
          </cell>
          <cell r="G2259" t="str">
            <v>v2</v>
          </cell>
          <cell r="H2259">
            <v>60</v>
          </cell>
          <cell r="I2259" t="str">
            <v>KM/Jam</v>
          </cell>
        </row>
        <row r="2260">
          <cell r="C2260" t="str">
            <v>Waktu  siklus</v>
          </cell>
          <cell r="G2260" t="str">
            <v>Ts1</v>
          </cell>
          <cell r="I2260" t="str">
            <v>menit</v>
          </cell>
        </row>
        <row r="2261">
          <cell r="C2261" t="str">
            <v>- Waktu tempuh isi</v>
          </cell>
          <cell r="E2261" t="str">
            <v>=   (L  :  v1)  x  60</v>
          </cell>
          <cell r="G2261" t="str">
            <v>T1</v>
          </cell>
          <cell r="H2261">
            <v>6.6666666666666661</v>
          </cell>
          <cell r="I2261" t="str">
            <v>menit</v>
          </cell>
        </row>
        <row r="2262">
          <cell r="C2262" t="str">
            <v>- Waktu tempuh kosong</v>
          </cell>
          <cell r="E2262" t="str">
            <v>=   (L  :  v2)  x  60</v>
          </cell>
          <cell r="G2262" t="str">
            <v>T2</v>
          </cell>
          <cell r="H2262">
            <v>5</v>
          </cell>
          <cell r="I2262" t="str">
            <v>menit</v>
          </cell>
        </row>
        <row r="2263">
          <cell r="C2263" t="str">
            <v>- Muat</v>
          </cell>
          <cell r="E2263" t="str">
            <v>=   (V  :  Q1) x 60</v>
          </cell>
          <cell r="G2263" t="str">
            <v>T3</v>
          </cell>
          <cell r="H2263">
            <v>240</v>
          </cell>
          <cell r="I2263" t="str">
            <v>menit</v>
          </cell>
        </row>
        <row r="2264">
          <cell r="C2264" t="str">
            <v>- Lain-lain</v>
          </cell>
          <cell r="G2264" t="str">
            <v>T4</v>
          </cell>
          <cell r="H2264">
            <v>2</v>
          </cell>
          <cell r="I2264" t="str">
            <v>menit</v>
          </cell>
        </row>
        <row r="2265">
          <cell r="G2265" t="str">
            <v>Ts1</v>
          </cell>
          <cell r="H2265">
            <v>253.66666666666666</v>
          </cell>
          <cell r="I2265" t="str">
            <v>menit</v>
          </cell>
        </row>
        <row r="2268">
          <cell r="C2268" t="str">
            <v>Kapasitas Produksi / Jam   =</v>
          </cell>
          <cell r="E2268" t="str">
            <v>V x Fa x 60</v>
          </cell>
          <cell r="G2268" t="str">
            <v>Q2</v>
          </cell>
          <cell r="H2268">
            <v>0.63329235725488531</v>
          </cell>
          <cell r="I2268" t="str">
            <v>M3 / Jam</v>
          </cell>
        </row>
        <row r="2269">
          <cell r="E2269" t="str">
            <v>Fk x Ts1</v>
          </cell>
        </row>
        <row r="2272">
          <cell r="C2272" t="str">
            <v>Koefisien Alat / m3</v>
          </cell>
          <cell r="D2272" t="str">
            <v>=  1  :  Q2</v>
          </cell>
          <cell r="G2272" t="str">
            <v>(E08)</v>
          </cell>
          <cell r="H2272">
            <v>1.5790495314591702</v>
          </cell>
          <cell r="I2272" t="str">
            <v>Jam</v>
          </cell>
        </row>
        <row r="2274">
          <cell r="C2274">
            <v>0</v>
          </cell>
        </row>
        <row r="2275">
          <cell r="C2275">
            <v>0</v>
          </cell>
        </row>
        <row r="2277">
          <cell r="J2277" t="str">
            <v>Berlanjut ke halaman berikut</v>
          </cell>
        </row>
        <row r="2278">
          <cell r="A2278" t="str">
            <v>ITEM PEMBAYARAN NO.</v>
          </cell>
          <cell r="D2278" t="str">
            <v>:  3.1.(8)</v>
          </cell>
          <cell r="J2278" t="str">
            <v>=T2272</v>
          </cell>
        </row>
        <row r="2279">
          <cell r="A2279" t="str">
            <v>JENIS PEKERJAAN</v>
          </cell>
          <cell r="D2279" t="str">
            <v>:  Pembongk Perk Beraspal tanpa Cold Milling Machine</v>
          </cell>
        </row>
        <row r="2280">
          <cell r="A2280" t="str">
            <v>SATUAN PEMBAYARAN</v>
          </cell>
          <cell r="D2280" t="str">
            <v>:  M3</v>
          </cell>
          <cell r="H2280" t="str">
            <v>URAIAN ANALISA HARGA SATUAN</v>
          </cell>
        </row>
        <row r="2281">
          <cell r="J2281" t="str">
            <v>Lanjutan</v>
          </cell>
        </row>
        <row r="2283">
          <cell r="A2283" t="str">
            <v>No.</v>
          </cell>
          <cell r="C2283" t="str">
            <v>U R A I A N</v>
          </cell>
          <cell r="G2283" t="str">
            <v>KODE</v>
          </cell>
          <cell r="H2283" t="str">
            <v>KOEF.</v>
          </cell>
          <cell r="I2283" t="str">
            <v>SATUAN</v>
          </cell>
          <cell r="J2283" t="str">
            <v>KETERANGAN</v>
          </cell>
        </row>
        <row r="2286">
          <cell r="A2286" t="str">
            <v>2.c</v>
          </cell>
          <cell r="C2286" t="str">
            <v>ALAT  BANTU</v>
          </cell>
        </row>
        <row r="2287">
          <cell r="C2287" t="str">
            <v>Diperlukan alat-alat bantu kecil</v>
          </cell>
          <cell r="J2287" t="str">
            <v>Lump Sump</v>
          </cell>
        </row>
        <row r="2288">
          <cell r="C2288" t="str">
            <v>- Sekop</v>
          </cell>
          <cell r="D2288" t="str">
            <v>= 2 buah</v>
          </cell>
        </row>
        <row r="2289">
          <cell r="C2289" t="str">
            <v>- Kereta Sorong</v>
          </cell>
          <cell r="D2289" t="str">
            <v>= 2 buah</v>
          </cell>
        </row>
        <row r="2291">
          <cell r="A2291" t="str">
            <v>3.</v>
          </cell>
          <cell r="C2291" t="str">
            <v>TENAGA</v>
          </cell>
        </row>
        <row r="2292">
          <cell r="C2292" t="str">
            <v>Produksi menentukan : Jack Hammer</v>
          </cell>
          <cell r="G2292" t="str">
            <v>Q1</v>
          </cell>
          <cell r="H2292">
            <v>1</v>
          </cell>
          <cell r="I2292" t="str">
            <v>M3/Jam</v>
          </cell>
        </row>
        <row r="2293">
          <cell r="C2293" t="str">
            <v>Produksi Galian / hari  =  Tk x Q1</v>
          </cell>
          <cell r="G2293" t="str">
            <v>Qt</v>
          </cell>
          <cell r="H2293">
            <v>7</v>
          </cell>
          <cell r="I2293" t="str">
            <v>M3</v>
          </cell>
        </row>
        <row r="2294">
          <cell r="C2294" t="str">
            <v>Kebutuhan tenaga :</v>
          </cell>
        </row>
        <row r="2295">
          <cell r="D2295" t="str">
            <v>- Pekerja</v>
          </cell>
          <cell r="G2295" t="str">
            <v>P</v>
          </cell>
          <cell r="H2295">
            <v>2</v>
          </cell>
          <cell r="I2295" t="str">
            <v>orang</v>
          </cell>
        </row>
        <row r="2296">
          <cell r="D2296" t="str">
            <v>- Mandor</v>
          </cell>
          <cell r="G2296" t="str">
            <v>M</v>
          </cell>
          <cell r="H2296">
            <v>1</v>
          </cell>
          <cell r="I2296" t="str">
            <v>orang</v>
          </cell>
        </row>
        <row r="2298">
          <cell r="C2298" t="str">
            <v>Koefisien tenaga / M3   :</v>
          </cell>
        </row>
        <row r="2299">
          <cell r="D2299" t="str">
            <v>- Pekerja</v>
          </cell>
          <cell r="E2299" t="str">
            <v>= (Tk x P) : Qt</v>
          </cell>
          <cell r="G2299" t="str">
            <v>(L01)</v>
          </cell>
          <cell r="H2299">
            <v>2</v>
          </cell>
          <cell r="I2299" t="str">
            <v>Jam</v>
          </cell>
        </row>
        <row r="2300">
          <cell r="D2300" t="str">
            <v>- Mandor</v>
          </cell>
          <cell r="E2300" t="str">
            <v>= (Tk x M) : Qt</v>
          </cell>
          <cell r="G2300" t="str">
            <v>(L03)</v>
          </cell>
          <cell r="H2300">
            <v>1</v>
          </cell>
          <cell r="I2300" t="str">
            <v>Jam</v>
          </cell>
        </row>
        <row r="2302">
          <cell r="A2302" t="str">
            <v>4.</v>
          </cell>
          <cell r="C2302" t="str">
            <v>HARGA DASAR SATUAN UPAH, BAHAN DAN ALAT</v>
          </cell>
        </row>
        <row r="2303">
          <cell r="C2303" t="str">
            <v>Lihat lampiran.</v>
          </cell>
        </row>
        <row r="2305">
          <cell r="A2305" t="str">
            <v>5.</v>
          </cell>
          <cell r="C2305" t="str">
            <v>ANALISA HARGA SATUAN PEKERJAAN</v>
          </cell>
        </row>
        <row r="2306">
          <cell r="C2306" t="str">
            <v>Lihat perhitungan dalam FORMULIR STANDAR UNTUK</v>
          </cell>
        </row>
        <row r="2307">
          <cell r="C2307" t="str">
            <v>PEREKEMAN ANALISA MASING-MASING HARGA</v>
          </cell>
        </row>
        <row r="2308">
          <cell r="C2308" t="str">
            <v>SATUAN.</v>
          </cell>
        </row>
        <row r="2309">
          <cell r="C2309" t="str">
            <v>Didapat Harga Satuan Pekerjaan :</v>
          </cell>
        </row>
        <row r="2311">
          <cell r="C2311" t="str">
            <v>Rp.</v>
          </cell>
          <cell r="D2311">
            <v>1633771.8260014895</v>
          </cell>
          <cell r="E2311" t="str">
            <v>/ M2</v>
          </cell>
        </row>
        <row r="2314">
          <cell r="A2314" t="str">
            <v>6.</v>
          </cell>
          <cell r="C2314" t="str">
            <v>WAKTU PELAKSANAAN YANG DIPERLUKAN</v>
          </cell>
        </row>
        <row r="2315">
          <cell r="C2315" t="str">
            <v>Masa Pelaksanaan :</v>
          </cell>
          <cell r="D2315" t="str">
            <v>. . . . . . . . . . . .</v>
          </cell>
          <cell r="E2315" t="str">
            <v>bulan</v>
          </cell>
        </row>
        <row r="2317">
          <cell r="A2317" t="str">
            <v>7.</v>
          </cell>
          <cell r="C2317" t="str">
            <v>VOLUME PEKERJAAN YANG DIPERLUKAN</v>
          </cell>
        </row>
        <row r="2318">
          <cell r="C2318" t="str">
            <v>Volume pekerjaan  :</v>
          </cell>
          <cell r="D2318">
            <v>0</v>
          </cell>
          <cell r="E2318" t="str">
            <v>M3</v>
          </cell>
        </row>
        <row r="2335">
          <cell r="A2335" t="str">
            <v>ITEM PEMBAYARAN NO.</v>
          </cell>
          <cell r="D2335" t="str">
            <v>:  3.4</v>
          </cell>
          <cell r="J2335" t="str">
            <v>Analisa EI-312</v>
          </cell>
          <cell r="T2335" t="str">
            <v>Analisa EI-312</v>
          </cell>
        </row>
        <row r="2336">
          <cell r="A2336" t="str">
            <v>JENIS PEKERJAAN</v>
          </cell>
          <cell r="D2336" t="str">
            <v>:  Pengupasan Permukaan Aspal Lama dan Pencampuran Kembali</v>
          </cell>
        </row>
        <row r="2337">
          <cell r="A2337" t="str">
            <v>SATUAN PEMBAYARAN</v>
          </cell>
          <cell r="D2337" t="str">
            <v>:  M2</v>
          </cell>
          <cell r="H2337" t="str">
            <v>URAIAN ANALISA HARGA SATUAN</v>
          </cell>
          <cell r="L2337" t="str">
            <v>FORMULIR STANDAR UNTUK</v>
          </cell>
        </row>
        <row r="2338">
          <cell r="L2338" t="str">
            <v>PEREKAMAN ANALISA MASING-MASING HARGA SATUAN</v>
          </cell>
        </row>
        <row r="2339">
          <cell r="L2339">
            <v>0</v>
          </cell>
        </row>
        <row r="2340">
          <cell r="A2340" t="str">
            <v>No.</v>
          </cell>
          <cell r="C2340" t="str">
            <v>U R A I A N</v>
          </cell>
          <cell r="G2340" t="str">
            <v>KODE</v>
          </cell>
          <cell r="H2340" t="str">
            <v>KOEF.</v>
          </cell>
          <cell r="I2340" t="str">
            <v>SATUAN</v>
          </cell>
          <cell r="J2340" t="str">
            <v>KETERANGAN</v>
          </cell>
        </row>
        <row r="2342">
          <cell r="L2342" t="str">
            <v>PROYEK</v>
          </cell>
          <cell r="O2342" t="str">
            <v>:</v>
          </cell>
        </row>
        <row r="2343">
          <cell r="A2343" t="str">
            <v>I.</v>
          </cell>
          <cell r="C2343" t="str">
            <v>ASUMSI</v>
          </cell>
          <cell r="L2343" t="str">
            <v>No. PAKET KONTRAK</v>
          </cell>
          <cell r="O2343" t="str">
            <v>:</v>
          </cell>
        </row>
        <row r="2344">
          <cell r="A2344">
            <v>1</v>
          </cell>
          <cell r="C2344" t="str">
            <v>Pekerjaan dilakukan secara mekananik</v>
          </cell>
          <cell r="L2344" t="str">
            <v>NAMA PAKET</v>
          </cell>
          <cell r="O2344" t="str">
            <v>:</v>
          </cell>
        </row>
        <row r="2345">
          <cell r="A2345">
            <v>2</v>
          </cell>
          <cell r="C2345" t="str">
            <v>Lokasi pekerjaan : sepanjang jalan</v>
          </cell>
          <cell r="L2345" t="str">
            <v>PROP / KAB / KODYA</v>
          </cell>
          <cell r="O2345" t="str">
            <v>:</v>
          </cell>
        </row>
        <row r="2346">
          <cell r="A2346">
            <v>3</v>
          </cell>
          <cell r="C2346" t="str">
            <v>Kondisi Jalan   :  sedang / baik</v>
          </cell>
          <cell r="L2346" t="str">
            <v>ITEM PEMBAYARAN NO.</v>
          </cell>
          <cell r="O2346" t="str">
            <v>:  3.4</v>
          </cell>
          <cell r="R2346" t="str">
            <v>PERKIRAAN VOL. PEK.</v>
          </cell>
          <cell r="T2346" t="str">
            <v>:</v>
          </cell>
          <cell r="U2346">
            <v>0</v>
          </cell>
        </row>
        <row r="2347">
          <cell r="A2347">
            <v>4</v>
          </cell>
          <cell r="C2347" t="str">
            <v>Jam kerja efektif per-hari</v>
          </cell>
          <cell r="G2347" t="str">
            <v>Tk</v>
          </cell>
          <cell r="H2347">
            <v>7</v>
          </cell>
          <cell r="I2347" t="str">
            <v>Jam</v>
          </cell>
          <cell r="L2347" t="str">
            <v>JENIS PEKERJAAN</v>
          </cell>
          <cell r="O2347" t="str">
            <v>:  Pengupasan Permukaan Aspal Lama dan Pencampuran Kembali</v>
          </cell>
          <cell r="R2347" t="str">
            <v>TOTAL HARGA (Rp.)</v>
          </cell>
          <cell r="T2347" t="str">
            <v>:</v>
          </cell>
          <cell r="U2347">
            <v>0</v>
          </cell>
        </row>
        <row r="2348">
          <cell r="A2348">
            <v>5</v>
          </cell>
          <cell r="C2348" t="str">
            <v>Faktor pengembangan bahan</v>
          </cell>
          <cell r="G2348" t="str">
            <v>Fk</v>
          </cell>
          <cell r="H2348">
            <v>1.24</v>
          </cell>
          <cell r="I2348" t="str">
            <v>-</v>
          </cell>
          <cell r="L2348" t="str">
            <v>SATUAN PEMBAYARAN</v>
          </cell>
          <cell r="O2348" t="str">
            <v>:  M2</v>
          </cell>
          <cell r="R2348" t="str">
            <v>% THD. BIAYA PROYEK</v>
          </cell>
          <cell r="T2348" t="str">
            <v>:</v>
          </cell>
          <cell r="U2348" t="e">
            <v>#DIV/0!</v>
          </cell>
        </row>
        <row r="2349">
          <cell r="A2349">
            <v>6</v>
          </cell>
          <cell r="C2349" t="str">
            <v>Tebal penggaruan 15 cm</v>
          </cell>
        </row>
        <row r="2351">
          <cell r="A2351" t="str">
            <v>II.</v>
          </cell>
          <cell r="C2351" t="str">
            <v>URUTAN KERJA</v>
          </cell>
          <cell r="Q2351" t="str">
            <v>PERKIRAAN</v>
          </cell>
          <cell r="R2351" t="str">
            <v>HARGA</v>
          </cell>
          <cell r="S2351" t="str">
            <v>JUMLAH</v>
          </cell>
        </row>
        <row r="2352">
          <cell r="A2352">
            <v>1</v>
          </cell>
          <cell r="C2352" t="str">
            <v>Penggaruan perkerasan dengan alat cold recycler</v>
          </cell>
          <cell r="L2352" t="str">
            <v>NO.</v>
          </cell>
          <cell r="N2352" t="str">
            <v>KOMPONEN</v>
          </cell>
          <cell r="P2352" t="str">
            <v>SATUAN</v>
          </cell>
          <cell r="Q2352" t="str">
            <v>KUANTITAS</v>
          </cell>
          <cell r="R2352" t="str">
            <v>SATUAN</v>
          </cell>
          <cell r="S2352" t="str">
            <v>HARGA</v>
          </cell>
        </row>
        <row r="2353">
          <cell r="A2353">
            <v>2</v>
          </cell>
          <cell r="C2353" t="str">
            <v>Pencampuran kembali dengan bahan pengikat di dalam</v>
          </cell>
          <cell r="R2353" t="str">
            <v>(Rp.)</v>
          </cell>
          <cell r="S2353" t="str">
            <v>(Rp.)</v>
          </cell>
        </row>
        <row r="2354">
          <cell r="C2354" t="str">
            <v>cold recycler</v>
          </cell>
        </row>
        <row r="2355">
          <cell r="A2355">
            <v>3</v>
          </cell>
          <cell r="C2355" t="str">
            <v>Penghamparan langsung dari alat cold recycler</v>
          </cell>
        </row>
        <row r="2356">
          <cell r="A2356">
            <v>4</v>
          </cell>
          <cell r="C2356" t="str">
            <v>Pemadatan dengan alat pemadat tandem roller</v>
          </cell>
          <cell r="G2356">
            <v>0</v>
          </cell>
          <cell r="H2356">
            <v>0</v>
          </cell>
          <cell r="I2356">
            <v>0</v>
          </cell>
          <cell r="L2356" t="str">
            <v>A.</v>
          </cell>
          <cell r="N2356" t="str">
            <v>TENAGA</v>
          </cell>
        </row>
        <row r="2358">
          <cell r="L2358" t="str">
            <v>1.</v>
          </cell>
          <cell r="N2358" t="str">
            <v>Pekerja</v>
          </cell>
          <cell r="O2358" t="str">
            <v>(L01)</v>
          </cell>
          <cell r="P2358" t="str">
            <v>Jam</v>
          </cell>
          <cell r="Q2358">
            <v>2</v>
          </cell>
          <cell r="R2358">
            <v>2857.14</v>
          </cell>
          <cell r="U2358">
            <v>5714.28</v>
          </cell>
        </row>
        <row r="2359">
          <cell r="L2359" t="str">
            <v>2.</v>
          </cell>
          <cell r="N2359" t="str">
            <v>Mandor</v>
          </cell>
          <cell r="O2359" t="str">
            <v>(L03)</v>
          </cell>
          <cell r="P2359" t="str">
            <v>Jam</v>
          </cell>
          <cell r="Q2359">
            <v>0.5</v>
          </cell>
          <cell r="R2359">
            <v>3214.29</v>
          </cell>
          <cell r="U2359">
            <v>1607.145</v>
          </cell>
        </row>
        <row r="2360">
          <cell r="A2360" t="str">
            <v>III.</v>
          </cell>
          <cell r="C2360" t="str">
            <v>PEMAKAIAN BAHAN, ALAT DAN TENAGA</v>
          </cell>
        </row>
        <row r="2362">
          <cell r="A2362" t="str">
            <v>1.</v>
          </cell>
          <cell r="C2362" t="str">
            <v>BAHAN</v>
          </cell>
          <cell r="Q2362" t="str">
            <v>JUMLAH HARGA TENAGA</v>
          </cell>
          <cell r="U2362">
            <v>7321.4249999999993</v>
          </cell>
        </row>
        <row r="2363">
          <cell r="C2363" t="str">
            <v>Bahan pengikat (semen, aspal dan air)</v>
          </cell>
        </row>
        <row r="2364">
          <cell r="C2364" t="str">
            <v>- semen</v>
          </cell>
          <cell r="D2364">
            <v>0.06</v>
          </cell>
          <cell r="L2364" t="str">
            <v>B.</v>
          </cell>
          <cell r="N2364" t="str">
            <v>BAHAN</v>
          </cell>
        </row>
        <row r="2365">
          <cell r="C2365" t="str">
            <v>- aspal</v>
          </cell>
          <cell r="D2365">
            <v>0.03</v>
          </cell>
        </row>
        <row r="2366">
          <cell r="C2366" t="str">
            <v>- air</v>
          </cell>
        </row>
        <row r="2368">
          <cell r="A2368" t="str">
            <v>2.</v>
          </cell>
          <cell r="C2368" t="str">
            <v>ALAT</v>
          </cell>
        </row>
        <row r="2369">
          <cell r="A2369" t="str">
            <v>2.a.</v>
          </cell>
          <cell r="C2369" t="str">
            <v>COLD RECYCLER</v>
          </cell>
          <cell r="J2369" t="str">
            <v>(E05/26/10/15)</v>
          </cell>
        </row>
        <row r="2370">
          <cell r="C2370" t="str">
            <v>Produksi per jam</v>
          </cell>
          <cell r="G2370" t="str">
            <v>Q1</v>
          </cell>
          <cell r="H2370">
            <v>2</v>
          </cell>
          <cell r="I2370" t="str">
            <v>M3 / Jam</v>
          </cell>
        </row>
        <row r="2372">
          <cell r="C2372" t="str">
            <v>Koefisien Alat / m3</v>
          </cell>
          <cell r="D2372" t="str">
            <v>=  1  :  Q1</v>
          </cell>
          <cell r="G2372" t="str">
            <v>(E05/26)</v>
          </cell>
          <cell r="H2372">
            <v>0.5</v>
          </cell>
          <cell r="I2372" t="str">
            <v>Jam</v>
          </cell>
        </row>
        <row r="2375">
          <cell r="A2375" t="str">
            <v>2.b.</v>
          </cell>
          <cell r="C2375" t="str">
            <v>WATER TANKER</v>
          </cell>
          <cell r="G2375" t="str">
            <v>(E08)</v>
          </cell>
        </row>
        <row r="2378">
          <cell r="A2378" t="str">
            <v>2.c.</v>
          </cell>
          <cell r="C2378" t="str">
            <v>ASPHALT TANKER</v>
          </cell>
        </row>
        <row r="2381">
          <cell r="A2381" t="str">
            <v>2.d.</v>
          </cell>
          <cell r="C2381" t="str">
            <v>CEMENT TANKER</v>
          </cell>
        </row>
        <row r="2397">
          <cell r="J2397" t="str">
            <v>Berlanjut ke halaman berikut</v>
          </cell>
        </row>
        <row r="2398">
          <cell r="A2398" t="str">
            <v>ITEM PEMBAYARAN NO.</v>
          </cell>
          <cell r="D2398" t="str">
            <v>:  3.4</v>
          </cell>
          <cell r="J2398" t="str">
            <v>Analisa EI-312</v>
          </cell>
        </row>
        <row r="2399">
          <cell r="A2399" t="str">
            <v>JENIS PEKERJAAN</v>
          </cell>
          <cell r="D2399" t="str">
            <v>:  Pengupasan Permukaan Aspal Lama dan Pencampuran Kembali</v>
          </cell>
        </row>
        <row r="2400">
          <cell r="A2400" t="str">
            <v>SATUAN PEMBAYARAN</v>
          </cell>
          <cell r="D2400" t="str">
            <v>:  M2</v>
          </cell>
          <cell r="H2400" t="str">
            <v>URAIAN ANALISA HARGA SATUAN</v>
          </cell>
        </row>
        <row r="2401">
          <cell r="J2401" t="str">
            <v>Lanjutan</v>
          </cell>
        </row>
        <row r="2403">
          <cell r="A2403" t="str">
            <v>No.</v>
          </cell>
          <cell r="C2403" t="str">
            <v>U R A I A N</v>
          </cell>
          <cell r="G2403" t="str">
            <v>KODE</v>
          </cell>
          <cell r="H2403" t="str">
            <v>KOEF.</v>
          </cell>
          <cell r="I2403" t="str">
            <v>SATUAN</v>
          </cell>
          <cell r="J2403" t="str">
            <v>KETERANGAN</v>
          </cell>
        </row>
        <row r="2406">
          <cell r="A2406" t="str">
            <v>3.</v>
          </cell>
          <cell r="C2406" t="str">
            <v>TENAGA</v>
          </cell>
        </row>
        <row r="2407">
          <cell r="C2407" t="str">
            <v>Produksi menentukan :COLD RECYCLER</v>
          </cell>
          <cell r="G2407" t="str">
            <v>Q1</v>
          </cell>
          <cell r="H2407">
            <v>2</v>
          </cell>
          <cell r="I2407" t="str">
            <v>M2/Jam</v>
          </cell>
        </row>
        <row r="2408">
          <cell r="C2408" t="str">
            <v>Produksi Galian / hari  =  Tk x Q1</v>
          </cell>
          <cell r="G2408" t="str">
            <v>Qt</v>
          </cell>
          <cell r="H2408">
            <v>14</v>
          </cell>
          <cell r="I2408" t="str">
            <v>M3</v>
          </cell>
        </row>
        <row r="2409">
          <cell r="C2409" t="str">
            <v>Kebutuhan tenaga :</v>
          </cell>
        </row>
        <row r="2410">
          <cell r="D2410" t="str">
            <v>- Pekerja</v>
          </cell>
          <cell r="G2410" t="str">
            <v>P</v>
          </cell>
          <cell r="H2410">
            <v>4</v>
          </cell>
          <cell r="I2410" t="str">
            <v>orang</v>
          </cell>
        </row>
        <row r="2411">
          <cell r="D2411" t="str">
            <v>- Mandor</v>
          </cell>
          <cell r="G2411" t="str">
            <v>M</v>
          </cell>
          <cell r="H2411">
            <v>1</v>
          </cell>
          <cell r="I2411" t="str">
            <v>orang</v>
          </cell>
        </row>
        <row r="2413">
          <cell r="C2413" t="str">
            <v>Koefisien tenaga / M3   :</v>
          </cell>
        </row>
        <row r="2414">
          <cell r="D2414" t="str">
            <v>- Pekerja</v>
          </cell>
          <cell r="E2414" t="str">
            <v>= (Tk x P) : Qt</v>
          </cell>
          <cell r="G2414" t="str">
            <v>(L01)</v>
          </cell>
          <cell r="H2414">
            <v>2</v>
          </cell>
          <cell r="I2414" t="str">
            <v>Jam</v>
          </cell>
        </row>
        <row r="2415">
          <cell r="D2415" t="str">
            <v>- Mandor</v>
          </cell>
          <cell r="E2415" t="str">
            <v>= (Tk x M) : Qt</v>
          </cell>
          <cell r="G2415" t="str">
            <v>(L03)</v>
          </cell>
          <cell r="H2415">
            <v>0.5</v>
          </cell>
          <cell r="I2415" t="str">
            <v>Jam</v>
          </cell>
        </row>
        <row r="2417">
          <cell r="A2417" t="str">
            <v>4.</v>
          </cell>
          <cell r="C2417" t="str">
            <v>HARGA DASAR SATUAN UPAH, BAHAN DAN ALAT</v>
          </cell>
        </row>
        <row r="2418">
          <cell r="C2418" t="str">
            <v>Lihat lampiran.</v>
          </cell>
        </row>
        <row r="2420">
          <cell r="A2420" t="str">
            <v>5.</v>
          </cell>
          <cell r="C2420" t="str">
            <v>ANALISA HARGA SATUAN PEKERJAAN</v>
          </cell>
        </row>
        <row r="2421">
          <cell r="C2421" t="str">
            <v>Lihat perhitungan dalam FORMULIR STANDAR UNTUK</v>
          </cell>
        </row>
        <row r="2422">
          <cell r="C2422" t="str">
            <v>PEREKEMAN ANALISA MASING-MASING HARGA</v>
          </cell>
        </row>
        <row r="2423">
          <cell r="C2423" t="str">
            <v>SATUAN.</v>
          </cell>
        </row>
        <row r="2424">
          <cell r="C2424" t="str">
            <v>Didapat Harga Satuan Pekerjaan :</v>
          </cell>
        </row>
        <row r="2426">
          <cell r="C2426" t="str">
            <v>Rp.</v>
          </cell>
          <cell r="D2426">
            <v>8053.5674999999992</v>
          </cell>
          <cell r="E2426" t="str">
            <v>/ M3</v>
          </cell>
        </row>
        <row r="2429">
          <cell r="A2429" t="str">
            <v>6.</v>
          </cell>
          <cell r="C2429" t="str">
            <v>WAKTU PELAKSANAAN YANG DIPERLUKAN</v>
          </cell>
        </row>
        <row r="2430">
          <cell r="C2430" t="str">
            <v>Masa Pelaksanaan :</v>
          </cell>
          <cell r="D2430" t="str">
            <v>. . . . . . . . . . . .</v>
          </cell>
          <cell r="E2430" t="str">
            <v>bulan</v>
          </cell>
        </row>
        <row r="2432">
          <cell r="A2432" t="str">
            <v>7.</v>
          </cell>
          <cell r="C2432" t="str">
            <v>VOLUME PEKERJAAN YANG DIPERLUKAN</v>
          </cell>
        </row>
        <row r="2433">
          <cell r="C2433" t="str">
            <v>Volume pekerjaan  :</v>
          </cell>
          <cell r="D2433">
            <v>0</v>
          </cell>
          <cell r="E2433" t="str">
            <v>M3</v>
          </cell>
        </row>
        <row r="2452">
          <cell r="N2452" t="str">
            <v>yang dibayar dari kontrak) dan biaya-biaya lainnya.</v>
          </cell>
        </row>
        <row r="2453">
          <cell r="A2453" t="str">
            <v>ITEM PEMBAYARAN NO.</v>
          </cell>
          <cell r="D2453" t="str">
            <v>:  3.2 (4)</v>
          </cell>
          <cell r="J2453">
            <v>0</v>
          </cell>
          <cell r="T2453" t="str">
            <v>Analisa EI-322</v>
          </cell>
        </row>
        <row r="2454">
          <cell r="A2454" t="str">
            <v>JENIS PEKERJAAN</v>
          </cell>
          <cell r="D2454" t="str">
            <v>:  Timbunan Batu dengan Manual</v>
          </cell>
        </row>
        <row r="2455">
          <cell r="A2455" t="str">
            <v>SATUAN PEMBAYARAN</v>
          </cell>
          <cell r="D2455" t="str">
            <v>:  M3</v>
          </cell>
          <cell r="E2455">
            <v>0</v>
          </cell>
          <cell r="H2455" t="str">
            <v>URAIAN ANALISA HARGA SATUAN</v>
          </cell>
          <cell r="L2455" t="str">
            <v>FORMULIR STANDAR UNTUK</v>
          </cell>
        </row>
        <row r="2456">
          <cell r="L2456" t="str">
            <v>PEREKAMAN ANALISA MASING-MASING HARGA SATUAN</v>
          </cell>
        </row>
        <row r="2457">
          <cell r="L2457">
            <v>0</v>
          </cell>
        </row>
        <row r="2458">
          <cell r="A2458" t="str">
            <v>No.</v>
          </cell>
          <cell r="C2458" t="str">
            <v>U R A I A N</v>
          </cell>
          <cell r="G2458" t="str">
            <v>KODE</v>
          </cell>
          <cell r="H2458" t="str">
            <v>KOEF.</v>
          </cell>
          <cell r="I2458" t="str">
            <v>SATUAN</v>
          </cell>
          <cell r="J2458" t="str">
            <v>KETERANGAN</v>
          </cell>
        </row>
        <row r="2460">
          <cell r="L2460" t="str">
            <v>PROYEK</v>
          </cell>
          <cell r="O2460" t="str">
            <v>:</v>
          </cell>
        </row>
        <row r="2461">
          <cell r="A2461" t="str">
            <v>I.</v>
          </cell>
          <cell r="C2461" t="str">
            <v>ASUMSI</v>
          </cell>
          <cell r="L2461" t="str">
            <v>No. PAKET KONTRAK</v>
          </cell>
          <cell r="O2461" t="str">
            <v>:</v>
          </cell>
        </row>
        <row r="2462">
          <cell r="A2462">
            <v>1</v>
          </cell>
          <cell r="C2462" t="str">
            <v>Pekerjaan dilakukan secara manual</v>
          </cell>
          <cell r="L2462" t="str">
            <v>NAMA PAKET</v>
          </cell>
          <cell r="O2462" t="str">
            <v>:</v>
          </cell>
        </row>
        <row r="2463">
          <cell r="A2463">
            <v>2</v>
          </cell>
          <cell r="C2463" t="str">
            <v>Lokasi pekerjaan : sepanjang jalan</v>
          </cell>
          <cell r="L2463" t="str">
            <v>PROP / KAB / KODYA</v>
          </cell>
          <cell r="O2463" t="str">
            <v>:</v>
          </cell>
        </row>
        <row r="2464">
          <cell r="A2464">
            <v>3</v>
          </cell>
          <cell r="C2464" t="str">
            <v>Kondisi Jalan   :  sedang / baik</v>
          </cell>
          <cell r="L2464" t="str">
            <v>ITEM PEMBAYARAN NO.</v>
          </cell>
          <cell r="O2464" t="str">
            <v>:  3.2 (4)</v>
          </cell>
          <cell r="R2464" t="str">
            <v>PERKIRAAN VOL. PEK.</v>
          </cell>
          <cell r="T2464" t="str">
            <v>:</v>
          </cell>
          <cell r="U2464">
            <v>1</v>
          </cell>
        </row>
        <row r="2465">
          <cell r="A2465">
            <v>4</v>
          </cell>
          <cell r="C2465" t="str">
            <v>Jam kerja efektif per-hari</v>
          </cell>
          <cell r="G2465" t="str">
            <v>Tk</v>
          </cell>
          <cell r="H2465">
            <v>7</v>
          </cell>
          <cell r="I2465" t="str">
            <v>Jam</v>
          </cell>
          <cell r="L2465" t="str">
            <v>JENIS PEKERJAAN</v>
          </cell>
          <cell r="O2465" t="str">
            <v>:  Timbunan Batu dengan Manual</v>
          </cell>
          <cell r="R2465" t="str">
            <v>TOTAL HARGA (Rp.)</v>
          </cell>
          <cell r="T2465" t="str">
            <v>:</v>
          </cell>
          <cell r="U2465">
            <v>263185.3</v>
          </cell>
        </row>
        <row r="2466">
          <cell r="A2466">
            <v>5</v>
          </cell>
          <cell r="C2466" t="str">
            <v>Faktor pengembangan bahan</v>
          </cell>
          <cell r="G2466" t="str">
            <v>Fk</v>
          </cell>
          <cell r="H2466">
            <v>1.24</v>
          </cell>
          <cell r="I2466" t="str">
            <v>-</v>
          </cell>
          <cell r="L2466" t="str">
            <v>SATUAN PEMBAYARAN</v>
          </cell>
          <cell r="O2466" t="str">
            <v>:  M3</v>
          </cell>
          <cell r="P2466">
            <v>0</v>
          </cell>
          <cell r="R2466" t="str">
            <v>% THD. BIAYA PROYEK</v>
          </cell>
          <cell r="T2466" t="str">
            <v>:</v>
          </cell>
          <cell r="U2466" t="e">
            <v>#DIV/0!</v>
          </cell>
        </row>
        <row r="2467">
          <cell r="A2467">
            <v>6</v>
          </cell>
          <cell r="C2467" t="str">
            <v>Tebal hamparan padat</v>
          </cell>
          <cell r="G2467" t="str">
            <v>t</v>
          </cell>
          <cell r="H2467">
            <v>0.45</v>
          </cell>
          <cell r="I2467" t="str">
            <v>M</v>
          </cell>
        </row>
        <row r="2469">
          <cell r="A2469" t="str">
            <v>II.</v>
          </cell>
          <cell r="C2469" t="str">
            <v>URUTAN KERJA</v>
          </cell>
          <cell r="Q2469" t="str">
            <v>PERKIRAAN</v>
          </cell>
          <cell r="R2469" t="str">
            <v>HARGA</v>
          </cell>
          <cell r="S2469" t="str">
            <v>JUMLAH</v>
          </cell>
        </row>
        <row r="2470">
          <cell r="A2470">
            <v>1</v>
          </cell>
          <cell r="C2470" t="str">
            <v>Whell Loader memuat batu ke dalam Dump Truck</v>
          </cell>
          <cell r="L2470" t="str">
            <v>NO.</v>
          </cell>
          <cell r="N2470" t="str">
            <v>KOMPONEN</v>
          </cell>
          <cell r="P2470" t="str">
            <v>SATUAN</v>
          </cell>
          <cell r="Q2470" t="str">
            <v>KUANTITAS</v>
          </cell>
          <cell r="R2470" t="str">
            <v>SATUAN</v>
          </cell>
          <cell r="S2470" t="str">
            <v>HARGA</v>
          </cell>
        </row>
        <row r="2471">
          <cell r="A2471">
            <v>2</v>
          </cell>
          <cell r="C2471" t="str">
            <v>Dump Truck mengangkut ke lapangan dengan jarak</v>
          </cell>
          <cell r="R2471" t="str">
            <v>(Rp.)</v>
          </cell>
          <cell r="S2471" t="str">
            <v>(Rp.)</v>
          </cell>
        </row>
        <row r="2472">
          <cell r="C2472" t="str">
            <v>quari ke lapangan</v>
          </cell>
          <cell r="G2472" t="str">
            <v>L</v>
          </cell>
          <cell r="H2472">
            <v>80.61</v>
          </cell>
          <cell r="I2472" t="str">
            <v>Km</v>
          </cell>
        </row>
        <row r="2473">
          <cell r="A2473">
            <v>3</v>
          </cell>
          <cell r="C2473" t="str">
            <v>Material Timbunan Batu dihampar secara Manual</v>
          </cell>
        </row>
        <row r="2474">
          <cell r="A2474">
            <v>4</v>
          </cell>
          <cell r="C2474" t="str">
            <v>Hamparan batu dipadatkan menggunakan Vibratory</v>
          </cell>
        </row>
        <row r="2475">
          <cell r="C2475" t="str">
            <v>Roller</v>
          </cell>
        </row>
        <row r="2476">
          <cell r="A2476">
            <v>5</v>
          </cell>
          <cell r="C2476" t="str">
            <v>Agregat pengunci dihampar dari Dump Truck, diratakan</v>
          </cell>
        </row>
        <row r="2477">
          <cell r="C2477" t="str">
            <v>menggunakan Bulldozer</v>
          </cell>
        </row>
        <row r="2478">
          <cell r="A2478">
            <v>6</v>
          </cell>
          <cell r="C2478" t="str">
            <v>Hamparan material dipadatkan menggunakan Vibratory</v>
          </cell>
          <cell r="L2478" t="str">
            <v>A.</v>
          </cell>
          <cell r="N2478" t="str">
            <v>TENAGA</v>
          </cell>
        </row>
        <row r="2479">
          <cell r="C2479" t="str">
            <v>Roller</v>
          </cell>
        </row>
        <row r="2480">
          <cell r="C2480">
            <v>0</v>
          </cell>
          <cell r="L2480" t="str">
            <v>1.</v>
          </cell>
          <cell r="N2480" t="str">
            <v>Pekerja</v>
          </cell>
          <cell r="O2480" t="str">
            <v>(L01)</v>
          </cell>
          <cell r="P2480" t="str">
            <v>Jam</v>
          </cell>
          <cell r="Q2480">
            <v>0.14755317566562548</v>
          </cell>
          <cell r="R2480">
            <v>2857.14</v>
          </cell>
          <cell r="U2480">
            <v>421.58008032128515</v>
          </cell>
        </row>
        <row r="2481">
          <cell r="A2481">
            <v>7</v>
          </cell>
          <cell r="C2481" t="str">
            <v>Selama pemadatan sekelompok pekerja  akan</v>
          </cell>
          <cell r="L2481" t="str">
            <v>2.</v>
          </cell>
          <cell r="N2481" t="str">
            <v>Mandor</v>
          </cell>
          <cell r="O2481" t="str">
            <v>(L02)</v>
          </cell>
          <cell r="P2481" t="str">
            <v>Jam</v>
          </cell>
          <cell r="Q2481">
            <v>1.8444146958203185E-2</v>
          </cell>
          <cell r="R2481">
            <v>3214.29</v>
          </cell>
          <cell r="U2481">
            <v>59.284837126282916</v>
          </cell>
        </row>
        <row r="2482">
          <cell r="C2482" t="str">
            <v>merapikan tepi hamparan dan level permukaan</v>
          </cell>
        </row>
        <row r="2483">
          <cell r="C2483" t="str">
            <v>dengan menggunakan alat bantu</v>
          </cell>
        </row>
        <row r="2484">
          <cell r="Q2484" t="str">
            <v>JUMLAH HARGA TENAGA</v>
          </cell>
          <cell r="U2484">
            <v>480.86491744756808</v>
          </cell>
        </row>
        <row r="2485">
          <cell r="A2485" t="str">
            <v>III.</v>
          </cell>
          <cell r="C2485" t="str">
            <v>PEMAKAIAN BAHAN, ALAT DAN TENAGA</v>
          </cell>
        </row>
        <row r="2486">
          <cell r="A2486" t="str">
            <v>1.</v>
          </cell>
          <cell r="C2486" t="str">
            <v>BAHAN</v>
          </cell>
          <cell r="L2486" t="str">
            <v>B.</v>
          </cell>
          <cell r="N2486" t="str">
            <v>BAHAN</v>
          </cell>
        </row>
        <row r="2487">
          <cell r="A2487" t="str">
            <v>1.a.</v>
          </cell>
          <cell r="C2487" t="str">
            <v>Bahan timbunan</v>
          </cell>
          <cell r="D2487" t="str">
            <v>=  1 x  Fk</v>
          </cell>
          <cell r="G2487" t="str">
            <v>(M08)</v>
          </cell>
          <cell r="H2487">
            <v>1.24</v>
          </cell>
          <cell r="I2487" t="str">
            <v>M3</v>
          </cell>
          <cell r="J2487" t="str">
            <v>Borrow Pit</v>
          </cell>
        </row>
        <row r="2489">
          <cell r="A2489" t="str">
            <v>2.</v>
          </cell>
          <cell r="C2489" t="str">
            <v>ALAT</v>
          </cell>
        </row>
        <row r="2490">
          <cell r="A2490" t="str">
            <v>2.a.</v>
          </cell>
          <cell r="C2490" t="str">
            <v>WHELL  LOADER</v>
          </cell>
          <cell r="G2490" t="str">
            <v>(E15)</v>
          </cell>
        </row>
        <row r="2491">
          <cell r="C2491" t="str">
            <v>Kapasitas  Bucket</v>
          </cell>
          <cell r="G2491" t="str">
            <v>V</v>
          </cell>
          <cell r="H2491">
            <v>1.5</v>
          </cell>
          <cell r="I2491" t="str">
            <v>M3</v>
          </cell>
        </row>
        <row r="2492">
          <cell r="C2492" t="str">
            <v>Faktor Bucket</v>
          </cell>
          <cell r="G2492" t="str">
            <v>Fb</v>
          </cell>
          <cell r="H2492">
            <v>0.9</v>
          </cell>
          <cell r="I2492" t="str">
            <v>-</v>
          </cell>
        </row>
        <row r="2493">
          <cell r="C2493" t="str">
            <v>Faktor Efisiensi Alat</v>
          </cell>
          <cell r="G2493" t="str">
            <v>Fa</v>
          </cell>
          <cell r="H2493">
            <v>0.83</v>
          </cell>
          <cell r="I2493" t="str">
            <v>-</v>
          </cell>
        </row>
        <row r="2494">
          <cell r="C2494" t="str">
            <v>Waktu sklus</v>
          </cell>
          <cell r="G2494" t="str">
            <v>Ts1</v>
          </cell>
          <cell r="I2494" t="str">
            <v>menit</v>
          </cell>
        </row>
        <row r="2495">
          <cell r="C2495" t="str">
            <v>- Muat</v>
          </cell>
          <cell r="G2495" t="str">
            <v>T1</v>
          </cell>
          <cell r="H2495">
            <v>0.5</v>
          </cell>
          <cell r="I2495" t="str">
            <v>menit</v>
          </cell>
        </row>
        <row r="2496">
          <cell r="C2496" t="str">
            <v>- Lain-lain</v>
          </cell>
          <cell r="G2496" t="str">
            <v>T2</v>
          </cell>
          <cell r="H2496">
            <v>0.5</v>
          </cell>
          <cell r="I2496" t="str">
            <v>menit</v>
          </cell>
        </row>
        <row r="2497">
          <cell r="G2497" t="str">
            <v>Ts1</v>
          </cell>
          <cell r="H2497">
            <v>1</v>
          </cell>
          <cell r="I2497" t="str">
            <v>menit</v>
          </cell>
        </row>
        <row r="2499">
          <cell r="C2499" t="str">
            <v>Kapasitas Produksi / Jam =</v>
          </cell>
          <cell r="E2499" t="str">
            <v>V  x  Fb x Fa x 60</v>
          </cell>
          <cell r="G2499" t="str">
            <v>Q1</v>
          </cell>
          <cell r="H2499">
            <v>54.217741935483872</v>
          </cell>
          <cell r="I2499" t="str">
            <v>M3</v>
          </cell>
        </row>
        <row r="2500">
          <cell r="E2500" t="str">
            <v>Fk x Ts1</v>
          </cell>
        </row>
        <row r="2502">
          <cell r="C2502" t="str">
            <v>Koefisienalat / M3</v>
          </cell>
          <cell r="D2502" t="str">
            <v>=   1 : Q1</v>
          </cell>
          <cell r="G2502" t="str">
            <v>(E15)</v>
          </cell>
          <cell r="H2502">
            <v>1.8444146958203182E-2</v>
          </cell>
          <cell r="I2502" t="str">
            <v>Jam</v>
          </cell>
        </row>
        <row r="2504">
          <cell r="A2504" t="str">
            <v>2.b.</v>
          </cell>
          <cell r="C2504" t="str">
            <v>DUMP TRUCK</v>
          </cell>
          <cell r="G2504" t="str">
            <v>(E08)</v>
          </cell>
        </row>
        <row r="2505">
          <cell r="C2505" t="str">
            <v>Kapasitas bak</v>
          </cell>
          <cell r="G2505" t="str">
            <v>V</v>
          </cell>
          <cell r="H2505">
            <v>6.666666666666667</v>
          </cell>
          <cell r="I2505" t="str">
            <v>M3</v>
          </cell>
        </row>
        <row r="2506">
          <cell r="C2506" t="str">
            <v>Faktor  efisiensi alat</v>
          </cell>
          <cell r="G2506" t="str">
            <v>Fa</v>
          </cell>
          <cell r="H2506">
            <v>0.83</v>
          </cell>
          <cell r="I2506" t="str">
            <v>-</v>
          </cell>
        </row>
        <row r="2507">
          <cell r="C2507" t="str">
            <v>Kecepatan rata-rata bermuatan</v>
          </cell>
          <cell r="G2507" t="str">
            <v>v1</v>
          </cell>
          <cell r="H2507">
            <v>40</v>
          </cell>
          <cell r="I2507" t="str">
            <v>KM/Jam</v>
          </cell>
        </row>
        <row r="2508">
          <cell r="C2508" t="str">
            <v>Kecepatan rata-rata kosong</v>
          </cell>
          <cell r="G2508" t="str">
            <v>v2</v>
          </cell>
          <cell r="H2508">
            <v>60</v>
          </cell>
          <cell r="I2508" t="str">
            <v>KM/Jam</v>
          </cell>
        </row>
        <row r="2509">
          <cell r="C2509" t="str">
            <v>Waktusiklus :</v>
          </cell>
          <cell r="G2509" t="str">
            <v>Ts2</v>
          </cell>
        </row>
        <row r="2510">
          <cell r="C2510" t="str">
            <v>-  Waktu tempuh isi   = (L : v1) x 60</v>
          </cell>
          <cell r="G2510" t="str">
            <v>T1</v>
          </cell>
          <cell r="H2510">
            <v>120.91499999999999</v>
          </cell>
          <cell r="I2510" t="str">
            <v>menit</v>
          </cell>
        </row>
        <row r="2511">
          <cell r="C2511" t="str">
            <v>-  Waktu tempuh kosong   = (L : v2) x 60</v>
          </cell>
          <cell r="G2511" t="str">
            <v>T2</v>
          </cell>
          <cell r="H2511">
            <v>80.61</v>
          </cell>
          <cell r="I2511" t="str">
            <v>menit</v>
          </cell>
        </row>
        <row r="2512">
          <cell r="C2512" t="str">
            <v>- Lain-lain</v>
          </cell>
          <cell r="G2512" t="str">
            <v>T3</v>
          </cell>
          <cell r="H2512">
            <v>4</v>
          </cell>
          <cell r="I2512" t="str">
            <v>menit</v>
          </cell>
        </row>
        <row r="2513">
          <cell r="G2513" t="str">
            <v>Ts2</v>
          </cell>
          <cell r="H2513">
            <v>205.52499999999998</v>
          </cell>
          <cell r="I2513" t="str">
            <v>menit</v>
          </cell>
        </row>
        <row r="2517">
          <cell r="J2517" t="str">
            <v>Berlanjut ke halaman berikut</v>
          </cell>
        </row>
        <row r="2518">
          <cell r="A2518" t="str">
            <v>ITEM PEMBAYARAN NO.</v>
          </cell>
          <cell r="D2518" t="str">
            <v>:  3.2 (4)</v>
          </cell>
          <cell r="J2518">
            <v>0</v>
          </cell>
        </row>
        <row r="2519">
          <cell r="A2519" t="str">
            <v>JENIS PEKERJAAN</v>
          </cell>
          <cell r="D2519" t="str">
            <v>:  Timbunan Batu dengan Manual</v>
          </cell>
        </row>
        <row r="2520">
          <cell r="A2520" t="str">
            <v>SATUAN PEMBAYARAN</v>
          </cell>
          <cell r="D2520" t="str">
            <v>:  M3</v>
          </cell>
          <cell r="E2520">
            <v>0</v>
          </cell>
          <cell r="H2520" t="str">
            <v>URAIAN ANALISA HARGA SATUAN</v>
          </cell>
        </row>
        <row r="2521">
          <cell r="J2521" t="str">
            <v>Lanjutan</v>
          </cell>
        </row>
        <row r="2523">
          <cell r="A2523" t="str">
            <v>No.</v>
          </cell>
          <cell r="C2523" t="str">
            <v>U R A I A N</v>
          </cell>
          <cell r="G2523" t="str">
            <v>KODE</v>
          </cell>
          <cell r="H2523" t="str">
            <v>KOEF.</v>
          </cell>
          <cell r="I2523" t="str">
            <v>SATUAN</v>
          </cell>
          <cell r="J2523" t="str">
            <v>KETERANGAN</v>
          </cell>
        </row>
        <row r="2526">
          <cell r="C2526" t="str">
            <v>Kapasitas Produksi / Jam   =</v>
          </cell>
          <cell r="E2526" t="str">
            <v>V x Fa x 60</v>
          </cell>
          <cell r="G2526" t="str">
            <v>Q2</v>
          </cell>
          <cell r="H2526">
            <v>1.3027219826486851</v>
          </cell>
          <cell r="I2526" t="str">
            <v>M3</v>
          </cell>
        </row>
        <row r="2527">
          <cell r="E2527" t="str">
            <v>Fk x Ts2</v>
          </cell>
        </row>
        <row r="2529">
          <cell r="C2529" t="str">
            <v>Koefisien Alat / M3</v>
          </cell>
          <cell r="D2529" t="str">
            <v>=  1  :  Q2</v>
          </cell>
          <cell r="G2529" t="str">
            <v>(E08)</v>
          </cell>
          <cell r="H2529">
            <v>0.76762349397590346</v>
          </cell>
          <cell r="I2529" t="str">
            <v>Jam</v>
          </cell>
        </row>
        <row r="2531">
          <cell r="A2531" t="str">
            <v>2.c.</v>
          </cell>
          <cell r="C2531" t="str">
            <v>BULLDOZER</v>
          </cell>
          <cell r="G2531" t="str">
            <v>(E13)</v>
          </cell>
        </row>
        <row r="2532">
          <cell r="C2532" t="str">
            <v>Panjang hamparan</v>
          </cell>
          <cell r="G2532" t="str">
            <v>Lh</v>
          </cell>
          <cell r="H2532">
            <v>50</v>
          </cell>
          <cell r="I2532" t="str">
            <v>M</v>
          </cell>
        </row>
        <row r="2533">
          <cell r="C2533" t="str">
            <v>Lebar Efektif kerja Blade</v>
          </cell>
          <cell r="G2533" t="str">
            <v>b</v>
          </cell>
          <cell r="H2533">
            <v>2.4</v>
          </cell>
          <cell r="I2533" t="str">
            <v>M</v>
          </cell>
        </row>
        <row r="2534">
          <cell r="C2534" t="str">
            <v>Faktor Efisiensi Alat</v>
          </cell>
          <cell r="G2534" t="str">
            <v>Fa</v>
          </cell>
          <cell r="H2534">
            <v>0.83</v>
          </cell>
          <cell r="I2534" t="str">
            <v>-</v>
          </cell>
        </row>
        <row r="2535">
          <cell r="C2535" t="str">
            <v>Kecepatan rata-rata alat</v>
          </cell>
          <cell r="G2535" t="str">
            <v>v</v>
          </cell>
          <cell r="H2535">
            <v>5</v>
          </cell>
          <cell r="I2535" t="str">
            <v>Km / Jam</v>
          </cell>
        </row>
        <row r="2536">
          <cell r="C2536" t="str">
            <v>Jumlah lintasan</v>
          </cell>
          <cell r="G2536" t="str">
            <v>n</v>
          </cell>
          <cell r="H2536">
            <v>5</v>
          </cell>
          <cell r="I2536" t="str">
            <v>lintasan</v>
          </cell>
        </row>
        <row r="2537">
          <cell r="C2537" t="str">
            <v>Waktu siklus</v>
          </cell>
          <cell r="G2537" t="str">
            <v>Ts3</v>
          </cell>
        </row>
        <row r="2538">
          <cell r="C2538" t="str">
            <v>- Perataan 1 kali lintasan    = Lh : (v x 1000) x 60</v>
          </cell>
          <cell r="G2538" t="str">
            <v>T1</v>
          </cell>
          <cell r="H2538">
            <v>0.6</v>
          </cell>
          <cell r="I2538" t="str">
            <v>menit</v>
          </cell>
        </row>
        <row r="2539">
          <cell r="C2539" t="str">
            <v>- Lain-lain</v>
          </cell>
          <cell r="G2539" t="str">
            <v>T2</v>
          </cell>
          <cell r="H2539">
            <v>0.5</v>
          </cell>
          <cell r="I2539" t="str">
            <v>menit</v>
          </cell>
        </row>
        <row r="2540">
          <cell r="G2540" t="str">
            <v>Ts3</v>
          </cell>
          <cell r="H2540">
            <v>1.1000000000000001</v>
          </cell>
          <cell r="I2540" t="str">
            <v>menit</v>
          </cell>
        </row>
        <row r="2542">
          <cell r="C2542" t="str">
            <v>Kapasitas Produksi / Jam   =</v>
          </cell>
          <cell r="E2542" t="str">
            <v>Lh x b x t x Fa x 60</v>
          </cell>
          <cell r="G2542" t="str">
            <v>Q3</v>
          </cell>
          <cell r="H2542">
            <v>488.94545454545454</v>
          </cell>
          <cell r="I2542" t="str">
            <v>M3</v>
          </cell>
        </row>
        <row r="2543">
          <cell r="E2543" t="str">
            <v>n x Ts3</v>
          </cell>
        </row>
        <row r="2545">
          <cell r="C2545" t="str">
            <v>Koefisien Alat / M3</v>
          </cell>
          <cell r="D2545" t="str">
            <v>=  1  :  Q3</v>
          </cell>
          <cell r="G2545" t="str">
            <v>(E13)</v>
          </cell>
          <cell r="H2545">
            <v>2.045217908671724E-3</v>
          </cell>
          <cell r="I2545" t="str">
            <v>Jam</v>
          </cell>
        </row>
        <row r="2547">
          <cell r="A2547" t="str">
            <v>2.d.</v>
          </cell>
          <cell r="C2547" t="str">
            <v>VIBRATORY ROLLER</v>
          </cell>
          <cell r="G2547" t="str">
            <v>(E19)</v>
          </cell>
        </row>
        <row r="2548">
          <cell r="C2548" t="str">
            <v>Kecepatan rata-rata alat</v>
          </cell>
          <cell r="G2548" t="str">
            <v>v</v>
          </cell>
          <cell r="H2548">
            <v>4</v>
          </cell>
          <cell r="I2548" t="str">
            <v>Km / Jam</v>
          </cell>
        </row>
        <row r="2549">
          <cell r="C2549" t="str">
            <v>Lebar efektif pemadatan</v>
          </cell>
          <cell r="G2549" t="str">
            <v>b</v>
          </cell>
          <cell r="H2549">
            <v>1.2</v>
          </cell>
          <cell r="I2549" t="str">
            <v>M</v>
          </cell>
        </row>
        <row r="2550">
          <cell r="C2550" t="str">
            <v>Jumlah lintasan</v>
          </cell>
          <cell r="G2550" t="str">
            <v>n</v>
          </cell>
          <cell r="H2550">
            <v>6</v>
          </cell>
          <cell r="I2550" t="str">
            <v>lintasan</v>
          </cell>
        </row>
        <row r="2551">
          <cell r="C2551" t="str">
            <v>Faktor efisiensi alat</v>
          </cell>
          <cell r="G2551" t="str">
            <v>Fa</v>
          </cell>
          <cell r="H2551">
            <v>0.83</v>
          </cell>
          <cell r="I2551" t="str">
            <v>-</v>
          </cell>
        </row>
        <row r="2553">
          <cell r="C2553" t="str">
            <v>Kapasitas Prod./Jam   =</v>
          </cell>
          <cell r="D2553" t="str">
            <v>(v x 1000) x b x t x Fa</v>
          </cell>
          <cell r="G2553" t="str">
            <v>Q4</v>
          </cell>
          <cell r="H2553">
            <v>298.8</v>
          </cell>
          <cell r="I2553" t="str">
            <v>M3</v>
          </cell>
        </row>
        <row r="2554">
          <cell r="D2554" t="str">
            <v>n</v>
          </cell>
        </row>
        <row r="2556">
          <cell r="C2556" t="str">
            <v>Koefisien Alat / M3</v>
          </cell>
          <cell r="D2556" t="str">
            <v>=  1  :  Q4</v>
          </cell>
          <cell r="G2556" t="str">
            <v>(E19)</v>
          </cell>
          <cell r="H2556">
            <v>3.3467202141900937E-3</v>
          </cell>
          <cell r="I2556" t="str">
            <v>Jam</v>
          </cell>
        </row>
        <row r="2570">
          <cell r="A2570" t="str">
            <v>2.f.</v>
          </cell>
          <cell r="C2570" t="str">
            <v>ALAT  BANTU</v>
          </cell>
        </row>
        <row r="2571">
          <cell r="C2571" t="str">
            <v>Diperlukan alat-alat bantu kecil</v>
          </cell>
          <cell r="J2571" t="str">
            <v>Lump Sump</v>
          </cell>
        </row>
        <row r="2572">
          <cell r="C2572" t="str">
            <v>- Sekop</v>
          </cell>
          <cell r="D2572" t="str">
            <v>= 2 buah</v>
          </cell>
        </row>
        <row r="2573">
          <cell r="C2573" t="str">
            <v>- Palu besar</v>
          </cell>
          <cell r="D2573" t="str">
            <v>= 1 buah</v>
          </cell>
        </row>
        <row r="2574">
          <cell r="C2574" t="str">
            <v>- Kereta dorong</v>
          </cell>
          <cell r="D2574" t="str">
            <v>= 6 buah</v>
          </cell>
        </row>
        <row r="2576">
          <cell r="J2576" t="str">
            <v>Berlanjut ke halaman berikut</v>
          </cell>
        </row>
        <row r="2577">
          <cell r="A2577" t="str">
            <v>ITEM PEMBAYARAN NO.</v>
          </cell>
          <cell r="D2577" t="str">
            <v>:  3.2 (4)</v>
          </cell>
          <cell r="J2577">
            <v>0</v>
          </cell>
        </row>
        <row r="2578">
          <cell r="A2578" t="str">
            <v>JENIS PEKERJAAN</v>
          </cell>
          <cell r="D2578" t="str">
            <v>:  Timbunan Batu dengan Manual</v>
          </cell>
        </row>
        <row r="2579">
          <cell r="A2579" t="str">
            <v>SATUAN PEMBAYARAN</v>
          </cell>
          <cell r="D2579" t="str">
            <v>:  M3</v>
          </cell>
          <cell r="E2579">
            <v>0</v>
          </cell>
          <cell r="H2579" t="str">
            <v>URAIAN ANALISA HARGA SATUAN</v>
          </cell>
        </row>
        <row r="2580">
          <cell r="J2580" t="str">
            <v>Lanjutan</v>
          </cell>
        </row>
        <row r="2582">
          <cell r="A2582" t="str">
            <v>No.</v>
          </cell>
          <cell r="C2582" t="str">
            <v>U R A I A N</v>
          </cell>
          <cell r="G2582" t="str">
            <v>KODE</v>
          </cell>
          <cell r="H2582" t="str">
            <v>KOEF.</v>
          </cell>
          <cell r="I2582" t="str">
            <v>SATUAN</v>
          </cell>
          <cell r="J2582" t="str">
            <v>KETERANGAN</v>
          </cell>
        </row>
        <row r="2585">
          <cell r="A2585" t="str">
            <v>3.</v>
          </cell>
          <cell r="C2585" t="str">
            <v>TENAGA</v>
          </cell>
        </row>
        <row r="2586">
          <cell r="C2586" t="str">
            <v>Produksi menentukan : DUMP TRUCK</v>
          </cell>
          <cell r="G2586" t="str">
            <v>Q1</v>
          </cell>
          <cell r="H2586">
            <v>54.217741935483872</v>
          </cell>
          <cell r="I2586" t="str">
            <v>M3/Jam</v>
          </cell>
        </row>
        <row r="2587">
          <cell r="C2587" t="str">
            <v>Produksi Timbunan / hari  =  Tk x Q1</v>
          </cell>
          <cell r="G2587" t="str">
            <v>Qt</v>
          </cell>
          <cell r="H2587">
            <v>379.52419354838707</v>
          </cell>
          <cell r="I2587" t="str">
            <v>M3</v>
          </cell>
        </row>
        <row r="2588">
          <cell r="C2588" t="str">
            <v>Kebutuhan tenaga :</v>
          </cell>
        </row>
        <row r="2589">
          <cell r="D2589" t="str">
            <v>- Pekerja</v>
          </cell>
          <cell r="G2589" t="str">
            <v>P</v>
          </cell>
          <cell r="H2589">
            <v>8</v>
          </cell>
          <cell r="I2589" t="str">
            <v>orang</v>
          </cell>
        </row>
        <row r="2590">
          <cell r="D2590" t="str">
            <v>- Mandor</v>
          </cell>
          <cell r="G2590" t="str">
            <v>M</v>
          </cell>
          <cell r="H2590">
            <v>1</v>
          </cell>
          <cell r="I2590" t="str">
            <v>orang</v>
          </cell>
        </row>
        <row r="2593">
          <cell r="C2593" t="str">
            <v>Koefisien tenaga / M3   :</v>
          </cell>
        </row>
        <row r="2594">
          <cell r="D2594" t="str">
            <v>- Pekerja</v>
          </cell>
          <cell r="E2594" t="str">
            <v>= (Tk x P) : Qt</v>
          </cell>
          <cell r="G2594" t="str">
            <v>(L01)</v>
          </cell>
          <cell r="H2594">
            <v>0.14755317566562548</v>
          </cell>
          <cell r="I2594" t="str">
            <v>Jam</v>
          </cell>
        </row>
        <row r="2595">
          <cell r="D2595" t="str">
            <v>- Mandor</v>
          </cell>
          <cell r="E2595" t="str">
            <v>= (Tk x M) : Qt</v>
          </cell>
          <cell r="G2595" t="str">
            <v>(L02)</v>
          </cell>
          <cell r="H2595">
            <v>1.8444146958203185E-2</v>
          </cell>
          <cell r="I2595" t="str">
            <v>Jam</v>
          </cell>
        </row>
        <row r="2598">
          <cell r="A2598" t="str">
            <v>4.</v>
          </cell>
          <cell r="C2598" t="str">
            <v>HARGA DASAR SATUAN UPAH, BAHAN DAN ALAT</v>
          </cell>
        </row>
        <row r="2599">
          <cell r="C2599" t="str">
            <v>Lihat lampiran.</v>
          </cell>
        </row>
        <row r="2602">
          <cell r="A2602" t="str">
            <v>5.</v>
          </cell>
          <cell r="C2602" t="str">
            <v>ANALISA HARGA SATUAN PEKERJAAN</v>
          </cell>
        </row>
        <row r="2603">
          <cell r="C2603" t="str">
            <v>Lihat perhitungan dalam FORMULIR STANDAR UNTUK</v>
          </cell>
        </row>
        <row r="2604">
          <cell r="C2604" t="str">
            <v>PEREKEMAN ANALISA MASING-MASING HARGA</v>
          </cell>
        </row>
        <row r="2605">
          <cell r="C2605" t="str">
            <v>SATUAN.</v>
          </cell>
        </row>
        <row r="2606">
          <cell r="C2606" t="str">
            <v>Didapat Harga Satuan Pekerjaan :</v>
          </cell>
        </row>
        <row r="2608">
          <cell r="C2608" t="str">
            <v>Rp.</v>
          </cell>
          <cell r="D2608">
            <v>162398.24383290968</v>
          </cell>
          <cell r="E2608" t="str">
            <v>/ M3</v>
          </cell>
        </row>
      </sheetData>
      <sheetData sheetId="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DIV4"/>
    </sheetNames>
    <sheetDataSet>
      <sheetData sheetId="0">
        <row r="1">
          <cell r="A1" t="str">
            <v>ITEM PEMBAYARAN NO.</v>
          </cell>
          <cell r="D1" t="str">
            <v>:  4.2 (1)</v>
          </cell>
          <cell r="J1" t="str">
            <v>Analisa EI-421</v>
          </cell>
          <cell r="T1" t="str">
            <v>Analisa EI-421</v>
          </cell>
        </row>
        <row r="2">
          <cell r="A2" t="str">
            <v>JENIS PEKERJAAN</v>
          </cell>
          <cell r="D2" t="str">
            <v>:  Lps. Pond. Ag. Kls. A, CBR Min 80%</v>
          </cell>
        </row>
        <row r="3">
          <cell r="A3" t="str">
            <v>SATUAN PEMBAYARAN</v>
          </cell>
          <cell r="D3" t="str">
            <v>:  M3</v>
          </cell>
          <cell r="J3" t="str">
            <v>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existing jalan : sedang</v>
          </cell>
          <cell r="L12" t="str">
            <v>ITEM PEMBAYARAN NO.</v>
          </cell>
          <cell r="O12" t="str">
            <v>:  4.2 (1)</v>
          </cell>
          <cell r="R12" t="str">
            <v>PERKIRAAN VOL. PEK.</v>
          </cell>
          <cell r="T12" t="str">
            <v>:</v>
          </cell>
          <cell r="U12">
            <v>0</v>
          </cell>
        </row>
        <row r="13">
          <cell r="A13">
            <v>4</v>
          </cell>
          <cell r="C13" t="str">
            <v>Jarak rata-rata Base Camp ke lokasi pekerjaan</v>
          </cell>
          <cell r="G13" t="str">
            <v>L</v>
          </cell>
          <cell r="H13">
            <v>8.7249999999999996</v>
          </cell>
          <cell r="I13" t="str">
            <v>KM</v>
          </cell>
          <cell r="L13" t="str">
            <v>JENIS PEKERJAAN</v>
          </cell>
          <cell r="O13" t="str">
            <v>:  Lps. Pond. Ag. Kls. A, CBR Min 80%</v>
          </cell>
          <cell r="R13" t="str">
            <v>TOTAL HARGA (Rp.)</v>
          </cell>
          <cell r="T13" t="str">
            <v>:</v>
          </cell>
          <cell r="U13">
            <v>0</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t="e">
            <v>#DIV/0!</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Lebar bahu jalan</v>
          </cell>
          <cell r="G17" t="str">
            <v>Lb</v>
          </cell>
          <cell r="H17">
            <v>1</v>
          </cell>
          <cell r="I17" t="str">
            <v>M</v>
          </cell>
          <cell r="Q17" t="str">
            <v>PERKIRAAN</v>
          </cell>
          <cell r="R17" t="str">
            <v>HARGA</v>
          </cell>
          <cell r="S17" t="str">
            <v>JUMLAH</v>
          </cell>
        </row>
        <row r="18">
          <cell r="A18">
            <v>9</v>
          </cell>
          <cell r="C18" t="str">
            <v>Proporsi Campuran :</v>
          </cell>
          <cell r="D18" t="str">
            <v>- Agregat Kasar</v>
          </cell>
          <cell r="G18" t="str">
            <v>Ak</v>
          </cell>
          <cell r="H18">
            <v>55</v>
          </cell>
          <cell r="I18" t="str">
            <v>%</v>
          </cell>
          <cell r="J18" t="str">
            <v>Gradasi harus -</v>
          </cell>
          <cell r="L18" t="str">
            <v>NO.</v>
          </cell>
          <cell r="N18" t="str">
            <v>KOMPONEN</v>
          </cell>
          <cell r="P18" t="str">
            <v>SATUAN</v>
          </cell>
          <cell r="Q18" t="str">
            <v>KUANTITAS</v>
          </cell>
          <cell r="R18" t="str">
            <v>SATUAN</v>
          </cell>
          <cell r="S18" t="str">
            <v>HARGA</v>
          </cell>
        </row>
        <row r="19">
          <cell r="D19" t="str">
            <v>- Agregat Halus</v>
          </cell>
          <cell r="G19" t="str">
            <v>Ah</v>
          </cell>
          <cell r="H19">
            <v>45</v>
          </cell>
          <cell r="I19" t="str">
            <v>%</v>
          </cell>
          <cell r="J19" t="str">
            <v>memenuhi Spec.</v>
          </cell>
          <cell r="R19" t="str">
            <v>(Rp.)</v>
          </cell>
          <cell r="S19" t="str">
            <v>(Rp.)</v>
          </cell>
        </row>
        <row r="20">
          <cell r="A20" t="str">
            <v>II.</v>
          </cell>
          <cell r="C20" t="str">
            <v>URUTAN KERJA</v>
          </cell>
        </row>
        <row r="21">
          <cell r="A21">
            <v>1</v>
          </cell>
          <cell r="C21" t="str">
            <v>Wheel Loader mencampur &amp; memuat Agregat ke</v>
          </cell>
        </row>
        <row r="22">
          <cell r="C22" t="str">
            <v>dalam Dump Truck di Base Camp</v>
          </cell>
          <cell r="L22" t="str">
            <v>A.</v>
          </cell>
          <cell r="N22" t="str">
            <v>TENAGA</v>
          </cell>
        </row>
        <row r="23">
          <cell r="A23">
            <v>2</v>
          </cell>
          <cell r="C23" t="str">
            <v>Dump Truck mengangkut Agregat ke lokasi</v>
          </cell>
        </row>
        <row r="24">
          <cell r="C24" t="str">
            <v>pekerjaan dan dihampar dengan Motor Grader</v>
          </cell>
          <cell r="L24" t="str">
            <v>1.</v>
          </cell>
          <cell r="N24" t="str">
            <v>Pekerja</v>
          </cell>
          <cell r="O24" t="str">
            <v>(L01)</v>
          </cell>
          <cell r="P24" t="str">
            <v>Jam</v>
          </cell>
          <cell r="Q24">
            <v>0.24988844265952695</v>
          </cell>
          <cell r="R24">
            <v>2857.14</v>
          </cell>
          <cell r="U24">
            <v>713.96626506024074</v>
          </cell>
        </row>
        <row r="25">
          <cell r="A25">
            <v>3</v>
          </cell>
          <cell r="C25" t="str">
            <v>Hamparan Agregat dibasahi dengan Water Tank Truck</v>
          </cell>
          <cell r="L25" t="str">
            <v>2.</v>
          </cell>
          <cell r="N25" t="str">
            <v>Mandor</v>
          </cell>
          <cell r="O25" t="str">
            <v>(L03)</v>
          </cell>
          <cell r="P25" t="str">
            <v>Jam</v>
          </cell>
          <cell r="Q25">
            <v>3.5698348951360995E-2</v>
          </cell>
          <cell r="R25">
            <v>3214.29</v>
          </cell>
          <cell r="U25">
            <v>114.74484605087014</v>
          </cell>
        </row>
        <row r="26">
          <cell r="C26" t="str">
            <v>sebelum dipadatkan dengan Tandem Roller &amp; PTR</v>
          </cell>
        </row>
        <row r="27">
          <cell r="A27">
            <v>4</v>
          </cell>
          <cell r="C27" t="str">
            <v>Selama pemadatan sekelompok pekerja akan</v>
          </cell>
        </row>
        <row r="28">
          <cell r="C28" t="str">
            <v>merapikan tepi hamparan dan level permukaan</v>
          </cell>
          <cell r="Q28" t="str">
            <v>JUMLAH HARGA TENAGA</v>
          </cell>
          <cell r="U28">
            <v>828.71111111111088</v>
          </cell>
        </row>
        <row r="29">
          <cell r="C29" t="str">
            <v>dengan menggunakan alat bantu</v>
          </cell>
        </row>
        <row r="30">
          <cell r="L30" t="str">
            <v>B.</v>
          </cell>
          <cell r="N30" t="str">
            <v>BAHAN</v>
          </cell>
        </row>
        <row r="31">
          <cell r="A31" t="str">
            <v>III.</v>
          </cell>
          <cell r="C31" t="str">
            <v>PEMAKAIAN BAHAN, ALAT DAN TENAGA</v>
          </cell>
        </row>
        <row r="32">
          <cell r="L32" t="str">
            <v>1.</v>
          </cell>
          <cell r="N32" t="str">
            <v>Agregat Kasar     (M03)</v>
          </cell>
          <cell r="P32" t="str">
            <v>M3</v>
          </cell>
          <cell r="Q32">
            <v>0.66</v>
          </cell>
          <cell r="R32">
            <v>222345.54558042376</v>
          </cell>
          <cell r="U32">
            <v>146748.06008307968</v>
          </cell>
        </row>
        <row r="33">
          <cell r="A33" t="str">
            <v>1.</v>
          </cell>
          <cell r="C33" t="str">
            <v>BAHAN</v>
          </cell>
          <cell r="L33" t="str">
            <v>2.</v>
          </cell>
          <cell r="N33" t="str">
            <v>Agregat Halus     (M04)</v>
          </cell>
          <cell r="P33" t="str">
            <v>M3</v>
          </cell>
          <cell r="Q33">
            <v>0.54</v>
          </cell>
          <cell r="R33">
            <v>194196.70775416915</v>
          </cell>
          <cell r="U33">
            <v>104866.22218725135</v>
          </cell>
        </row>
        <row r="34">
          <cell r="C34" t="str">
            <v>- Agregat Kasar</v>
          </cell>
          <cell r="D34" t="str">
            <v>=  Ak x 1 M3 x Fk</v>
          </cell>
          <cell r="G34" t="str">
            <v>M03</v>
          </cell>
          <cell r="H34">
            <v>0.66</v>
          </cell>
          <cell r="I34" t="str">
            <v>M3</v>
          </cell>
        </row>
        <row r="35">
          <cell r="C35" t="str">
            <v>- Agregat Halus</v>
          </cell>
          <cell r="D35" t="str">
            <v>=  Ah x 1 M3 x Fk</v>
          </cell>
          <cell r="G35" t="str">
            <v>M04</v>
          </cell>
          <cell r="H35">
            <v>0.54</v>
          </cell>
          <cell r="I35" t="str">
            <v>M3</v>
          </cell>
        </row>
        <row r="37">
          <cell r="A37" t="str">
            <v>2.</v>
          </cell>
          <cell r="C37" t="str">
            <v>ALAT</v>
          </cell>
        </row>
        <row r="38">
          <cell r="A38" t="str">
            <v>2.a.</v>
          </cell>
          <cell r="C38" t="str">
            <v>WHEEL LOADER</v>
          </cell>
          <cell r="G38" t="str">
            <v>(E15)</v>
          </cell>
          <cell r="Q38" t="str">
            <v>JUMLAH HARGA BAHAN</v>
          </cell>
          <cell r="U38">
            <v>251614.28227033102</v>
          </cell>
        </row>
        <row r="39">
          <cell r="C39" t="str">
            <v>Kapasitas bucket</v>
          </cell>
          <cell r="G39" t="str">
            <v>V</v>
          </cell>
          <cell r="H39">
            <v>1.5</v>
          </cell>
          <cell r="I39" t="str">
            <v>M3</v>
          </cell>
        </row>
        <row r="40">
          <cell r="C40" t="str">
            <v>Faktor bucket</v>
          </cell>
          <cell r="G40" t="str">
            <v>Fb</v>
          </cell>
          <cell r="H40">
            <v>0.9</v>
          </cell>
          <cell r="I40" t="str">
            <v>-</v>
          </cell>
          <cell r="J40" t="str">
            <v>Pemuatan ringan</v>
          </cell>
          <cell r="L40" t="str">
            <v>C.</v>
          </cell>
          <cell r="N40" t="str">
            <v>PERALATAN</v>
          </cell>
        </row>
        <row r="41">
          <cell r="C41" t="str">
            <v>Faktor Efisiensi alat</v>
          </cell>
          <cell r="G41" t="str">
            <v>Fa</v>
          </cell>
          <cell r="H41">
            <v>0.83</v>
          </cell>
          <cell r="I41" t="str">
            <v>-</v>
          </cell>
        </row>
        <row r="42">
          <cell r="C42" t="str">
            <v>Waktu siklus</v>
          </cell>
          <cell r="G42" t="str">
            <v>Ts1</v>
          </cell>
          <cell r="L42" t="str">
            <v>1</v>
          </cell>
          <cell r="N42" t="str">
            <v>Wheel Loader</v>
          </cell>
          <cell r="O42" t="str">
            <v>E15</v>
          </cell>
          <cell r="P42" t="str">
            <v>Jam</v>
          </cell>
          <cell r="Q42">
            <v>3.5698348951360995E-2</v>
          </cell>
          <cell r="R42">
            <v>163808.13869490434</v>
          </cell>
          <cell r="U42">
            <v>5847.680096203635</v>
          </cell>
        </row>
        <row r="43">
          <cell r="C43" t="str">
            <v>- Mencampur</v>
          </cell>
          <cell r="G43" t="str">
            <v>T1</v>
          </cell>
          <cell r="H43">
            <v>1.5</v>
          </cell>
          <cell r="I43" t="str">
            <v>menit</v>
          </cell>
          <cell r="L43" t="str">
            <v>2</v>
          </cell>
          <cell r="N43" t="str">
            <v>Dump Truck</v>
          </cell>
          <cell r="O43" t="str">
            <v>E09</v>
          </cell>
          <cell r="P43" t="str">
            <v>Jam</v>
          </cell>
          <cell r="Q43">
            <v>0.14542063837680036</v>
          </cell>
          <cell r="R43">
            <v>70230.073977639215</v>
          </cell>
          <cell r="U43">
            <v>10212.90219107821</v>
          </cell>
        </row>
        <row r="44">
          <cell r="C44" t="str">
            <v>- Memuat dan lain-lain</v>
          </cell>
          <cell r="G44" t="str">
            <v>T2</v>
          </cell>
          <cell r="H44">
            <v>0.5</v>
          </cell>
          <cell r="I44" t="str">
            <v>menit</v>
          </cell>
          <cell r="L44" t="str">
            <v>3</v>
          </cell>
          <cell r="N44" t="str">
            <v>Motor Grader</v>
          </cell>
          <cell r="O44" t="str">
            <v>E13</v>
          </cell>
          <cell r="P44" t="str">
            <v>Jam</v>
          </cell>
          <cell r="Q44">
            <v>1.1713520749665328E-2</v>
          </cell>
          <cell r="R44">
            <v>201666.62574070093</v>
          </cell>
          <cell r="U44">
            <v>2362.2262051286921</v>
          </cell>
        </row>
        <row r="45">
          <cell r="G45" t="str">
            <v>Ts1</v>
          </cell>
          <cell r="H45">
            <v>2</v>
          </cell>
          <cell r="I45" t="str">
            <v>menit</v>
          </cell>
          <cell r="L45" t="str">
            <v>4</v>
          </cell>
          <cell r="N45" t="str">
            <v>Tandem Roller</v>
          </cell>
          <cell r="O45" t="str">
            <v>E17</v>
          </cell>
          <cell r="P45" t="str">
            <v>Jam</v>
          </cell>
          <cell r="Q45">
            <v>1.7849174475680501E-2</v>
          </cell>
          <cell r="R45">
            <v>293927.19306224468</v>
          </cell>
          <cell r="U45">
            <v>5246.3577521150328</v>
          </cell>
        </row>
        <row r="46">
          <cell r="L46" t="str">
            <v>5</v>
          </cell>
          <cell r="N46" t="str">
            <v>Water Tanker</v>
          </cell>
          <cell r="O46" t="str">
            <v>E23</v>
          </cell>
          <cell r="P46" t="str">
            <v>Jam</v>
          </cell>
          <cell r="Q46">
            <v>2.1084337349397592E-2</v>
          </cell>
          <cell r="R46">
            <v>67020.510980434308</v>
          </cell>
          <cell r="U46">
            <v>1413.0830628404826</v>
          </cell>
        </row>
        <row r="47">
          <cell r="C47" t="str">
            <v>Kap. Prod. / jam =</v>
          </cell>
          <cell r="D47" t="str">
            <v>V x Fb x Fa x 60</v>
          </cell>
          <cell r="G47" t="str">
            <v>Q1</v>
          </cell>
          <cell r="H47">
            <v>28.012500000000003</v>
          </cell>
          <cell r="I47" t="str">
            <v>M3</v>
          </cell>
          <cell r="L47" t="str">
            <v>6</v>
          </cell>
          <cell r="N47" t="str">
            <v>Alat Bantu</v>
          </cell>
          <cell r="P47" t="str">
            <v>Ls</v>
          </cell>
          <cell r="Q47">
            <v>1</v>
          </cell>
          <cell r="R47">
            <v>75</v>
          </cell>
          <cell r="U47">
            <v>75</v>
          </cell>
        </row>
        <row r="48">
          <cell r="D48" t="str">
            <v>Fk x Ts1</v>
          </cell>
        </row>
        <row r="49">
          <cell r="C49" t="str">
            <v>Koefisien Alat / M3</v>
          </cell>
          <cell r="D49" t="str">
            <v>=  1  :  Q1</v>
          </cell>
          <cell r="G49" t="str">
            <v>(E15)</v>
          </cell>
          <cell r="H49">
            <v>3.5698348951360995E-2</v>
          </cell>
          <cell r="I49" t="str">
            <v>Jam</v>
          </cell>
        </row>
        <row r="50">
          <cell r="Q50" t="str">
            <v>JUMLAH HARGA PERALATAN</v>
          </cell>
          <cell r="U50">
            <v>25157.249307366055</v>
          </cell>
        </row>
        <row r="51">
          <cell r="A51" t="str">
            <v>2.b.</v>
          </cell>
          <cell r="C51" t="str">
            <v>DUMP TRUCK</v>
          </cell>
          <cell r="G51" t="str">
            <v>(E09)</v>
          </cell>
        </row>
        <row r="52">
          <cell r="C52" t="str">
            <v>Kapasitas bak</v>
          </cell>
          <cell r="G52" t="str">
            <v>V</v>
          </cell>
          <cell r="H52">
            <v>6</v>
          </cell>
          <cell r="I52" t="str">
            <v>M3</v>
          </cell>
          <cell r="L52" t="str">
            <v>D.</v>
          </cell>
          <cell r="N52" t="str">
            <v>JUMLAH HARGA TENAGA, BAHAN DAN PERALATAN  ( A + B + C )</v>
          </cell>
          <cell r="U52">
            <v>277600.24268880818</v>
          </cell>
        </row>
        <row r="53">
          <cell r="C53" t="str">
            <v>Faktor Efisiensi alat</v>
          </cell>
          <cell r="G53" t="str">
            <v>Fa</v>
          </cell>
          <cell r="H53">
            <v>0.83</v>
          </cell>
          <cell r="I53" t="str">
            <v>-</v>
          </cell>
          <cell r="L53" t="str">
            <v>E.</v>
          </cell>
          <cell r="N53" t="str">
            <v>OVERHEAD &amp; PROFIT</v>
          </cell>
          <cell r="P53">
            <v>10</v>
          </cell>
          <cell r="Q53" t="str">
            <v>%  x  D</v>
          </cell>
          <cell r="U53">
            <v>27760.024268880821</v>
          </cell>
        </row>
        <row r="54">
          <cell r="C54" t="str">
            <v>Kecepatan rata-rata bermuatan</v>
          </cell>
          <cell r="G54" t="str">
            <v>v1</v>
          </cell>
          <cell r="H54">
            <v>45</v>
          </cell>
          <cell r="I54" t="str">
            <v>KM / Jam</v>
          </cell>
          <cell r="L54" t="str">
            <v>F.</v>
          </cell>
          <cell r="N54" t="str">
            <v>HARGA SATUAN PEKERJAAN  ( D + E )</v>
          </cell>
          <cell r="U54">
            <v>305360.26695768902</v>
          </cell>
        </row>
        <row r="55">
          <cell r="C55" t="str">
            <v>Kecepatan rata-rata kosong</v>
          </cell>
          <cell r="G55" t="str">
            <v>v2</v>
          </cell>
          <cell r="H55">
            <v>60</v>
          </cell>
          <cell r="I55" t="str">
            <v>KM / Jam</v>
          </cell>
          <cell r="L55" t="str">
            <v>Note: 1</v>
          </cell>
          <cell r="N55" t="str">
            <v>SATUAN dapat berdasarkan atas jam operasi untuk Tenaga Kerja dan Peralatan, volume dan/atau ukuran</v>
          </cell>
        </row>
        <row r="56">
          <cell r="C56" t="str">
            <v>Waktu Siklus  :  - Waktu memuat = V : Q1 x 60</v>
          </cell>
          <cell r="G56" t="str">
            <v>T1</v>
          </cell>
          <cell r="H56">
            <v>12.851405622489958</v>
          </cell>
          <cell r="I56" t="str">
            <v>menit</v>
          </cell>
          <cell r="N56" t="str">
            <v>berat untuk bahan-bahan.</v>
          </cell>
        </row>
        <row r="57">
          <cell r="C57" t="str">
            <v>- Waktu tempuh isi = (L : v1) x 60 menit</v>
          </cell>
          <cell r="G57" t="str">
            <v>T2</v>
          </cell>
          <cell r="H57">
            <v>11.633333333333333</v>
          </cell>
          <cell r="I57" t="str">
            <v>menit</v>
          </cell>
          <cell r="L57">
            <v>2</v>
          </cell>
          <cell r="N57" t="str">
            <v>Kuantitas satuan adalah kuantitas setiap komponen untuk menyelesaikan satu satuan pekerjaan dari nomor</v>
          </cell>
        </row>
        <row r="58">
          <cell r="C58" t="str">
            <v>- Waktu tempuh kosong = (L : v2) x 60 menit</v>
          </cell>
          <cell r="G58" t="str">
            <v>T3</v>
          </cell>
          <cell r="H58">
            <v>8.7249999999999996</v>
          </cell>
          <cell r="I58" t="str">
            <v>menit</v>
          </cell>
          <cell r="N58" t="str">
            <v>mata pembayaran.</v>
          </cell>
        </row>
        <row r="59">
          <cell r="C59" t="str">
            <v>- Lain-lain termasuk menurunkan Agregat</v>
          </cell>
          <cell r="G59" t="str">
            <v>T4</v>
          </cell>
          <cell r="H59">
            <v>3</v>
          </cell>
          <cell r="I59" t="str">
            <v>menit</v>
          </cell>
          <cell r="L59">
            <v>3</v>
          </cell>
          <cell r="N59" t="str">
            <v>Biaya satuan untuk peralatan sudah termasuk bahan bakar, bahan habis dipakai dan operator.</v>
          </cell>
        </row>
        <row r="60">
          <cell r="G60" t="str">
            <v>Ts2</v>
          </cell>
          <cell r="H60">
            <v>36.20973895582329</v>
          </cell>
          <cell r="I60" t="str">
            <v>menit</v>
          </cell>
          <cell r="L60">
            <v>4</v>
          </cell>
          <cell r="N60" t="str">
            <v>Biaya satuan sudah termasuk pengeluaran untuk seluruh pajak yang berkaitan (tetapi tidak termasuk PPN</v>
          </cell>
        </row>
        <row r="61">
          <cell r="J61" t="str">
            <v>Berlanjut ke halaman berikut</v>
          </cell>
          <cell r="N61" t="str">
            <v>yang dibayar dari kontrak) dan biaya-biaya lainnya.</v>
          </cell>
        </row>
        <row r="62">
          <cell r="A62" t="str">
            <v>ITEM PEMBAYARAN NO.</v>
          </cell>
          <cell r="D62" t="str">
            <v>:  4.2 (1)</v>
          </cell>
          <cell r="J62" t="str">
            <v>Analisa EI-421</v>
          </cell>
        </row>
        <row r="63">
          <cell r="A63" t="str">
            <v>JENIS PEKERJAAN</v>
          </cell>
          <cell r="D63" t="str">
            <v>:  Lps. Pond. Ag. Kls. A, CBR Min 80%</v>
          </cell>
        </row>
        <row r="64">
          <cell r="A64" t="str">
            <v>SATUAN PEMBAYARAN</v>
          </cell>
          <cell r="D64" t="str">
            <v>:  M3</v>
          </cell>
          <cell r="J64" t="str">
            <v>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 Prod./jam =</v>
          </cell>
          <cell r="D70" t="str">
            <v>V x Fa x 60</v>
          </cell>
          <cell r="G70" t="str">
            <v>Q2</v>
          </cell>
          <cell r="H70">
            <v>6.8766030129017413</v>
          </cell>
          <cell r="I70" t="str">
            <v>M3</v>
          </cell>
        </row>
        <row r="71">
          <cell r="D71" t="str">
            <v>Fk x Ts2</v>
          </cell>
        </row>
        <row r="72">
          <cell r="C72" t="str">
            <v>Koefisien Alat / M3 = 1 : Q2</v>
          </cell>
          <cell r="D72" t="str">
            <v>=  1 : Q2</v>
          </cell>
          <cell r="G72" t="str">
            <v>(E08)</v>
          </cell>
          <cell r="H72">
            <v>0.14542063837680036</v>
          </cell>
          <cell r="I72" t="str">
            <v>Jam</v>
          </cell>
        </row>
        <row r="74">
          <cell r="A74" t="str">
            <v>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 / Jam</v>
          </cell>
        </row>
        <row r="79">
          <cell r="C79" t="str">
            <v>Jumlah lintasan</v>
          </cell>
          <cell r="G79" t="str">
            <v>n</v>
          </cell>
          <cell r="H79">
            <v>6</v>
          </cell>
          <cell r="I79" t="str">
            <v>lintasan</v>
          </cell>
          <cell r="J79" t="str">
            <v>3 x pp</v>
          </cell>
        </row>
        <row r="80">
          <cell r="C80" t="str">
            <v>Waktu Siklus</v>
          </cell>
          <cell r="G80" t="str">
            <v>Ts3</v>
          </cell>
        </row>
        <row r="81">
          <cell r="C81" t="str">
            <v>- Perataan 1 lintasan  = (Lh x 60) : (v x 1000)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Kap.Prod. / jam =</v>
          </cell>
          <cell r="D85" t="str">
            <v>Lh x b x t x Fa x 60</v>
          </cell>
          <cell r="G85" t="str">
            <v>Q3</v>
          </cell>
          <cell r="H85">
            <v>85.371428571428567</v>
          </cell>
          <cell r="I85" t="str">
            <v>M3</v>
          </cell>
        </row>
        <row r="86">
          <cell r="D86" t="str">
            <v>n x Ts3</v>
          </cell>
        </row>
        <row r="87">
          <cell r="C87" t="str">
            <v>Koefisien Alat / M3</v>
          </cell>
          <cell r="D87" t="str">
            <v>= 1 : Q3</v>
          </cell>
          <cell r="G87" t="str">
            <v>(E13)</v>
          </cell>
          <cell r="H87">
            <v>1.1713520749665328E-2</v>
          </cell>
          <cell r="I87" t="str">
            <v>Jam</v>
          </cell>
        </row>
        <row r="89">
          <cell r="A89" t="str">
            <v>2.d.</v>
          </cell>
          <cell r="C89" t="str">
            <v>TANDEM ROLLER</v>
          </cell>
          <cell r="G89" t="str">
            <v>(E17)</v>
          </cell>
        </row>
        <row r="90">
          <cell r="C90" t="str">
            <v>Kecepatan rata-rata</v>
          </cell>
          <cell r="G90" t="str">
            <v>v</v>
          </cell>
          <cell r="H90">
            <v>3</v>
          </cell>
          <cell r="I90" t="str">
            <v>KM / 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Kap.Prod. / jam =</v>
          </cell>
          <cell r="D95" t="str">
            <v>(v x 1000) x b x t x Fa</v>
          </cell>
          <cell r="G95" t="str">
            <v>Q4</v>
          </cell>
          <cell r="H95">
            <v>56.024999999999999</v>
          </cell>
          <cell r="I95" t="str">
            <v>M3</v>
          </cell>
        </row>
        <row r="96">
          <cell r="D96" t="str">
            <v>n</v>
          </cell>
        </row>
        <row r="97">
          <cell r="C97" t="str">
            <v>Koefisien Alat / M3</v>
          </cell>
          <cell r="D97" t="str">
            <v>= 1 : Q4</v>
          </cell>
          <cell r="G97" t="str">
            <v>(E17)</v>
          </cell>
          <cell r="H97">
            <v>1.7849174475680501E-2</v>
          </cell>
          <cell r="I97" t="str">
            <v>Jam</v>
          </cell>
        </row>
        <row r="99">
          <cell r="A99" t="str">
            <v>2.e.</v>
          </cell>
          <cell r="C99" t="str">
            <v>WATERTANK TRUCK</v>
          </cell>
          <cell r="G99" t="str">
            <v>(E23)</v>
          </cell>
        </row>
        <row r="100">
          <cell r="C100" t="str">
            <v>Volume tangki air</v>
          </cell>
          <cell r="G100" t="str">
            <v>V</v>
          </cell>
          <cell r="H100">
            <v>4</v>
          </cell>
          <cell r="I100" t="str">
            <v>M3</v>
          </cell>
        </row>
        <row r="101">
          <cell r="C101" t="str">
            <v>Kebutuhan air / M3 agregat padat</v>
          </cell>
          <cell r="G101" t="str">
            <v>Wc</v>
          </cell>
          <cell r="H101">
            <v>7.0000000000000007E-2</v>
          </cell>
          <cell r="I101" t="str">
            <v>M3</v>
          </cell>
        </row>
        <row r="102">
          <cell r="C102" t="str">
            <v>Pengisian tangki / jam</v>
          </cell>
          <cell r="G102" t="str">
            <v>n</v>
          </cell>
          <cell r="H102">
            <v>1</v>
          </cell>
          <cell r="I102" t="str">
            <v>kali</v>
          </cell>
        </row>
        <row r="103">
          <cell r="C103" t="str">
            <v>Faktor Efisiensi alat</v>
          </cell>
          <cell r="G103" t="str">
            <v>Fa</v>
          </cell>
          <cell r="H103">
            <v>0.83</v>
          </cell>
          <cell r="I103" t="str">
            <v>-</v>
          </cell>
        </row>
        <row r="105">
          <cell r="C105" t="str">
            <v>Kap.Prod. / jam =</v>
          </cell>
          <cell r="D105" t="str">
            <v>V x n x Fa</v>
          </cell>
          <cell r="G105" t="str">
            <v>Q5</v>
          </cell>
          <cell r="H105">
            <v>47.428571428571423</v>
          </cell>
          <cell r="I105" t="str">
            <v>M3</v>
          </cell>
        </row>
        <row r="106">
          <cell r="D106" t="str">
            <v>Wc</v>
          </cell>
        </row>
        <row r="107">
          <cell r="C107" t="str">
            <v>Koefisien Alat / M3</v>
          </cell>
          <cell r="D107" t="str">
            <v>= 1 : Q5</v>
          </cell>
          <cell r="G107" t="str">
            <v>(E23)</v>
          </cell>
          <cell r="H107">
            <v>2.1084337349397592E-2</v>
          </cell>
          <cell r="I107" t="str">
            <v>Jam</v>
          </cell>
        </row>
        <row r="110">
          <cell r="A110" t="str">
            <v>2.g.</v>
          </cell>
          <cell r="C110" t="str">
            <v>ALAT BANTU</v>
          </cell>
        </row>
        <row r="111">
          <cell r="C111" t="str">
            <v>diperlukan :</v>
          </cell>
          <cell r="J111" t="str">
            <v>Lump Sum</v>
          </cell>
        </row>
        <row r="112">
          <cell r="C112" t="str">
            <v>- Kereta dorong     = 2 buah</v>
          </cell>
        </row>
        <row r="113">
          <cell r="C113" t="str">
            <v>- Sekop                = 3 buah</v>
          </cell>
        </row>
        <row r="114">
          <cell r="C114" t="str">
            <v>- Garpu                = 2 buah</v>
          </cell>
        </row>
        <row r="120">
          <cell r="J120" t="str">
            <v>Berlanjut ke halaman berikut</v>
          </cell>
        </row>
        <row r="121">
          <cell r="A121" t="str">
            <v>ITEM PEMBAYARAN NO.</v>
          </cell>
          <cell r="D121" t="str">
            <v>:  4.2 (1)</v>
          </cell>
          <cell r="J121" t="str">
            <v>Analisa EI-421</v>
          </cell>
        </row>
        <row r="122">
          <cell r="A122" t="str">
            <v>JENIS PEKERJAAN</v>
          </cell>
          <cell r="D122" t="str">
            <v>:  Lps. Pond. Ag. Kls. A, CBR Min 80%</v>
          </cell>
        </row>
        <row r="123">
          <cell r="A123" t="str">
            <v>SATUAN PEMBAYARAN</v>
          </cell>
          <cell r="D123" t="str">
            <v>:  M3</v>
          </cell>
          <cell r="J123" t="str">
            <v>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3.</v>
          </cell>
          <cell r="C129" t="str">
            <v>TENAGA</v>
          </cell>
        </row>
        <row r="130">
          <cell r="C130" t="str">
            <v>Produksi menentukan : WHEEL LOADER</v>
          </cell>
          <cell r="G130" t="str">
            <v>Q1</v>
          </cell>
          <cell r="H130">
            <v>28.012500000000003</v>
          </cell>
          <cell r="I130" t="str">
            <v>M3/Jam</v>
          </cell>
        </row>
        <row r="131">
          <cell r="C131" t="str">
            <v>Produksi Agregat / hari  =  Tk x Q1</v>
          </cell>
          <cell r="G131" t="str">
            <v>Qt</v>
          </cell>
          <cell r="H131">
            <v>196.08750000000003</v>
          </cell>
          <cell r="I131" t="str">
            <v>M3</v>
          </cell>
        </row>
        <row r="132">
          <cell r="C132" t="str">
            <v>Kebutuhan tenaga :</v>
          </cell>
        </row>
        <row r="133">
          <cell r="D133" t="str">
            <v>- Pekerja</v>
          </cell>
          <cell r="G133" t="str">
            <v>P</v>
          </cell>
          <cell r="H133">
            <v>7</v>
          </cell>
          <cell r="I133" t="str">
            <v>orang</v>
          </cell>
        </row>
        <row r="134">
          <cell r="D134" t="str">
            <v>- Mandor</v>
          </cell>
          <cell r="G134" t="str">
            <v>M</v>
          </cell>
          <cell r="H134">
            <v>1</v>
          </cell>
          <cell r="I134" t="str">
            <v>orang</v>
          </cell>
        </row>
        <row r="136">
          <cell r="C136" t="str">
            <v>Koefisien tenaga / M3     :</v>
          </cell>
        </row>
        <row r="137">
          <cell r="D137" t="str">
            <v>- Pekerja</v>
          </cell>
          <cell r="E137" t="str">
            <v>= (Tk x P) : Qt</v>
          </cell>
          <cell r="G137" t="str">
            <v>(L01)</v>
          </cell>
          <cell r="H137">
            <v>0.24988844265952695</v>
          </cell>
          <cell r="I137" t="str">
            <v>Jam</v>
          </cell>
        </row>
        <row r="138">
          <cell r="D138" t="str">
            <v>- Mandor</v>
          </cell>
          <cell r="E138" t="str">
            <v>= (Tk x M) : Qt</v>
          </cell>
          <cell r="G138" t="str">
            <v>(L03)</v>
          </cell>
          <cell r="H138">
            <v>3.5698348951360995E-2</v>
          </cell>
          <cell r="I138" t="str">
            <v>Jam</v>
          </cell>
        </row>
        <row r="141">
          <cell r="A141" t="str">
            <v>4.</v>
          </cell>
          <cell r="C141" t="str">
            <v>HARGA DASAR SATUAN UPAH, BAHAN DAN ALAT</v>
          </cell>
        </row>
        <row r="142">
          <cell r="C142" t="str">
            <v>Lihat lampiran.</v>
          </cell>
        </row>
        <row r="144">
          <cell r="A144" t="str">
            <v>5.</v>
          </cell>
          <cell r="C144" t="str">
            <v>ANALISA HARGA SATUAN PEKERJAAN</v>
          </cell>
        </row>
        <row r="145">
          <cell r="C145" t="str">
            <v>Lihat perhitungan dalam FORMULIR STANDAR UNTUK</v>
          </cell>
        </row>
        <row r="146">
          <cell r="C146" t="str">
            <v>PEREKEMAN ANALISA MASING-MASING HARGA</v>
          </cell>
        </row>
        <row r="147">
          <cell r="C147" t="str">
            <v>SATUAN.</v>
          </cell>
        </row>
        <row r="148">
          <cell r="C148" t="str">
            <v>Didapat Harga Satuan Pekerjaan :</v>
          </cell>
        </row>
        <row r="150">
          <cell r="C150" t="str">
            <v>Rp.</v>
          </cell>
          <cell r="D150">
            <v>305360.26695768902</v>
          </cell>
          <cell r="E150" t="str">
            <v>/ M3.</v>
          </cell>
        </row>
        <row r="153">
          <cell r="A153" t="str">
            <v>6.</v>
          </cell>
          <cell r="C153" t="str">
            <v>WAKTU PELAKSANAAN YANG DIPERLUKAN</v>
          </cell>
        </row>
        <row r="154">
          <cell r="C154" t="str">
            <v>Waktu pelaksanaan</v>
          </cell>
          <cell r="D154" t="str">
            <v>:  . . . . . . .  bulan</v>
          </cell>
        </row>
        <row r="156">
          <cell r="A156" t="str">
            <v>7.</v>
          </cell>
          <cell r="C156" t="str">
            <v>VOLUME PEKERJAAN YANG DIPERLUKAN</v>
          </cell>
        </row>
        <row r="157">
          <cell r="C157" t="str">
            <v>Volume pekerjaan  :</v>
          </cell>
          <cell r="D157">
            <v>0</v>
          </cell>
          <cell r="E157" t="str">
            <v>M3</v>
          </cell>
        </row>
        <row r="180">
          <cell r="A180" t="str">
            <v>ITEM PEMBAYARAN NO.</v>
          </cell>
          <cell r="D180" t="str">
            <v>:  4.2 (2)</v>
          </cell>
          <cell r="J180" t="str">
            <v>Analisa EI-422</v>
          </cell>
          <cell r="T180" t="str">
            <v>Analisa EI-422</v>
          </cell>
        </row>
        <row r="181">
          <cell r="A181" t="str">
            <v>JENIS PEKERJAAN</v>
          </cell>
          <cell r="D181" t="str">
            <v>:  Lps. Pond. Ag. Kls. B, CBR Min 35%</v>
          </cell>
        </row>
        <row r="182">
          <cell r="A182" t="str">
            <v>SATUAN PEMBAYARAN</v>
          </cell>
          <cell r="D182" t="str">
            <v>:  M3</v>
          </cell>
          <cell r="J182" t="str">
            <v>URAIAN ANALISA HARGA SATUAN</v>
          </cell>
          <cell r="L182" t="str">
            <v>FORMULIR STANDAR UNTUK</v>
          </cell>
        </row>
        <row r="183">
          <cell r="L183" t="str">
            <v>PEREKAMAN ANALISA MASING-MASING HARGA SATUAN</v>
          </cell>
        </row>
        <row r="184">
          <cell r="L184">
            <v>0</v>
          </cell>
        </row>
        <row r="185">
          <cell r="A185" t="str">
            <v>No.</v>
          </cell>
          <cell r="C185" t="str">
            <v>U R A I A N</v>
          </cell>
          <cell r="G185" t="str">
            <v>KODE</v>
          </cell>
          <cell r="H185" t="str">
            <v>KOEF.</v>
          </cell>
          <cell r="I185" t="str">
            <v>SATUAN</v>
          </cell>
          <cell r="J185" t="str">
            <v>KETERANGAN</v>
          </cell>
        </row>
        <row r="187">
          <cell r="L187" t="str">
            <v>PROYEK</v>
          </cell>
          <cell r="O187" t="str">
            <v>:</v>
          </cell>
        </row>
        <row r="188">
          <cell r="A188" t="str">
            <v>I.</v>
          </cell>
          <cell r="C188" t="str">
            <v>ASUMSI</v>
          </cell>
          <cell r="L188" t="str">
            <v>No. PAKET KONTRAK</v>
          </cell>
          <cell r="O188" t="str">
            <v>:</v>
          </cell>
        </row>
        <row r="189">
          <cell r="A189">
            <v>1</v>
          </cell>
          <cell r="C189" t="str">
            <v>Menggunakan alat berat (cara mekanik)</v>
          </cell>
          <cell r="L189" t="str">
            <v>NAMA PAKET</v>
          </cell>
          <cell r="O189" t="str">
            <v>:</v>
          </cell>
        </row>
        <row r="190">
          <cell r="A190">
            <v>2</v>
          </cell>
          <cell r="C190" t="str">
            <v>Lokasi pekerjaan : sepanjang jalan</v>
          </cell>
          <cell r="L190" t="str">
            <v>PROP / KAB / KODYA</v>
          </cell>
          <cell r="O190" t="str">
            <v>:</v>
          </cell>
        </row>
        <row r="191">
          <cell r="A191">
            <v>3</v>
          </cell>
          <cell r="C191" t="str">
            <v>Kondisi existing jalan : sedang</v>
          </cell>
          <cell r="L191" t="str">
            <v>ITEM PEMBAYARAN NO.</v>
          </cell>
          <cell r="O191" t="str">
            <v>:  4.2 (2)</v>
          </cell>
          <cell r="R191" t="str">
            <v>PERKIRAAN VOL. PEK.</v>
          </cell>
          <cell r="T191" t="str">
            <v>:</v>
          </cell>
          <cell r="U191">
            <v>0</v>
          </cell>
        </row>
        <row r="192">
          <cell r="A192">
            <v>4</v>
          </cell>
          <cell r="C192" t="str">
            <v>Jarak rata-rata Base Camp ke lokasi pekerjaan</v>
          </cell>
          <cell r="G192" t="str">
            <v>L</v>
          </cell>
          <cell r="H192">
            <v>8.7249999999999996</v>
          </cell>
          <cell r="I192" t="str">
            <v>KM</v>
          </cell>
          <cell r="L192" t="str">
            <v>JENIS PEKERJAAN</v>
          </cell>
          <cell r="O192" t="str">
            <v>:  Lps. Pond. Ag. Kls. B, CBR Min 35%</v>
          </cell>
          <cell r="R192" t="str">
            <v>TOTAL HARGA (Rp.)</v>
          </cell>
          <cell r="T192" t="str">
            <v>:</v>
          </cell>
          <cell r="U192">
            <v>3711291.7469440131</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t="e">
            <v>#DIV/0!</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Lebar bahu jalan</v>
          </cell>
          <cell r="G196" t="str">
            <v>Lb</v>
          </cell>
          <cell r="H196">
            <v>1</v>
          </cell>
          <cell r="I196" t="str">
            <v>M</v>
          </cell>
          <cell r="Q196" t="str">
            <v>PERKIRAAN</v>
          </cell>
          <cell r="R196" t="str">
            <v>HARGA</v>
          </cell>
          <cell r="S196" t="str">
            <v>JUMLAH</v>
          </cell>
        </row>
        <row r="197">
          <cell r="A197">
            <v>9</v>
          </cell>
          <cell r="C197" t="str">
            <v>Proporsi Campuran :</v>
          </cell>
          <cell r="D197" t="str">
            <v>- Agregat Kasar</v>
          </cell>
          <cell r="G197" t="str">
            <v>Ak</v>
          </cell>
          <cell r="H197">
            <v>35</v>
          </cell>
          <cell r="I197" t="str">
            <v>%</v>
          </cell>
          <cell r="J197" t="str">
            <v>Gradasi harus</v>
          </cell>
          <cell r="L197" t="str">
            <v>NO.</v>
          </cell>
          <cell r="N197" t="str">
            <v>KOMPONEN</v>
          </cell>
          <cell r="P197" t="str">
            <v>SATUAN</v>
          </cell>
          <cell r="Q197" t="str">
            <v>KUANTITAS</v>
          </cell>
          <cell r="R197" t="str">
            <v>SATUAN</v>
          </cell>
          <cell r="S197" t="str">
            <v>HARGA</v>
          </cell>
        </row>
        <row r="198">
          <cell r="D198" t="str">
            <v>- Agregat Halus</v>
          </cell>
          <cell r="G198" t="str">
            <v>Ah</v>
          </cell>
          <cell r="H198">
            <v>20</v>
          </cell>
          <cell r="I198" t="str">
            <v>%</v>
          </cell>
          <cell r="J198" t="str">
            <v>memenuhi</v>
          </cell>
          <cell r="R198" t="str">
            <v>(Rp.)</v>
          </cell>
          <cell r="S198" t="str">
            <v>(Rp.)</v>
          </cell>
        </row>
        <row r="199">
          <cell r="D199" t="str">
            <v>- Sirtu</v>
          </cell>
          <cell r="G199" t="str">
            <v>St</v>
          </cell>
          <cell r="H199">
            <v>45</v>
          </cell>
          <cell r="I199" t="str">
            <v>%</v>
          </cell>
          <cell r="J199" t="str">
            <v>Spesifikasi</v>
          </cell>
        </row>
        <row r="200">
          <cell r="A200" t="str">
            <v>II.</v>
          </cell>
          <cell r="C200" t="str">
            <v>URUTAN KERJA</v>
          </cell>
        </row>
        <row r="201">
          <cell r="A201">
            <v>1</v>
          </cell>
          <cell r="C201" t="str">
            <v>Wheel Loader mencampur &amp; memuat Agregat ke</v>
          </cell>
          <cell r="L201" t="str">
            <v>A.</v>
          </cell>
          <cell r="N201" t="str">
            <v>TENAGA</v>
          </cell>
        </row>
        <row r="202">
          <cell r="C202" t="str">
            <v>dalam Dump Truck di Base Camp</v>
          </cell>
        </row>
        <row r="203">
          <cell r="A203">
            <v>2</v>
          </cell>
          <cell r="C203" t="str">
            <v>Dump Truck mengangkut Agregat ke lokasi</v>
          </cell>
          <cell r="L203" t="str">
            <v>1.</v>
          </cell>
          <cell r="N203" t="str">
            <v>Pekerja</v>
          </cell>
          <cell r="O203" t="str">
            <v>(L01)</v>
          </cell>
          <cell r="P203" t="str">
            <v>Jam</v>
          </cell>
          <cell r="Q203">
            <v>0.24988844265952695</v>
          </cell>
          <cell r="R203">
            <v>2857.14</v>
          </cell>
          <cell r="U203">
            <v>713.96626506024074</v>
          </cell>
        </row>
        <row r="204">
          <cell r="C204" t="str">
            <v>pekerjaan dan dihampar dengan Motor Grader</v>
          </cell>
          <cell r="L204" t="str">
            <v>2.</v>
          </cell>
          <cell r="N204" t="str">
            <v>Mandor</v>
          </cell>
          <cell r="O204" t="str">
            <v>(L03)</v>
          </cell>
          <cell r="P204" t="str">
            <v>Jam</v>
          </cell>
          <cell r="Q204">
            <v>3.5698348951360995E-2</v>
          </cell>
          <cell r="R204">
            <v>3214.29</v>
          </cell>
          <cell r="U204">
            <v>114.74484605087014</v>
          </cell>
        </row>
        <row r="205">
          <cell r="A205">
            <v>3</v>
          </cell>
          <cell r="C205" t="str">
            <v>Hamparan Agregat dibasahi dengan Water Tank Truck</v>
          </cell>
        </row>
        <row r="206">
          <cell r="C206" t="str">
            <v>sebelum dipadatkan dengan Tandem Roller &amp; PTR</v>
          </cell>
        </row>
        <row r="207">
          <cell r="A207">
            <v>4</v>
          </cell>
          <cell r="C207" t="str">
            <v>Selama pemadatan sekelompok pekerja akan</v>
          </cell>
          <cell r="Q207" t="str">
            <v>JUMLAH HARGA TENAGA</v>
          </cell>
          <cell r="U207">
            <v>828.71111111111088</v>
          </cell>
        </row>
        <row r="208">
          <cell r="C208" t="str">
            <v>merapikan tepi hamparan dan level permukaan</v>
          </cell>
        </row>
        <row r="209">
          <cell r="C209" t="str">
            <v>dengan menggunakan alat bantu</v>
          </cell>
          <cell r="L209" t="str">
            <v>B.</v>
          </cell>
          <cell r="N209" t="str">
            <v>BAHAN</v>
          </cell>
        </row>
        <row r="211">
          <cell r="A211" t="str">
            <v>III.</v>
          </cell>
          <cell r="C211" t="str">
            <v>PEMAKAIAN BAHAN, ALAT DAN TENAGA</v>
          </cell>
          <cell r="L211" t="str">
            <v>1.</v>
          </cell>
          <cell r="N211" t="str">
            <v>Agregat Kasar     (M03)</v>
          </cell>
          <cell r="P211" t="str">
            <v>M3</v>
          </cell>
          <cell r="Q211">
            <v>0.42</v>
          </cell>
          <cell r="R211">
            <v>222345.54558042376</v>
          </cell>
          <cell r="U211">
            <v>93385.129143777973</v>
          </cell>
        </row>
        <row r="212">
          <cell r="A212" t="str">
            <v>1.</v>
          </cell>
          <cell r="C212" t="str">
            <v>BAHAN</v>
          </cell>
          <cell r="L212" t="str">
            <v>2.</v>
          </cell>
          <cell r="N212" t="str">
            <v>Agregat Halus     (M04)</v>
          </cell>
          <cell r="P212" t="str">
            <v>M3</v>
          </cell>
          <cell r="Q212">
            <v>0.24</v>
          </cell>
          <cell r="R212">
            <v>194196.70775416915</v>
          </cell>
          <cell r="U212">
            <v>46607.209861000592</v>
          </cell>
        </row>
        <row r="213">
          <cell r="C213" t="str">
            <v>- Agregat Kasar</v>
          </cell>
          <cell r="D213" t="str">
            <v>=  Ak x 1 M3 x Fk</v>
          </cell>
          <cell r="G213" t="str">
            <v>M03</v>
          </cell>
          <cell r="H213">
            <v>0.42</v>
          </cell>
          <cell r="I213" t="str">
            <v>M3</v>
          </cell>
          <cell r="L213" t="str">
            <v>3.</v>
          </cell>
          <cell r="N213" t="str">
            <v>Sirtu</v>
          </cell>
          <cell r="O213" t="str">
            <v>(M16)</v>
          </cell>
          <cell r="P213" t="str">
            <v>M3</v>
          </cell>
          <cell r="Q213">
            <v>0.54</v>
          </cell>
          <cell r="R213">
            <v>264500</v>
          </cell>
          <cell r="U213">
            <v>142830</v>
          </cell>
        </row>
        <row r="214">
          <cell r="C214" t="str">
            <v>- Agregat Halus</v>
          </cell>
          <cell r="D214" t="str">
            <v>=  Ah x 1 M3 x Fk</v>
          </cell>
          <cell r="G214" t="str">
            <v>M04</v>
          </cell>
          <cell r="H214">
            <v>0.24</v>
          </cell>
          <cell r="I214" t="str">
            <v>M3</v>
          </cell>
        </row>
        <row r="215">
          <cell r="C215" t="str">
            <v>- Sirtu</v>
          </cell>
          <cell r="D215" t="str">
            <v>=  St x 1 M3 x Fk</v>
          </cell>
          <cell r="G215" t="str">
            <v>M16</v>
          </cell>
          <cell r="H215">
            <v>0.54</v>
          </cell>
          <cell r="I215" t="str">
            <v>M3</v>
          </cell>
        </row>
        <row r="216">
          <cell r="A216" t="str">
            <v>2.</v>
          </cell>
          <cell r="C216" t="str">
            <v>ALAT</v>
          </cell>
        </row>
        <row r="217">
          <cell r="A217" t="str">
            <v>2.a.</v>
          </cell>
          <cell r="C217" t="str">
            <v>WHEEL LOADER</v>
          </cell>
          <cell r="G217" t="str">
            <v>(E15)</v>
          </cell>
          <cell r="Q217" t="str">
            <v>JUMLAH HARGA BAHAN</v>
          </cell>
          <cell r="U217">
            <v>282822.33900477854</v>
          </cell>
        </row>
        <row r="218">
          <cell r="C218" t="str">
            <v>Kapasitas bucket</v>
          </cell>
          <cell r="G218" t="str">
            <v>V</v>
          </cell>
          <cell r="H218">
            <v>1.5</v>
          </cell>
          <cell r="I218" t="str">
            <v>M3</v>
          </cell>
        </row>
        <row r="219">
          <cell r="C219" t="str">
            <v>Faktor bucket</v>
          </cell>
          <cell r="G219" t="str">
            <v>Fb</v>
          </cell>
          <cell r="H219">
            <v>0.9</v>
          </cell>
          <cell r="I219" t="str">
            <v>-</v>
          </cell>
          <cell r="J219" t="str">
            <v>Pemuatan ringan</v>
          </cell>
          <cell r="L219" t="str">
            <v>C.</v>
          </cell>
          <cell r="N219" t="str">
            <v>PERALATAN</v>
          </cell>
        </row>
        <row r="220">
          <cell r="C220" t="str">
            <v>Faktor Efisiensi alat</v>
          </cell>
          <cell r="G220" t="str">
            <v>Fa</v>
          </cell>
          <cell r="H220">
            <v>0.83</v>
          </cell>
          <cell r="I220" t="str">
            <v>-</v>
          </cell>
        </row>
        <row r="221">
          <cell r="C221" t="str">
            <v>Waktu siklus</v>
          </cell>
          <cell r="G221" t="str">
            <v>Ts1</v>
          </cell>
          <cell r="L221" t="str">
            <v>1</v>
          </cell>
          <cell r="N221" t="str">
            <v>Wheel Loader</v>
          </cell>
          <cell r="O221" t="str">
            <v>E15</v>
          </cell>
          <cell r="P221" t="str">
            <v>Jam</v>
          </cell>
          <cell r="Q221">
            <v>3.5698348951360995E-2</v>
          </cell>
          <cell r="R221">
            <v>163808.13869490434</v>
          </cell>
          <cell r="U221">
            <v>5847.680096203635</v>
          </cell>
        </row>
        <row r="222">
          <cell r="C222" t="str">
            <v>- Mencampur</v>
          </cell>
          <cell r="G222" t="str">
            <v>T1</v>
          </cell>
          <cell r="H222">
            <v>1.5</v>
          </cell>
          <cell r="I222" t="str">
            <v>menit</v>
          </cell>
          <cell r="L222" t="str">
            <v>2</v>
          </cell>
          <cell r="N222" t="str">
            <v>Dump Truck</v>
          </cell>
          <cell r="O222" t="str">
            <v>E09</v>
          </cell>
          <cell r="P222" t="str">
            <v>Jam</v>
          </cell>
          <cell r="Q222">
            <v>0.14542063837680036</v>
          </cell>
          <cell r="R222">
            <v>70230.073977639215</v>
          </cell>
          <cell r="U222">
            <v>10212.90219107821</v>
          </cell>
        </row>
        <row r="223">
          <cell r="C223" t="str">
            <v>- Memuat dan lain-lain</v>
          </cell>
          <cell r="G223" t="str">
            <v>T2</v>
          </cell>
          <cell r="H223">
            <v>0.5</v>
          </cell>
          <cell r="I223" t="str">
            <v>menit</v>
          </cell>
          <cell r="L223" t="str">
            <v>3</v>
          </cell>
          <cell r="N223" t="str">
            <v>Motor Grader</v>
          </cell>
          <cell r="O223" t="str">
            <v>E13</v>
          </cell>
          <cell r="P223" t="str">
            <v>Jam</v>
          </cell>
          <cell r="Q223">
            <v>1.1713520749665328E-2</v>
          </cell>
          <cell r="R223">
            <v>201666.62574070093</v>
          </cell>
          <cell r="U223">
            <v>2362.2262051286921</v>
          </cell>
        </row>
        <row r="224">
          <cell r="G224" t="str">
            <v>Ts1</v>
          </cell>
          <cell r="H224">
            <v>2</v>
          </cell>
          <cell r="I224" t="str">
            <v>menit</v>
          </cell>
          <cell r="L224" t="str">
            <v>4</v>
          </cell>
          <cell r="N224" t="str">
            <v>Tandem Roller</v>
          </cell>
          <cell r="O224" t="str">
            <v>E17</v>
          </cell>
          <cell r="P224" t="str">
            <v>Jam</v>
          </cell>
          <cell r="Q224">
            <v>1.7849174475680501E-2</v>
          </cell>
          <cell r="R224">
            <v>293927.19306224468</v>
          </cell>
          <cell r="U224">
            <v>5246.3577521150328</v>
          </cell>
        </row>
        <row r="225">
          <cell r="L225" t="str">
            <v>5</v>
          </cell>
          <cell r="N225" t="str">
            <v>Water Tanker</v>
          </cell>
          <cell r="O225" t="str">
            <v>E23</v>
          </cell>
          <cell r="P225" t="str">
            <v>Jam</v>
          </cell>
          <cell r="Q225">
            <v>2.1084337349397592E-2</v>
          </cell>
          <cell r="R225">
            <v>67020.510980434308</v>
          </cell>
          <cell r="U225">
            <v>1413.0830628404826</v>
          </cell>
        </row>
        <row r="226">
          <cell r="C226" t="str">
            <v>Kap. Prod. / jam =</v>
          </cell>
          <cell r="D226" t="str">
            <v>V x Fb x Fa x 60</v>
          </cell>
          <cell r="G226" t="str">
            <v>Q1</v>
          </cell>
          <cell r="H226">
            <v>28.012500000000003</v>
          </cell>
          <cell r="I226" t="str">
            <v>M3</v>
          </cell>
          <cell r="L226" t="str">
            <v>6</v>
          </cell>
          <cell r="N226" t="str">
            <v>Alat Bantu</v>
          </cell>
          <cell r="P226" t="str">
            <v>Ls</v>
          </cell>
          <cell r="Q226">
            <v>1</v>
          </cell>
          <cell r="R226">
            <v>75</v>
          </cell>
          <cell r="U226">
            <v>75</v>
          </cell>
        </row>
        <row r="227">
          <cell r="D227" t="str">
            <v>Fk x Ts1</v>
          </cell>
        </row>
        <row r="228">
          <cell r="C228" t="str">
            <v>Koefisien Alat / M3</v>
          </cell>
          <cell r="D228" t="str">
            <v>=  1  :  Q1</v>
          </cell>
          <cell r="G228" t="str">
            <v>(E15)</v>
          </cell>
          <cell r="H228">
            <v>3.5698348951360995E-2</v>
          </cell>
          <cell r="I228" t="str">
            <v>Jam</v>
          </cell>
        </row>
        <row r="229">
          <cell r="Q229" t="str">
            <v>JUMLAH HARGA PERALATAN</v>
          </cell>
          <cell r="U229">
            <v>25157.249307366055</v>
          </cell>
        </row>
        <row r="230">
          <cell r="A230" t="str">
            <v>2.b.</v>
          </cell>
          <cell r="C230" t="str">
            <v>DUMP TRUCK</v>
          </cell>
          <cell r="G230" t="str">
            <v>(E09)</v>
          </cell>
        </row>
        <row r="231">
          <cell r="C231" t="str">
            <v>Kapasitas bak</v>
          </cell>
          <cell r="G231" t="str">
            <v>V</v>
          </cell>
          <cell r="H231">
            <v>6</v>
          </cell>
          <cell r="I231" t="str">
            <v>M3</v>
          </cell>
          <cell r="L231" t="str">
            <v>D.</v>
          </cell>
          <cell r="N231" t="str">
            <v>JUMLAH HARGA TENAGA, BAHAN DAN PERALATAN  ( A + B + C )</v>
          </cell>
          <cell r="U231">
            <v>308808.29942325567</v>
          </cell>
        </row>
        <row r="232">
          <cell r="C232" t="str">
            <v>Faktor Efisiensi alat</v>
          </cell>
          <cell r="G232" t="str">
            <v>Fa</v>
          </cell>
          <cell r="H232">
            <v>0.83</v>
          </cell>
          <cell r="I232" t="str">
            <v>-</v>
          </cell>
          <cell r="L232" t="str">
            <v>E.</v>
          </cell>
          <cell r="N232" t="str">
            <v>OVERHEAD &amp; PROFIT</v>
          </cell>
          <cell r="P232">
            <v>10</v>
          </cell>
          <cell r="Q232" t="str">
            <v>%  x  D</v>
          </cell>
          <cell r="U232">
            <v>30880.829942325567</v>
          </cell>
        </row>
        <row r="233">
          <cell r="C233" t="str">
            <v>Kecepatan rata-rata bermuatan</v>
          </cell>
          <cell r="G233" t="str">
            <v>v1</v>
          </cell>
          <cell r="H233">
            <v>45</v>
          </cell>
          <cell r="I233" t="str">
            <v>KM / Jam</v>
          </cell>
          <cell r="L233" t="str">
            <v>F.</v>
          </cell>
          <cell r="N233" t="str">
            <v>HARGA SATUAN PEKERJAAN  ( D + E )</v>
          </cell>
          <cell r="U233">
            <v>339689.1293655812</v>
          </cell>
        </row>
        <row r="234">
          <cell r="C234" t="str">
            <v>Kecepatan rata-rata kosong</v>
          </cell>
          <cell r="G234" t="str">
            <v>v2</v>
          </cell>
          <cell r="H234">
            <v>60</v>
          </cell>
          <cell r="I234" t="str">
            <v>KM / Jam</v>
          </cell>
          <cell r="L234" t="str">
            <v>Note: 1</v>
          </cell>
          <cell r="N234" t="str">
            <v>SATUAN dapat berdasarkan atas jam operasi untuk Tenaga Kerja dan Peralatan, volume dan/atau ukuran</v>
          </cell>
        </row>
        <row r="235">
          <cell r="C235" t="str">
            <v>Waktu Siklus  :  - Waktu memuat = V : Q1 x 60</v>
          </cell>
          <cell r="G235" t="str">
            <v>T1</v>
          </cell>
          <cell r="H235">
            <v>12.851405622489958</v>
          </cell>
          <cell r="I235" t="str">
            <v>menit</v>
          </cell>
          <cell r="N235" t="str">
            <v>berat untuk bahan-bahan.</v>
          </cell>
        </row>
        <row r="236">
          <cell r="C236" t="str">
            <v>- Waktu tempuh isi = (L : v1) x 60 menit</v>
          </cell>
          <cell r="G236" t="str">
            <v>T2</v>
          </cell>
          <cell r="H236">
            <v>11.633333333333333</v>
          </cell>
          <cell r="I236" t="str">
            <v>menit</v>
          </cell>
          <cell r="L236">
            <v>2</v>
          </cell>
          <cell r="N236" t="str">
            <v>Kuantitas satuan adalah kuantitas setiap komponen untuk menyelesaikan satu satuan pekerjaan dari nomor</v>
          </cell>
        </row>
        <row r="237">
          <cell r="C237" t="str">
            <v>- Waktu tempuh kosong = (L : v2) x 60 menit</v>
          </cell>
          <cell r="G237" t="str">
            <v>T3</v>
          </cell>
          <cell r="H237">
            <v>8.7249999999999996</v>
          </cell>
          <cell r="I237" t="str">
            <v>menit</v>
          </cell>
          <cell r="N237" t="str">
            <v>mata pembayaran.</v>
          </cell>
        </row>
        <row r="238">
          <cell r="C238" t="str">
            <v>- Lain-lain termasuk menurunkan Agregat</v>
          </cell>
          <cell r="G238" t="str">
            <v>T4</v>
          </cell>
          <cell r="H238">
            <v>3</v>
          </cell>
          <cell r="I238" t="str">
            <v>menit</v>
          </cell>
          <cell r="L238">
            <v>3</v>
          </cell>
          <cell r="N238" t="str">
            <v>Biaya satuan untuk peralatan sudah termasuk bahan bakar, bahan habis dipakai dan operator.</v>
          </cell>
        </row>
        <row r="239">
          <cell r="G239" t="str">
            <v>Ts2</v>
          </cell>
          <cell r="H239">
            <v>36.20973895582329</v>
          </cell>
          <cell r="I239" t="str">
            <v>menit</v>
          </cell>
          <cell r="L239">
            <v>4</v>
          </cell>
          <cell r="N239" t="str">
            <v>Biaya satuan sudah termasuk pengeluaran untuk seluruh pajak yang berkaitan (tetapi tidak termasuk PPN</v>
          </cell>
        </row>
        <row r="240">
          <cell r="J240" t="str">
            <v>Berlanjut ke halaman berikut</v>
          </cell>
          <cell r="N240" t="str">
            <v>yang dibayar dari kontrak) dan biaya-biaya lainnya.</v>
          </cell>
        </row>
        <row r="241">
          <cell r="A241" t="str">
            <v>ITEM PEMBAYARAN NO.</v>
          </cell>
          <cell r="D241" t="str">
            <v>:  4.2 (2)</v>
          </cell>
          <cell r="J241" t="str">
            <v>Analisa EI-422</v>
          </cell>
        </row>
        <row r="242">
          <cell r="A242" t="str">
            <v>JENIS PEKERJAAN</v>
          </cell>
          <cell r="D242" t="str">
            <v>:  Lps. Pond. Ag. Kls. B, CBR Min 35%</v>
          </cell>
        </row>
        <row r="243">
          <cell r="A243" t="str">
            <v>SATUAN PEMBAYARAN</v>
          </cell>
          <cell r="D243" t="str">
            <v>:  M3</v>
          </cell>
          <cell r="J243" t="str">
            <v>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Kap. Prod. / Jam =</v>
          </cell>
          <cell r="D249" t="str">
            <v>V x Fa x 60</v>
          </cell>
          <cell r="G249" t="str">
            <v>Q2</v>
          </cell>
          <cell r="H249">
            <v>6.8766030129017413</v>
          </cell>
          <cell r="I249" t="str">
            <v>M3</v>
          </cell>
        </row>
        <row r="250">
          <cell r="D250" t="str">
            <v>Fk x Ts2</v>
          </cell>
        </row>
        <row r="251">
          <cell r="C251" t="str">
            <v>Koefisien Alat / M3</v>
          </cell>
          <cell r="D251" t="str">
            <v>= 1 : Q2</v>
          </cell>
          <cell r="G251" t="str">
            <v>(E08)</v>
          </cell>
          <cell r="H251">
            <v>0.14542063837680036</v>
          </cell>
          <cell r="I251" t="str">
            <v>Jam</v>
          </cell>
        </row>
        <row r="253">
          <cell r="A253" t="str">
            <v>2.c.</v>
          </cell>
          <cell r="C253" t="str">
            <v>MOTOR GRADER</v>
          </cell>
          <cell r="G253" t="str">
            <v>(E13)</v>
          </cell>
        </row>
        <row r="254">
          <cell r="C254" t="str">
            <v>Panjang hamparaan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 / Jam</v>
          </cell>
        </row>
        <row r="258">
          <cell r="C258" t="str">
            <v>Jumlah lintasan</v>
          </cell>
          <cell r="G258" t="str">
            <v>n</v>
          </cell>
          <cell r="H258">
            <v>6</v>
          </cell>
          <cell r="I258" t="str">
            <v>lintasan</v>
          </cell>
          <cell r="J258" t="str">
            <v>3 x pp</v>
          </cell>
        </row>
        <row r="259">
          <cell r="C259" t="str">
            <v>Waktu Siklus</v>
          </cell>
          <cell r="G259" t="str">
            <v>Ts3</v>
          </cell>
        </row>
        <row r="260">
          <cell r="C260" t="str">
            <v>- Perataan 1 lintasan  = (Lh x 60) : (v x 1000)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Kap.Prod. / jam =</v>
          </cell>
          <cell r="D264" t="str">
            <v>Lh x b x t x Fa x 60</v>
          </cell>
          <cell r="G264" t="str">
            <v>Q3</v>
          </cell>
          <cell r="H264">
            <v>85.371428571428567</v>
          </cell>
          <cell r="I264" t="str">
            <v>M3</v>
          </cell>
        </row>
        <row r="265">
          <cell r="D265" t="str">
            <v>n x Ts3</v>
          </cell>
        </row>
        <row r="266">
          <cell r="C266" t="str">
            <v>Koefisien Alat / M3</v>
          </cell>
          <cell r="D266" t="str">
            <v>= 1 : Q3</v>
          </cell>
          <cell r="G266" t="str">
            <v>(E13)</v>
          </cell>
          <cell r="H266">
            <v>1.1713520749665328E-2</v>
          </cell>
          <cell r="I266" t="str">
            <v>Jam</v>
          </cell>
        </row>
        <row r="268">
          <cell r="A268" t="str">
            <v>2.d.</v>
          </cell>
          <cell r="C268" t="str">
            <v>TANDEM ROLLER</v>
          </cell>
          <cell r="G268" t="str">
            <v>(E17)</v>
          </cell>
        </row>
        <row r="269">
          <cell r="C269" t="str">
            <v>Kecepatan rata-rata</v>
          </cell>
          <cell r="G269" t="str">
            <v>v</v>
          </cell>
          <cell r="H269">
            <v>3</v>
          </cell>
          <cell r="I269" t="str">
            <v>KM / 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Kap.Prod./jam =</v>
          </cell>
          <cell r="D274" t="str">
            <v>(v x 1000) x b x t x Fa</v>
          </cell>
          <cell r="G274" t="str">
            <v>Q4</v>
          </cell>
          <cell r="H274">
            <v>56.024999999999999</v>
          </cell>
          <cell r="I274" t="str">
            <v>M3</v>
          </cell>
        </row>
        <row r="275">
          <cell r="D275" t="str">
            <v>n</v>
          </cell>
        </row>
        <row r="276">
          <cell r="C276" t="str">
            <v>Koefisien Alat / M3</v>
          </cell>
          <cell r="D276" t="str">
            <v>= 1 : Q4</v>
          </cell>
          <cell r="G276" t="str">
            <v>(E17)</v>
          </cell>
          <cell r="H276">
            <v>1.7849174475680501E-2</v>
          </cell>
          <cell r="I276" t="str">
            <v>Jam</v>
          </cell>
        </row>
        <row r="279">
          <cell r="A279" t="str">
            <v>2.e.</v>
          </cell>
          <cell r="C279" t="str">
            <v>WATER TANKER</v>
          </cell>
          <cell r="G279" t="str">
            <v>(E23)</v>
          </cell>
        </row>
        <row r="280">
          <cell r="C280" t="str">
            <v>Volume Tangki air</v>
          </cell>
          <cell r="G280" t="str">
            <v>V</v>
          </cell>
          <cell r="H280">
            <v>4</v>
          </cell>
          <cell r="I280" t="str">
            <v>M3</v>
          </cell>
          <cell r="J280" t="str">
            <v>Lump Sum</v>
          </cell>
        </row>
        <row r="281">
          <cell r="C281" t="str">
            <v>Kebutuhan air / M3 agregat padat</v>
          </cell>
          <cell r="G281" t="str">
            <v>Wc</v>
          </cell>
          <cell r="H281">
            <v>7.0000000000000007E-2</v>
          </cell>
          <cell r="I281" t="str">
            <v>M3</v>
          </cell>
        </row>
        <row r="282">
          <cell r="C282" t="str">
            <v>Pengisian tangki / Jam</v>
          </cell>
          <cell r="G282" t="str">
            <v>n</v>
          </cell>
          <cell r="H282">
            <v>1</v>
          </cell>
          <cell r="I282" t="str">
            <v>kali</v>
          </cell>
        </row>
        <row r="283">
          <cell r="C283" t="str">
            <v>Faktor efisiensi alat</v>
          </cell>
          <cell r="G283" t="str">
            <v>Fa</v>
          </cell>
          <cell r="H283">
            <v>0.83</v>
          </cell>
          <cell r="I283" t="str">
            <v>-</v>
          </cell>
        </row>
        <row r="285">
          <cell r="C285" t="str">
            <v>Kap. Prod. / Jam  =</v>
          </cell>
          <cell r="D285" t="str">
            <v>V x n Fa</v>
          </cell>
          <cell r="G285" t="str">
            <v>Q5</v>
          </cell>
          <cell r="H285">
            <v>47.428571428571423</v>
          </cell>
          <cell r="I285" t="str">
            <v>M3</v>
          </cell>
        </row>
        <row r="286">
          <cell r="D286" t="str">
            <v>Wc</v>
          </cell>
        </row>
        <row r="288">
          <cell r="C288" t="str">
            <v>Koefisien Alat / M3</v>
          </cell>
          <cell r="D288" t="str">
            <v>=   1 : Q5</v>
          </cell>
          <cell r="G288" t="str">
            <v>(E23)</v>
          </cell>
          <cell r="H288">
            <v>2.1084337349397592E-2</v>
          </cell>
          <cell r="I288" t="str">
            <v>Jam</v>
          </cell>
        </row>
        <row r="292">
          <cell r="C292" t="str">
            <v>ALAT BANTU</v>
          </cell>
        </row>
        <row r="293">
          <cell r="C293" t="str">
            <v>diperlukan :</v>
          </cell>
        </row>
        <row r="294">
          <cell r="C294" t="str">
            <v>- Kereta dorong   = 2 buah</v>
          </cell>
        </row>
        <row r="295">
          <cell r="C295" t="str">
            <v>- Sekop                = 3 buah</v>
          </cell>
        </row>
        <row r="296">
          <cell r="C296" t="str">
            <v>- Garpu                = 2 buah</v>
          </cell>
        </row>
        <row r="299">
          <cell r="J299" t="str">
            <v>Berlanjut ke halaman berikut</v>
          </cell>
        </row>
        <row r="300">
          <cell r="A300" t="str">
            <v>ITEM PEMBAYARAN NO.</v>
          </cell>
          <cell r="D300" t="str">
            <v>:  4.2 (2)</v>
          </cell>
          <cell r="J300" t="str">
            <v>Analisa EI-422</v>
          </cell>
        </row>
        <row r="301">
          <cell r="A301" t="str">
            <v>JENIS PEKERJAAN</v>
          </cell>
          <cell r="D301" t="str">
            <v>:  Lps. Pond. Ag. Kls. B, CBR Min 35%</v>
          </cell>
        </row>
        <row r="302">
          <cell r="A302" t="str">
            <v>SATUAN PEMBAYARAN</v>
          </cell>
          <cell r="D302" t="str">
            <v>:  M3</v>
          </cell>
          <cell r="J302" t="str">
            <v>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3.</v>
          </cell>
          <cell r="C308" t="str">
            <v>TENAGA</v>
          </cell>
        </row>
        <row r="309">
          <cell r="C309" t="str">
            <v>Produksi menentukan : WHEEL LOADER</v>
          </cell>
          <cell r="G309" t="str">
            <v>Q1</v>
          </cell>
          <cell r="H309">
            <v>28.012500000000003</v>
          </cell>
          <cell r="I309" t="str">
            <v>M3/Jam</v>
          </cell>
        </row>
        <row r="310">
          <cell r="C310" t="str">
            <v>Produksi Agregat / hari  =  Tk x Q1</v>
          </cell>
          <cell r="G310" t="str">
            <v>Qt</v>
          </cell>
          <cell r="H310">
            <v>196.08750000000003</v>
          </cell>
          <cell r="I310" t="str">
            <v>M3</v>
          </cell>
        </row>
        <row r="311">
          <cell r="C311" t="str">
            <v>Kebutuhan tenaga :</v>
          </cell>
        </row>
        <row r="312">
          <cell r="D312" t="str">
            <v>- Pekerja</v>
          </cell>
          <cell r="G312" t="str">
            <v>P</v>
          </cell>
          <cell r="H312">
            <v>7</v>
          </cell>
          <cell r="I312" t="str">
            <v>orang</v>
          </cell>
        </row>
        <row r="313">
          <cell r="D313" t="str">
            <v>- Mandor</v>
          </cell>
          <cell r="G313" t="str">
            <v>M</v>
          </cell>
          <cell r="H313">
            <v>1</v>
          </cell>
          <cell r="I313" t="str">
            <v>orang</v>
          </cell>
        </row>
        <row r="315">
          <cell r="C315" t="str">
            <v>Koefisien tenaga / M3     :</v>
          </cell>
        </row>
        <row r="316">
          <cell r="D316" t="str">
            <v>- Pekerja</v>
          </cell>
          <cell r="E316" t="str">
            <v>= (Tk x P) : Qt</v>
          </cell>
          <cell r="G316" t="str">
            <v>(L01)</v>
          </cell>
          <cell r="H316">
            <v>0.24988844265952695</v>
          </cell>
          <cell r="I316" t="str">
            <v>Jam</v>
          </cell>
        </row>
        <row r="317">
          <cell r="D317" t="str">
            <v>- Mandor</v>
          </cell>
          <cell r="E317" t="str">
            <v>= (Tk x M) : Qt</v>
          </cell>
          <cell r="G317" t="str">
            <v>(L03)</v>
          </cell>
          <cell r="H317">
            <v>3.5698348951360995E-2</v>
          </cell>
          <cell r="I317" t="str">
            <v>Jam</v>
          </cell>
        </row>
        <row r="319">
          <cell r="A319" t="str">
            <v>4.</v>
          </cell>
          <cell r="C319" t="str">
            <v>HARGA DASAR SATUAN UPAH, BAHAN DAN ALAT</v>
          </cell>
        </row>
        <row r="320">
          <cell r="C320" t="str">
            <v>Lihat lampiran.</v>
          </cell>
        </row>
        <row r="322">
          <cell r="A322" t="str">
            <v>5.</v>
          </cell>
          <cell r="C322" t="str">
            <v>ANALISA HARGA SATUAN PEKERJAAN</v>
          </cell>
        </row>
        <row r="323">
          <cell r="C323" t="str">
            <v>Lihat perhitungan dalam FORMULIR STANDAR UNTUK</v>
          </cell>
        </row>
        <row r="324">
          <cell r="C324" t="str">
            <v>PEREKEMAN ANALISA MASING-MASING HARGA</v>
          </cell>
        </row>
        <row r="325">
          <cell r="C325" t="str">
            <v>SATUAN.</v>
          </cell>
        </row>
        <row r="326">
          <cell r="C326" t="str">
            <v>Didapat Harga Satuan Pekerjaan :</v>
          </cell>
        </row>
        <row r="328">
          <cell r="C328" t="str">
            <v>Rp.</v>
          </cell>
          <cell r="D328">
            <v>339689.1293655812</v>
          </cell>
          <cell r="E328" t="str">
            <v>/ M3.</v>
          </cell>
        </row>
        <row r="331">
          <cell r="A331" t="str">
            <v>6.</v>
          </cell>
          <cell r="C331" t="str">
            <v>WAKTU PELAKSANAAN YANG DIPERLUKAN</v>
          </cell>
        </row>
        <row r="332">
          <cell r="C332" t="str">
            <v>Waktu pelaksanaan</v>
          </cell>
          <cell r="D332" t="str">
            <v>:  . . . . . . .  bulan</v>
          </cell>
        </row>
        <row r="334">
          <cell r="A334" t="str">
            <v>7.</v>
          </cell>
          <cell r="C334" t="str">
            <v>VOLUME PEKERJAAN YANG DIPERLUKAN</v>
          </cell>
        </row>
        <row r="335">
          <cell r="C335" t="str">
            <v>Volume pekerjaan  :</v>
          </cell>
          <cell r="D335">
            <v>0</v>
          </cell>
          <cell r="E335" t="str">
            <v>M3</v>
          </cell>
        </row>
        <row r="359">
          <cell r="A359" t="str">
            <v>ITEM PEMBAYARAN NO.</v>
          </cell>
          <cell r="D359" t="str">
            <v>:  4.2 (4)</v>
          </cell>
          <cell r="J359" t="str">
            <v>Analisa EI-424</v>
          </cell>
          <cell r="T359" t="str">
            <v>Analisa EI-424</v>
          </cell>
        </row>
        <row r="360">
          <cell r="A360" t="str">
            <v>JENIS PEKERJAAN</v>
          </cell>
          <cell r="D360" t="str">
            <v>:  SEMEN Utk. Pond. Semen Tanah</v>
          </cell>
        </row>
        <row r="361">
          <cell r="A361" t="str">
            <v>SATUAN PEMBAYARAN</v>
          </cell>
          <cell r="D361" t="str">
            <v>:  TON</v>
          </cell>
          <cell r="J361" t="str">
            <v>URAIAN ANALISA HARGA SATUAN</v>
          </cell>
          <cell r="L361" t="str">
            <v>FORMULIR STANDAR UNTUK</v>
          </cell>
        </row>
        <row r="362">
          <cell r="L362" t="str">
            <v>PEREKAMAN ANALISA MASING-MASING HARGA SATUAN</v>
          </cell>
        </row>
        <row r="363">
          <cell r="L363">
            <v>0</v>
          </cell>
        </row>
        <row r="364">
          <cell r="A364" t="str">
            <v>No.</v>
          </cell>
          <cell r="C364" t="str">
            <v>U R A I A N</v>
          </cell>
          <cell r="G364" t="str">
            <v>KODE</v>
          </cell>
          <cell r="H364" t="str">
            <v>KOEF.</v>
          </cell>
          <cell r="I364" t="str">
            <v>SATUAN</v>
          </cell>
          <cell r="J364" t="str">
            <v>KETERANGAN</v>
          </cell>
        </row>
        <row r="366">
          <cell r="L366" t="str">
            <v>PROYEK</v>
          </cell>
          <cell r="O366" t="str">
            <v>:</v>
          </cell>
        </row>
        <row r="367">
          <cell r="A367" t="str">
            <v>I.</v>
          </cell>
          <cell r="C367" t="str">
            <v>ASUMSI</v>
          </cell>
          <cell r="L367" t="str">
            <v>No. PAKET KONTRAK</v>
          </cell>
          <cell r="O367" t="str">
            <v>:</v>
          </cell>
        </row>
        <row r="368">
          <cell r="A368">
            <v>1</v>
          </cell>
          <cell r="C368" t="str">
            <v>Pekerjaan dilakukan secara manual</v>
          </cell>
          <cell r="L368" t="str">
            <v>NAMA PAKET</v>
          </cell>
          <cell r="O368" t="str">
            <v>:</v>
          </cell>
        </row>
        <row r="369">
          <cell r="A369">
            <v>2</v>
          </cell>
          <cell r="C369" t="str">
            <v>Lokasi pekerjaan : sepanjang jalan</v>
          </cell>
          <cell r="L369" t="str">
            <v>PROP / KAB / KODYA</v>
          </cell>
          <cell r="O369" t="str">
            <v>:</v>
          </cell>
        </row>
        <row r="370">
          <cell r="A370">
            <v>3</v>
          </cell>
          <cell r="C370" t="str">
            <v>Kondisi Jalan   :  sedang / baik</v>
          </cell>
          <cell r="L370" t="str">
            <v>ITEM PEMBAYARAN NO.</v>
          </cell>
          <cell r="O370" t="str">
            <v>:  4.2 (4)</v>
          </cell>
          <cell r="R370" t="str">
            <v>PERKIRAAN VOL. PEK.</v>
          </cell>
          <cell r="T370" t="str">
            <v>:</v>
          </cell>
          <cell r="U370">
            <v>0</v>
          </cell>
        </row>
        <row r="371">
          <cell r="A371">
            <v>4</v>
          </cell>
          <cell r="C371" t="str">
            <v>Jarak rata-rata Base Camp ke lokasi pekerjaan</v>
          </cell>
          <cell r="G371" t="str">
            <v>L</v>
          </cell>
          <cell r="H371">
            <v>8.7249999999999996</v>
          </cell>
          <cell r="I371" t="str">
            <v>Km</v>
          </cell>
          <cell r="L371" t="str">
            <v>JENIS PEKERJAAN</v>
          </cell>
          <cell r="O371" t="str">
            <v>:  SEMEN Utk. Pond. Semen Tanah</v>
          </cell>
          <cell r="R371" t="str">
            <v>TOTAL HARGA (Rp.)</v>
          </cell>
          <cell r="T371" t="str">
            <v>:</v>
          </cell>
          <cell r="U371">
            <v>0</v>
          </cell>
        </row>
        <row r="372">
          <cell r="A372">
            <v>5</v>
          </cell>
          <cell r="C372" t="str">
            <v>Jam kerja efektif per-hari</v>
          </cell>
          <cell r="G372" t="str">
            <v>Tk</v>
          </cell>
          <cell r="H372">
            <v>7</v>
          </cell>
          <cell r="I372" t="str">
            <v>Jam</v>
          </cell>
          <cell r="L372" t="str">
            <v>SATUAN PEMBAYARAN</v>
          </cell>
          <cell r="O372" t="str">
            <v>:  TON</v>
          </cell>
          <cell r="R372" t="str">
            <v>% THD. BIAYA PROYEK</v>
          </cell>
          <cell r="T372" t="str">
            <v>:</v>
          </cell>
          <cell r="U372" t="e">
            <v>#DIV/0!</v>
          </cell>
        </row>
        <row r="373">
          <cell r="A373">
            <v>6</v>
          </cell>
          <cell r="C373" t="str">
            <v>Semen diangkut dari Base Camp ke lapangan</v>
          </cell>
        </row>
        <row r="374">
          <cell r="C374" t="str">
            <v>dengan menggunakan Dump Truck</v>
          </cell>
        </row>
        <row r="375">
          <cell r="A375">
            <v>7</v>
          </cell>
          <cell r="C375" t="str">
            <v>Satu hari dapat diselesaikan hamparan Soil Cement</v>
          </cell>
          <cell r="Q375" t="str">
            <v>PERKIRAAN</v>
          </cell>
          <cell r="R375" t="str">
            <v>HARGA</v>
          </cell>
          <cell r="S375" t="str">
            <v>JUMLAH</v>
          </cell>
        </row>
        <row r="376">
          <cell r="C376" t="str">
            <v>sepanjang</v>
          </cell>
          <cell r="G376" t="str">
            <v>Ls</v>
          </cell>
          <cell r="H376">
            <v>400</v>
          </cell>
          <cell r="I376" t="str">
            <v>M</v>
          </cell>
          <cell r="L376" t="str">
            <v>NO.</v>
          </cell>
          <cell r="N376" t="str">
            <v>KOMPONEN</v>
          </cell>
          <cell r="P376" t="str">
            <v>SATUAN</v>
          </cell>
          <cell r="Q376" t="str">
            <v>KUANTITAS</v>
          </cell>
          <cell r="R376" t="str">
            <v>SATUAN</v>
          </cell>
          <cell r="S376" t="str">
            <v>HARGA</v>
          </cell>
        </row>
        <row r="377">
          <cell r="A377">
            <v>8</v>
          </cell>
          <cell r="C377" t="str">
            <v>Faktor kehilangan bahan</v>
          </cell>
          <cell r="G377" t="str">
            <v>Fh</v>
          </cell>
          <cell r="H377">
            <v>1.05</v>
          </cell>
          <cell r="I377" t="str">
            <v>-</v>
          </cell>
          <cell r="R377" t="str">
            <v>(Rp.)</v>
          </cell>
          <cell r="S377" t="str">
            <v>(Rp.)</v>
          </cell>
        </row>
        <row r="378">
          <cell r="A378">
            <v>9</v>
          </cell>
          <cell r="C378" t="str">
            <v>Tebal hamparan</v>
          </cell>
          <cell r="G378" t="str">
            <v>t</v>
          </cell>
          <cell r="H378">
            <v>0.15</v>
          </cell>
          <cell r="I378" t="str">
            <v>M</v>
          </cell>
        </row>
        <row r="380">
          <cell r="A380" t="str">
            <v>II.</v>
          </cell>
          <cell r="C380" t="str">
            <v>URUTAN KERJA</v>
          </cell>
          <cell r="L380" t="str">
            <v>A.</v>
          </cell>
          <cell r="N380" t="str">
            <v>TENAGA</v>
          </cell>
        </row>
        <row r="381">
          <cell r="A381">
            <v>1</v>
          </cell>
          <cell r="C381" t="str">
            <v>Dump Truck mengangkut semen dari Base Camp</v>
          </cell>
        </row>
        <row r="382">
          <cell r="C382" t="str">
            <v>ke lokasi Pekerjaan</v>
          </cell>
          <cell r="L382" t="str">
            <v>1.</v>
          </cell>
          <cell r="N382" t="str">
            <v>Pekerja</v>
          </cell>
          <cell r="O382" t="str">
            <v>(L01)</v>
          </cell>
          <cell r="P382" t="str">
            <v>Jam</v>
          </cell>
          <cell r="Q382">
            <v>2.4305555555555554</v>
          </cell>
          <cell r="R382">
            <v>2857.14</v>
          </cell>
          <cell r="U382">
            <v>6944.4374999999991</v>
          </cell>
        </row>
        <row r="383">
          <cell r="A383">
            <v>2</v>
          </cell>
          <cell r="C383" t="str">
            <v>Semen diatur/disusun di tempat hamparan</v>
          </cell>
          <cell r="L383" t="str">
            <v>2.</v>
          </cell>
          <cell r="N383" t="str">
            <v>Mandor</v>
          </cell>
          <cell r="O383" t="str">
            <v>(L03)</v>
          </cell>
          <cell r="P383" t="str">
            <v>Jam</v>
          </cell>
          <cell r="Q383">
            <v>0.16203703703703703</v>
          </cell>
          <cell r="R383">
            <v>3214.29</v>
          </cell>
          <cell r="U383">
            <v>520.83402777777781</v>
          </cell>
        </row>
        <row r="384">
          <cell r="C384" t="str">
            <v>soil/tanah oleh tenaga manusia</v>
          </cell>
        </row>
        <row r="386">
          <cell r="A386" t="str">
            <v>III.</v>
          </cell>
          <cell r="C386" t="str">
            <v>PEMAKAIAN BAHAN, ALAT DAN TENAGA</v>
          </cell>
          <cell r="Q386" t="str">
            <v>JUMLAH HARGA TENAGA</v>
          </cell>
          <cell r="U386">
            <v>7465.271527777777</v>
          </cell>
        </row>
        <row r="387">
          <cell r="A387" t="str">
            <v>1.</v>
          </cell>
          <cell r="C387" t="str">
            <v>BAHAN</v>
          </cell>
        </row>
        <row r="388">
          <cell r="C388" t="str">
            <v>Semen yang diperlukan / ton   = (1 x Fh) x 1000</v>
          </cell>
          <cell r="G388" t="str">
            <v>(M12)</v>
          </cell>
          <cell r="H388">
            <v>1050</v>
          </cell>
          <cell r="I388" t="str">
            <v>Kg</v>
          </cell>
          <cell r="L388" t="str">
            <v>B.</v>
          </cell>
          <cell r="N388" t="str">
            <v>BAHAN</v>
          </cell>
        </row>
        <row r="389">
          <cell r="L389" t="str">
            <v>1.</v>
          </cell>
          <cell r="N389" t="str">
            <v>Semen</v>
          </cell>
          <cell r="O389" t="str">
            <v>(M12)</v>
          </cell>
          <cell r="P389" t="str">
            <v>Kg</v>
          </cell>
          <cell r="Q389">
            <v>1050</v>
          </cell>
          <cell r="R389">
            <v>550.92499999999995</v>
          </cell>
          <cell r="U389">
            <v>578471.25</v>
          </cell>
        </row>
        <row r="390">
          <cell r="A390" t="str">
            <v>2.</v>
          </cell>
          <cell r="C390" t="str">
            <v>ALAT</v>
          </cell>
        </row>
        <row r="391">
          <cell r="A391" t="str">
            <v>2.a.</v>
          </cell>
          <cell r="C391" t="str">
            <v>DUMP TRUCK</v>
          </cell>
          <cell r="G391" t="str">
            <v>(E08)</v>
          </cell>
        </row>
        <row r="392">
          <cell r="C392" t="str">
            <v>Kapasitas bak</v>
          </cell>
          <cell r="G392" t="str">
            <v>V</v>
          </cell>
          <cell r="H392">
            <v>10</v>
          </cell>
          <cell r="I392" t="str">
            <v>Ton</v>
          </cell>
        </row>
        <row r="393">
          <cell r="C393" t="str">
            <v>Faktor efisiensi alat</v>
          </cell>
          <cell r="G393" t="str">
            <v>Fa</v>
          </cell>
          <cell r="H393">
            <v>0.83</v>
          </cell>
          <cell r="I393" t="str">
            <v>-</v>
          </cell>
        </row>
        <row r="394">
          <cell r="C394" t="str">
            <v>Kecepatan rata-rata bermuatan</v>
          </cell>
          <cell r="G394" t="str">
            <v>v1</v>
          </cell>
          <cell r="H394">
            <v>45</v>
          </cell>
          <cell r="I394" t="str">
            <v>Km / Jam</v>
          </cell>
        </row>
        <row r="395">
          <cell r="C395" t="str">
            <v>Kecepatan rata-rata kosong</v>
          </cell>
          <cell r="G395" t="str">
            <v>v2</v>
          </cell>
          <cell r="H395">
            <v>60</v>
          </cell>
          <cell r="I395" t="str">
            <v>Km / Jam</v>
          </cell>
        </row>
        <row r="396">
          <cell r="C396" t="str">
            <v>Waktu siklus</v>
          </cell>
          <cell r="G396" t="str">
            <v>Ts1</v>
          </cell>
          <cell r="Q396" t="str">
            <v>JUMLAH HARGA BAHAN</v>
          </cell>
          <cell r="U396">
            <v>578471.25</v>
          </cell>
        </row>
        <row r="397">
          <cell r="C397" t="str">
            <v>- Waktu tempuh isi            = (L : v1) x 60</v>
          </cell>
          <cell r="G397" t="str">
            <v>T1</v>
          </cell>
          <cell r="H397">
            <v>11.633333333333333</v>
          </cell>
          <cell r="I397" t="str">
            <v>menit</v>
          </cell>
        </row>
        <row r="398">
          <cell r="C398" t="str">
            <v>- Waktu tempuh kosong   = (L : v2) x 60</v>
          </cell>
          <cell r="G398" t="str">
            <v>T2</v>
          </cell>
          <cell r="H398">
            <v>8.7249999999999996</v>
          </cell>
          <cell r="I398" t="str">
            <v>menit</v>
          </cell>
          <cell r="L398" t="str">
            <v>C.</v>
          </cell>
          <cell r="N398" t="str">
            <v>PERALATAN</v>
          </cell>
        </row>
        <row r="399">
          <cell r="C399" t="str">
            <v>- Waktu mengisi</v>
          </cell>
          <cell r="G399" t="str">
            <v>T3</v>
          </cell>
          <cell r="H399">
            <v>40</v>
          </cell>
          <cell r="I399" t="str">
            <v>menit</v>
          </cell>
          <cell r="L399" t="str">
            <v>1.</v>
          </cell>
          <cell r="N399" t="str">
            <v>Dump Truck</v>
          </cell>
          <cell r="O399" t="str">
            <v>(E08)</v>
          </cell>
          <cell r="P399" t="str">
            <v>Jam</v>
          </cell>
          <cell r="Q399">
            <v>0.21159889558232936</v>
          </cell>
          <cell r="R399">
            <v>153645.58193291764</v>
          </cell>
          <cell r="U399">
            <v>32511.23544810967</v>
          </cell>
        </row>
        <row r="400">
          <cell r="C400" t="str">
            <v>- Waktu bongkar</v>
          </cell>
          <cell r="G400" t="str">
            <v>T4</v>
          </cell>
          <cell r="H400">
            <v>30</v>
          </cell>
          <cell r="I400" t="str">
            <v>menit</v>
          </cell>
        </row>
        <row r="401">
          <cell r="C401" t="str">
            <v>- Lain-lain</v>
          </cell>
          <cell r="G401" t="str">
            <v>T5</v>
          </cell>
          <cell r="H401">
            <v>10</v>
          </cell>
          <cell r="I401" t="str">
            <v>menit</v>
          </cell>
        </row>
        <row r="402">
          <cell r="G402" t="str">
            <v>Ts1</v>
          </cell>
          <cell r="H402">
            <v>100.35833333333333</v>
          </cell>
          <cell r="I402" t="str">
            <v>menit</v>
          </cell>
        </row>
        <row r="404">
          <cell r="C404" t="str">
            <v>Kap. Prod. / jam =</v>
          </cell>
          <cell r="D404" t="str">
            <v>V x Fa x 60</v>
          </cell>
          <cell r="G404" t="str">
            <v>Q1</v>
          </cell>
          <cell r="H404">
            <v>4.7259225869206762</v>
          </cell>
          <cell r="I404" t="str">
            <v>Ton</v>
          </cell>
        </row>
        <row r="405">
          <cell r="D405" t="str">
            <v>Fh x Ts1</v>
          </cell>
        </row>
        <row r="407">
          <cell r="C407" t="str">
            <v>Koefisien Alat/Ton</v>
          </cell>
          <cell r="D407" t="str">
            <v>=    1 / Q1</v>
          </cell>
          <cell r="G407" t="str">
            <v>(E08)</v>
          </cell>
          <cell r="H407">
            <v>0.21159889558232936</v>
          </cell>
          <cell r="I407" t="str">
            <v>Jam</v>
          </cell>
        </row>
        <row r="408">
          <cell r="Q408" t="str">
            <v>JUMLAH HARGA PERALATAN</v>
          </cell>
          <cell r="U408">
            <v>32511.23544810967</v>
          </cell>
        </row>
        <row r="409">
          <cell r="A409" t="str">
            <v>3.</v>
          </cell>
          <cell r="C409" t="str">
            <v>TENAGA</v>
          </cell>
        </row>
        <row r="410">
          <cell r="C410" t="str">
            <v>Lebar Hamparan Soil Cement</v>
          </cell>
          <cell r="G410" t="str">
            <v>b</v>
          </cell>
          <cell r="H410">
            <v>6</v>
          </cell>
          <cell r="I410" t="str">
            <v>M</v>
          </cell>
          <cell r="L410" t="str">
            <v>D.</v>
          </cell>
          <cell r="N410" t="str">
            <v>JUMLAH HARGA TENAGA, BAHAN DAN PERALATAN  ( A + B + C )</v>
          </cell>
          <cell r="U410">
            <v>618447.75697588746</v>
          </cell>
        </row>
        <row r="411">
          <cell r="C411" t="str">
            <v>Kadar semen  (3 - 12) %</v>
          </cell>
          <cell r="G411" t="str">
            <v>s</v>
          </cell>
          <cell r="H411">
            <v>7.5</v>
          </cell>
          <cell r="I411" t="str">
            <v>%</v>
          </cell>
          <cell r="L411" t="str">
            <v>E.</v>
          </cell>
          <cell r="N411" t="str">
            <v>OVERHEAD &amp; PROFIT</v>
          </cell>
          <cell r="P411">
            <v>10</v>
          </cell>
          <cell r="Q411" t="str">
            <v>%  x  D</v>
          </cell>
          <cell r="U411">
            <v>61844.775697588746</v>
          </cell>
        </row>
        <row r="412">
          <cell r="C412" t="str">
            <v>Berat jenis tanah</v>
          </cell>
          <cell r="G412" t="str">
            <v>Bj</v>
          </cell>
          <cell r="H412">
            <v>1.6</v>
          </cell>
          <cell r="I412" t="str">
            <v>ton / M3</v>
          </cell>
          <cell r="L412" t="str">
            <v>F.</v>
          </cell>
          <cell r="N412" t="str">
            <v>HARGA SATUAN PEKERJAAN  ( D + E )</v>
          </cell>
          <cell r="U412">
            <v>680292.53267347626</v>
          </cell>
        </row>
        <row r="413">
          <cell r="C413" t="str">
            <v>Setiap hari dengan produksi = {(s : 100) x t x b x Ls} x Bj</v>
          </cell>
          <cell r="G413" t="str">
            <v>Qt</v>
          </cell>
          <cell r="H413">
            <v>43.2</v>
          </cell>
          <cell r="I413" t="str">
            <v>Ton</v>
          </cell>
          <cell r="L413" t="str">
            <v>Note: 1</v>
          </cell>
          <cell r="N413" t="str">
            <v>SATUAN dapat berdasarkan atas jam operasi untuk Tenaga Kerja dan Peralatan, volume dan/atau ukuran</v>
          </cell>
        </row>
        <row r="414">
          <cell r="N414" t="str">
            <v>berat untuk bahan-bahan.</v>
          </cell>
        </row>
        <row r="415">
          <cell r="C415" t="str">
            <v>Kebutuhan tenaga :</v>
          </cell>
          <cell r="L415">
            <v>2</v>
          </cell>
          <cell r="N415" t="str">
            <v>Kuantitas satuan adalah kuantitas setiap komponen untuk menyelesaikan satu satuan pekerjaan dari nomor</v>
          </cell>
        </row>
        <row r="416">
          <cell r="D416" t="str">
            <v>- Pekerja</v>
          </cell>
          <cell r="G416" t="str">
            <v>P</v>
          </cell>
          <cell r="H416">
            <v>15</v>
          </cell>
          <cell r="I416" t="str">
            <v>orang</v>
          </cell>
          <cell r="N416" t="str">
            <v>mata pembayaran.</v>
          </cell>
        </row>
        <row r="417">
          <cell r="D417" t="str">
            <v>- Mandor</v>
          </cell>
          <cell r="G417" t="str">
            <v>M</v>
          </cell>
          <cell r="H417">
            <v>1</v>
          </cell>
          <cell r="I417" t="str">
            <v>orang</v>
          </cell>
          <cell r="L417">
            <v>3</v>
          </cell>
          <cell r="N417" t="str">
            <v>Biaya satuan untuk peralatan sudah termasuk bahan bakar, bahan habis dipakai dan operator.</v>
          </cell>
        </row>
        <row r="418">
          <cell r="L418">
            <v>4</v>
          </cell>
          <cell r="N418" t="str">
            <v>Biaya satuan sudah termasuk pengeluaran untuk seluruh pajak yang berkaitan (tetapi tidak termasuk PPN</v>
          </cell>
        </row>
        <row r="419">
          <cell r="J419" t="str">
            <v>Berlanjut ke halaman berikut</v>
          </cell>
          <cell r="N419" t="str">
            <v>yang dibayar dari kontrak) dan biaya-biaya lainnya.</v>
          </cell>
        </row>
        <row r="420">
          <cell r="A420" t="str">
            <v>ITEM PEMBAYARAN NO.</v>
          </cell>
          <cell r="D420" t="str">
            <v>:  4.2 (4)</v>
          </cell>
          <cell r="J420" t="str">
            <v>Analisa EI-424</v>
          </cell>
        </row>
        <row r="421">
          <cell r="A421" t="str">
            <v>JENIS PEKERJAAN</v>
          </cell>
          <cell r="D421" t="str">
            <v>:  SEMEN Utk. Pond. Semen Tanah</v>
          </cell>
        </row>
        <row r="422">
          <cell r="A422" t="str">
            <v>SATUAN PEMBAYARAN</v>
          </cell>
          <cell r="D422" t="str">
            <v>:  TON</v>
          </cell>
          <cell r="J422" t="str">
            <v>URAIAN ANALISA HARGA SATUAN</v>
          </cell>
        </row>
        <row r="423">
          <cell r="J423" t="str">
            <v>Lanjutan</v>
          </cell>
        </row>
        <row r="425">
          <cell r="A425" t="str">
            <v>No.</v>
          </cell>
          <cell r="C425" t="str">
            <v>U R A I A N</v>
          </cell>
          <cell r="G425" t="str">
            <v>KODE</v>
          </cell>
          <cell r="H425" t="str">
            <v>KOEF.</v>
          </cell>
          <cell r="I425" t="str">
            <v>SATUAN</v>
          </cell>
          <cell r="J425" t="str">
            <v>KETERANGAN</v>
          </cell>
        </row>
        <row r="428">
          <cell r="C428" t="str">
            <v>Koefisien tenaga / Ton  :</v>
          </cell>
        </row>
        <row r="429">
          <cell r="D429" t="str">
            <v>- Pekerja</v>
          </cell>
          <cell r="E429" t="str">
            <v>= (Tk x P) : Qt</v>
          </cell>
          <cell r="G429" t="str">
            <v>(L01)</v>
          </cell>
          <cell r="H429">
            <v>2.4305555555555554</v>
          </cell>
          <cell r="I429" t="str">
            <v>Jam</v>
          </cell>
        </row>
        <row r="430">
          <cell r="D430" t="str">
            <v>- Mandor</v>
          </cell>
          <cell r="E430" t="str">
            <v>= (Tk x M) : Qt</v>
          </cell>
          <cell r="G430" t="str">
            <v>(L03)</v>
          </cell>
          <cell r="H430">
            <v>0.16203703703703703</v>
          </cell>
          <cell r="I430" t="str">
            <v>Jam</v>
          </cell>
        </row>
        <row r="433">
          <cell r="A433" t="str">
            <v>4.</v>
          </cell>
          <cell r="C433" t="str">
            <v>HARGA DASAR SATUAN UPAH, BAHAN DAN ALAT</v>
          </cell>
        </row>
        <row r="434">
          <cell r="C434" t="str">
            <v>Lihat lampiran.</v>
          </cell>
        </row>
        <row r="437">
          <cell r="A437" t="str">
            <v>5.</v>
          </cell>
          <cell r="C437" t="str">
            <v>ANALISA HARGA SATUAN PEKERJAAN</v>
          </cell>
        </row>
        <row r="438">
          <cell r="C438" t="str">
            <v>Lihat perhitungan dalam FORMULIR STANDAR UNTUK</v>
          </cell>
        </row>
        <row r="439">
          <cell r="C439" t="str">
            <v>PEREKEMAN ANALISA MASING-MASING HARGA</v>
          </cell>
        </row>
        <row r="440">
          <cell r="C440" t="str">
            <v>SATUAN.</v>
          </cell>
        </row>
        <row r="441">
          <cell r="C441" t="str">
            <v>Didapat Harga Satuan Pekerjaan :</v>
          </cell>
        </row>
        <row r="443">
          <cell r="C443" t="str">
            <v>Rp.</v>
          </cell>
          <cell r="D443">
            <v>680292.53267347626</v>
          </cell>
          <cell r="E443" t="str">
            <v>/ Ton</v>
          </cell>
        </row>
        <row r="446">
          <cell r="A446" t="str">
            <v>6.</v>
          </cell>
          <cell r="C446" t="str">
            <v>WAKTU PELAKSANAAN YANG DIPERLUKAN</v>
          </cell>
        </row>
        <row r="447">
          <cell r="C447" t="str">
            <v>Waktu pelaksanaan</v>
          </cell>
          <cell r="D447" t="str">
            <v>:  . . . . . . .  bulan</v>
          </cell>
        </row>
        <row r="449">
          <cell r="A449" t="str">
            <v>7.</v>
          </cell>
          <cell r="C449" t="str">
            <v>VOLUME PEKERJAAN YANG DIPERLUKAN</v>
          </cell>
        </row>
        <row r="450">
          <cell r="C450" t="str">
            <v>Volume pekerjaan  :</v>
          </cell>
          <cell r="D450">
            <v>0</v>
          </cell>
          <cell r="E450" t="str">
            <v>Ton</v>
          </cell>
        </row>
        <row r="479">
          <cell r="A479" t="str">
            <v>ITEM PEMBAYARAN NO.</v>
          </cell>
          <cell r="D479" t="str">
            <v>:  4.2 (3)</v>
          </cell>
          <cell r="J479" t="str">
            <v>Analisa EI-423</v>
          </cell>
          <cell r="T479" t="str">
            <v>Analisa EI-423</v>
          </cell>
        </row>
        <row r="480">
          <cell r="A480" t="str">
            <v>JENIS PEKERJAAN</v>
          </cell>
          <cell r="D480" t="str">
            <v>:  Lapis Pondasi Semen Tanah</v>
          </cell>
        </row>
        <row r="481">
          <cell r="A481" t="str">
            <v>SATUAN PEMBAYARAN</v>
          </cell>
          <cell r="D481" t="str">
            <v>:  M3</v>
          </cell>
          <cell r="J481" t="str">
            <v>URAIAN ANALISA HARGA SATUAN</v>
          </cell>
          <cell r="L481" t="str">
            <v>FORMULIR STANDAR UNTUK</v>
          </cell>
        </row>
        <row r="482">
          <cell r="L482" t="str">
            <v>PEREKAMAN ANALISA MASING-MASING HARGA SATUAN</v>
          </cell>
        </row>
        <row r="483">
          <cell r="L483">
            <v>0</v>
          </cell>
        </row>
        <row r="484">
          <cell r="A484" t="str">
            <v>No.</v>
          </cell>
          <cell r="C484" t="str">
            <v>U R A I A N</v>
          </cell>
          <cell r="G484" t="str">
            <v>KODE</v>
          </cell>
          <cell r="H484" t="str">
            <v>KOEF.</v>
          </cell>
          <cell r="I484" t="str">
            <v>SATUAN</v>
          </cell>
          <cell r="J484" t="str">
            <v>KETERANGAN</v>
          </cell>
        </row>
        <row r="486">
          <cell r="L486" t="str">
            <v>PROYEK</v>
          </cell>
          <cell r="O486" t="str">
            <v>:</v>
          </cell>
        </row>
        <row r="487">
          <cell r="A487" t="str">
            <v>I.</v>
          </cell>
          <cell r="C487" t="str">
            <v>ASUMSI</v>
          </cell>
          <cell r="L487" t="str">
            <v>No. PAKET KONTRAK</v>
          </cell>
          <cell r="O487" t="str">
            <v>:</v>
          </cell>
        </row>
        <row r="488">
          <cell r="A488">
            <v>1</v>
          </cell>
          <cell r="C488" t="str">
            <v>Pekerjaan dilakukan secara mekanik</v>
          </cell>
          <cell r="L488" t="str">
            <v>NAMA PAKET</v>
          </cell>
          <cell r="O488" t="str">
            <v>:</v>
          </cell>
        </row>
        <row r="489">
          <cell r="A489">
            <v>2</v>
          </cell>
          <cell r="C489" t="str">
            <v>Lokasi pekerjaan : sepanjang jalan</v>
          </cell>
          <cell r="L489" t="str">
            <v>PROP / KAB / KODYA</v>
          </cell>
          <cell r="O489" t="str">
            <v>:</v>
          </cell>
        </row>
        <row r="490">
          <cell r="A490">
            <v>3</v>
          </cell>
          <cell r="C490" t="str">
            <v>Kondisi Jalan   :  sedang / baik</v>
          </cell>
          <cell r="L490" t="str">
            <v>ITEM PEMBAYARAN NO.</v>
          </cell>
          <cell r="O490" t="str">
            <v>:  4.2 (3)</v>
          </cell>
          <cell r="R490" t="str">
            <v>PERKIRAAN VOL. PEK.</v>
          </cell>
          <cell r="T490" t="str">
            <v>:</v>
          </cell>
          <cell r="U490">
            <v>0</v>
          </cell>
        </row>
        <row r="491">
          <cell r="A491">
            <v>4</v>
          </cell>
          <cell r="C491" t="str">
            <v>Jarak rata-rata sumber material ke lokasi pekerjaan</v>
          </cell>
          <cell r="G491" t="str">
            <v>L</v>
          </cell>
          <cell r="H491">
            <v>8.7249999999999996</v>
          </cell>
          <cell r="I491" t="str">
            <v>Km</v>
          </cell>
          <cell r="L491" t="str">
            <v>JENIS PEKERJAAN</v>
          </cell>
          <cell r="O491" t="str">
            <v>:  Lapis Pondasi Semen Tanah</v>
          </cell>
          <cell r="R491" t="str">
            <v>TOTAL HARGA (Rp.)</v>
          </cell>
          <cell r="T491" t="str">
            <v>:</v>
          </cell>
          <cell r="U491">
            <v>0</v>
          </cell>
        </row>
        <row r="492">
          <cell r="A492">
            <v>5</v>
          </cell>
          <cell r="C492" t="str">
            <v>Jam kerja efektif per-hari</v>
          </cell>
          <cell r="G492" t="str">
            <v>Tk</v>
          </cell>
          <cell r="H492">
            <v>7</v>
          </cell>
          <cell r="I492" t="str">
            <v>Jam</v>
          </cell>
          <cell r="L492" t="str">
            <v>SATUAN PEMBAYARAN</v>
          </cell>
          <cell r="O492" t="str">
            <v>:  M3</v>
          </cell>
          <cell r="R492" t="str">
            <v>% THD. BIAYA PROYEK</v>
          </cell>
          <cell r="T492" t="str">
            <v>:</v>
          </cell>
          <cell r="U492" t="e">
            <v>#DIV/0!</v>
          </cell>
        </row>
        <row r="493">
          <cell r="A493">
            <v>6</v>
          </cell>
          <cell r="C493" t="str">
            <v>Harga pembayaran tidak termasuk semen ( semen</v>
          </cell>
        </row>
        <row r="494">
          <cell r="C494" t="str">
            <v>dibayar dalam item tersendiri)</v>
          </cell>
        </row>
        <row r="495">
          <cell r="A495">
            <v>7</v>
          </cell>
          <cell r="C495" t="str">
            <v>Satu hari dapat diselesaikan hamparan Soil Cement</v>
          </cell>
          <cell r="Q495" t="str">
            <v>PERKIRAAN</v>
          </cell>
          <cell r="R495" t="str">
            <v>HARGA</v>
          </cell>
          <cell r="S495" t="str">
            <v>JUMLAH</v>
          </cell>
        </row>
        <row r="496">
          <cell r="C496" t="str">
            <v>sepanjang</v>
          </cell>
          <cell r="G496" t="str">
            <v>Ls</v>
          </cell>
          <cell r="H496">
            <v>400</v>
          </cell>
          <cell r="I496" t="str">
            <v>M</v>
          </cell>
          <cell r="L496" t="str">
            <v>NO.</v>
          </cell>
          <cell r="N496" t="str">
            <v>KOMPONEN</v>
          </cell>
          <cell r="P496" t="str">
            <v>SATUAN</v>
          </cell>
          <cell r="Q496" t="str">
            <v>KUANTITAS</v>
          </cell>
          <cell r="R496" t="str">
            <v>SATUAN</v>
          </cell>
          <cell r="S496" t="str">
            <v>HARGA</v>
          </cell>
        </row>
        <row r="497">
          <cell r="A497">
            <v>8</v>
          </cell>
          <cell r="C497" t="str">
            <v>Faktor kembang material (padat - lepas)</v>
          </cell>
          <cell r="G497" t="str">
            <v>Fk</v>
          </cell>
          <cell r="H497">
            <v>1.2</v>
          </cell>
          <cell r="I497" t="str">
            <v>-</v>
          </cell>
          <cell r="R497" t="str">
            <v>(Rp.)</v>
          </cell>
          <cell r="S497" t="str">
            <v>(Rp.)</v>
          </cell>
        </row>
        <row r="498">
          <cell r="A498">
            <v>9</v>
          </cell>
          <cell r="C498" t="str">
            <v>Tebal hamparan padat</v>
          </cell>
          <cell r="G498" t="str">
            <v>t</v>
          </cell>
          <cell r="H498">
            <v>0.15</v>
          </cell>
          <cell r="I498" t="str">
            <v>M</v>
          </cell>
        </row>
        <row r="500">
          <cell r="A500" t="str">
            <v>II.</v>
          </cell>
          <cell r="C500" t="str">
            <v>URUTAN KERJA</v>
          </cell>
          <cell r="L500" t="str">
            <v>A.</v>
          </cell>
          <cell r="N500" t="str">
            <v>TENAGA</v>
          </cell>
        </row>
        <row r="501">
          <cell r="A501">
            <v>1</v>
          </cell>
          <cell r="C501" t="str">
            <v>Whell Loader memuat material ke dalam Dump Truck</v>
          </cell>
        </row>
        <row r="502">
          <cell r="C502" t="str">
            <v>di lokasi sumber bahan</v>
          </cell>
          <cell r="L502" t="str">
            <v>1.</v>
          </cell>
          <cell r="N502" t="str">
            <v>Pekerja</v>
          </cell>
          <cell r="O502" t="str">
            <v>(L01)</v>
          </cell>
          <cell r="P502" t="str">
            <v>Jam</v>
          </cell>
          <cell r="Q502">
            <v>0.12494422132976349</v>
          </cell>
          <cell r="R502">
            <v>2857.14</v>
          </cell>
          <cell r="U502">
            <v>356.98313253012043</v>
          </cell>
        </row>
        <row r="503">
          <cell r="A503">
            <v>2</v>
          </cell>
          <cell r="C503" t="str">
            <v>Dump Truck mengangkut material ke lokasi pekerjaan</v>
          </cell>
          <cell r="L503" t="str">
            <v>2.</v>
          </cell>
          <cell r="N503" t="str">
            <v>Mandor</v>
          </cell>
          <cell r="O503" t="str">
            <v>(L03)</v>
          </cell>
          <cell r="P503" t="str">
            <v>Jam</v>
          </cell>
          <cell r="Q503">
            <v>1.7849174475680501E-2</v>
          </cell>
          <cell r="R503">
            <v>3214.29</v>
          </cell>
          <cell r="U503">
            <v>57.372423025435076</v>
          </cell>
        </row>
        <row r="504">
          <cell r="A504">
            <v>3</v>
          </cell>
          <cell r="C504" t="str">
            <v>Motor Grader menghampar material di lokasi pekerjaan</v>
          </cell>
        </row>
        <row r="505">
          <cell r="A505">
            <v>4</v>
          </cell>
          <cell r="C505" t="str">
            <v>Semen dan material tanah diaduk ditempat dengan</v>
          </cell>
        </row>
        <row r="506">
          <cell r="C506" t="str">
            <v>menggunakan Vulvi Mixer</v>
          </cell>
          <cell r="Q506" t="str">
            <v>JUMLAH HARGA TENAGA</v>
          </cell>
          <cell r="U506">
            <v>414.3555555555555</v>
          </cell>
        </row>
        <row r="507">
          <cell r="A507">
            <v>5</v>
          </cell>
          <cell r="C507" t="str">
            <v>Sebelum pemadatan material dibasahi dengan</v>
          </cell>
        </row>
        <row r="508">
          <cell r="C508" t="str">
            <v>menggunakan Water Tank Truck</v>
          </cell>
          <cell r="L508" t="str">
            <v>B.</v>
          </cell>
          <cell r="N508" t="str">
            <v>BAHAN</v>
          </cell>
        </row>
        <row r="509">
          <cell r="A509">
            <v>6</v>
          </cell>
          <cell r="C509" t="str">
            <v>Pemadatan dilakukan dengan menggunakan</v>
          </cell>
          <cell r="L509" t="str">
            <v>1.</v>
          </cell>
          <cell r="N509" t="str">
            <v>Tanah Timbunan  (M08)</v>
          </cell>
          <cell r="P509" t="str">
            <v>M3</v>
          </cell>
          <cell r="Q509">
            <v>1.2</v>
          </cell>
          <cell r="R509">
            <v>20000</v>
          </cell>
          <cell r="U509">
            <v>24000</v>
          </cell>
        </row>
        <row r="510">
          <cell r="C510" t="str">
            <v>Vibrator Roller dan Pneumatic Tire Roller</v>
          </cell>
        </row>
        <row r="511">
          <cell r="A511">
            <v>7</v>
          </cell>
          <cell r="C511" t="str">
            <v>Selama pelaksanaan pekerjaan sekelompok pekerja</v>
          </cell>
        </row>
        <row r="512">
          <cell r="C512" t="str">
            <v>akan merapikan tepi hamparan dan level permukaan</v>
          </cell>
        </row>
        <row r="513">
          <cell r="C513" t="str">
            <v>dengan menggunakan alat bantu</v>
          </cell>
        </row>
        <row r="515">
          <cell r="A515" t="str">
            <v>III.</v>
          </cell>
          <cell r="C515" t="str">
            <v>PEMAKAIAN BAHAN, ALAT DAN TENAGA</v>
          </cell>
        </row>
        <row r="516">
          <cell r="Q516" t="str">
            <v>JUMLAH HARGA BAHAN</v>
          </cell>
          <cell r="U516">
            <v>24000</v>
          </cell>
        </row>
        <row r="517">
          <cell r="A517" t="str">
            <v>1.</v>
          </cell>
          <cell r="C517" t="str">
            <v>BAHAN</v>
          </cell>
        </row>
        <row r="518">
          <cell r="C518" t="str">
            <v>Setiap M3 Soil Cement padat diperlukan = 1 x Fk</v>
          </cell>
          <cell r="G518" t="str">
            <v>(M08)</v>
          </cell>
          <cell r="H518">
            <v>1.2</v>
          </cell>
          <cell r="I518" t="str">
            <v>M3</v>
          </cell>
          <cell r="L518" t="str">
            <v>C.</v>
          </cell>
          <cell r="N518" t="str">
            <v>PERALATAN</v>
          </cell>
        </row>
        <row r="519">
          <cell r="L519" t="str">
            <v>1.</v>
          </cell>
          <cell r="N519" t="str">
            <v>Wheel Loader</v>
          </cell>
          <cell r="O519" t="str">
            <v>(E15)</v>
          </cell>
          <cell r="P519" t="str">
            <v>Jam</v>
          </cell>
          <cell r="Q519">
            <v>1.7849174475680497E-2</v>
          </cell>
          <cell r="R519">
            <v>163808.13869490434</v>
          </cell>
          <cell r="U519">
            <v>2923.8400481018175</v>
          </cell>
        </row>
        <row r="520">
          <cell r="A520" t="str">
            <v>2.</v>
          </cell>
          <cell r="C520" t="str">
            <v>ALAT</v>
          </cell>
          <cell r="L520" t="str">
            <v>2.</v>
          </cell>
          <cell r="N520" t="str">
            <v>Dump Truck</v>
          </cell>
          <cell r="O520" t="str">
            <v>(E08)</v>
          </cell>
          <cell r="P520" t="str">
            <v>Jam</v>
          </cell>
          <cell r="Q520">
            <v>0.16651888679214849</v>
          </cell>
          <cell r="R520">
            <v>153645.58193291764</v>
          </cell>
          <cell r="U520">
            <v>25584.89126400129</v>
          </cell>
        </row>
        <row r="521">
          <cell r="A521" t="str">
            <v>2.a.</v>
          </cell>
          <cell r="C521" t="str">
            <v>WHEL LOADER</v>
          </cell>
          <cell r="G521" t="str">
            <v>(E15)</v>
          </cell>
          <cell r="L521" t="str">
            <v>3.</v>
          </cell>
          <cell r="N521" t="str">
            <v>Motor Grader</v>
          </cell>
          <cell r="O521" t="str">
            <v>(E13)</v>
          </cell>
          <cell r="P521" t="str">
            <v>Jam</v>
          </cell>
          <cell r="Q521">
            <v>8.3668005354752342E-3</v>
          </cell>
          <cell r="R521">
            <v>201666.62574070093</v>
          </cell>
          <cell r="U521">
            <v>1687.3044322347801</v>
          </cell>
        </row>
        <row r="522">
          <cell r="C522" t="str">
            <v>Kapasitas bucket</v>
          </cell>
          <cell r="G522" t="str">
            <v>V</v>
          </cell>
          <cell r="H522">
            <v>1.5</v>
          </cell>
          <cell r="I522" t="str">
            <v>M3</v>
          </cell>
          <cell r="L522" t="str">
            <v>4.</v>
          </cell>
          <cell r="N522" t="str">
            <v>Tandem Roller</v>
          </cell>
          <cell r="O522" t="str">
            <v>(E17)</v>
          </cell>
          <cell r="P522" t="str">
            <v>Jam</v>
          </cell>
          <cell r="Q522">
            <v>1.7849174475680501E-2</v>
          </cell>
          <cell r="R522">
            <v>293927.19306224468</v>
          </cell>
          <cell r="U522">
            <v>5246.3577521150328</v>
          </cell>
        </row>
        <row r="523">
          <cell r="C523" t="str">
            <v>Faktor bucket</v>
          </cell>
          <cell r="G523" t="str">
            <v>Fb</v>
          </cell>
          <cell r="H523">
            <v>0.9</v>
          </cell>
          <cell r="I523" t="str">
            <v>-</v>
          </cell>
          <cell r="J523" t="str">
            <v>Pemuatan ringan</v>
          </cell>
          <cell r="L523" t="str">
            <v>5.</v>
          </cell>
          <cell r="N523" t="str">
            <v>P. Tyre Roller</v>
          </cell>
          <cell r="O523" t="str">
            <v>(E18)</v>
          </cell>
          <cell r="P523" t="str">
            <v>Jam</v>
          </cell>
          <cell r="Q523">
            <v>8.5676037483266403E-3</v>
          </cell>
          <cell r="R523">
            <v>113384.24751021285</v>
          </cell>
          <cell r="U523">
            <v>971.43130396969514</v>
          </cell>
        </row>
        <row r="524">
          <cell r="C524" t="str">
            <v>Faktor efisiensi alat</v>
          </cell>
          <cell r="G524" t="str">
            <v>Fa</v>
          </cell>
          <cell r="H524">
            <v>0.83</v>
          </cell>
          <cell r="I524" t="str">
            <v>-</v>
          </cell>
          <cell r="L524" t="str">
            <v>6.</v>
          </cell>
          <cell r="N524" t="str">
            <v>Water Tanker</v>
          </cell>
          <cell r="O524" t="str">
            <v>(E23)</v>
          </cell>
          <cell r="P524" t="str">
            <v>Jam</v>
          </cell>
          <cell r="Q524">
            <v>7.0281124497991983E-3</v>
          </cell>
          <cell r="R524">
            <v>67020.510980434308</v>
          </cell>
          <cell r="U524">
            <v>471.02768761349421</v>
          </cell>
        </row>
        <row r="525">
          <cell r="C525" t="str">
            <v>Waktu siklus :</v>
          </cell>
          <cell r="G525" t="str">
            <v>Ts1</v>
          </cell>
          <cell r="L525" t="str">
            <v>7.</v>
          </cell>
          <cell r="N525" t="str">
            <v>Fulvi Mixer</v>
          </cell>
          <cell r="O525" t="str">
            <v>(E27)</v>
          </cell>
          <cell r="P525" t="str">
            <v>Jam</v>
          </cell>
          <cell r="Q525">
            <v>1.9277108433734941E-2</v>
          </cell>
          <cell r="R525">
            <v>559029.00777943374</v>
          </cell>
          <cell r="U525">
            <v>10776.462800567399</v>
          </cell>
        </row>
        <row r="526">
          <cell r="C526" t="str">
            <v>- Muat</v>
          </cell>
          <cell r="G526" t="str">
            <v>T1</v>
          </cell>
          <cell r="H526">
            <v>0.5</v>
          </cell>
          <cell r="I526" t="str">
            <v>menit</v>
          </cell>
          <cell r="L526" t="str">
            <v>8.</v>
          </cell>
          <cell r="N526" t="str">
            <v>Alat Bantu</v>
          </cell>
          <cell r="P526" t="str">
            <v>Ls</v>
          </cell>
          <cell r="Q526">
            <v>1</v>
          </cell>
          <cell r="R526">
            <v>90</v>
          </cell>
          <cell r="U526">
            <v>90</v>
          </cell>
        </row>
        <row r="527">
          <cell r="C527" t="str">
            <v>- Lain-lain</v>
          </cell>
          <cell r="G527" t="str">
            <v>T2</v>
          </cell>
          <cell r="H527">
            <v>0.5</v>
          </cell>
          <cell r="I527" t="str">
            <v>menit</v>
          </cell>
        </row>
        <row r="528">
          <cell r="G528" t="str">
            <v>Ts1</v>
          </cell>
          <cell r="H528">
            <v>1</v>
          </cell>
          <cell r="I528" t="str">
            <v>menit</v>
          </cell>
          <cell r="Q528" t="str">
            <v>JUMLAH HARGA PERALATAN</v>
          </cell>
          <cell r="U528">
            <v>47751.31528860351</v>
          </cell>
        </row>
        <row r="530">
          <cell r="C530" t="str">
            <v>Kap. Prod. / Jam  =</v>
          </cell>
          <cell r="D530" t="str">
            <v>V x Fb x Fa x 60</v>
          </cell>
          <cell r="G530" t="str">
            <v>Q1</v>
          </cell>
          <cell r="H530">
            <v>56.025000000000006</v>
          </cell>
          <cell r="I530" t="str">
            <v>M3</v>
          </cell>
          <cell r="L530" t="str">
            <v>D.</v>
          </cell>
          <cell r="N530" t="str">
            <v>JUMLAH HARGA TENAGA, BAHAN DAN PERALATAN  ( A + B + C )</v>
          </cell>
          <cell r="U530">
            <v>72165.67084415906</v>
          </cell>
        </row>
        <row r="531">
          <cell r="D531" t="str">
            <v>Fk x Ts1</v>
          </cell>
          <cell r="L531" t="str">
            <v>E.</v>
          </cell>
          <cell r="N531" t="str">
            <v>OVERHEAD &amp; PROFIT</v>
          </cell>
          <cell r="P531">
            <v>10</v>
          </cell>
          <cell r="Q531" t="str">
            <v>%  x  D</v>
          </cell>
          <cell r="U531">
            <v>7216.5670844159067</v>
          </cell>
        </row>
        <row r="532">
          <cell r="L532" t="str">
            <v>F.</v>
          </cell>
          <cell r="N532" t="str">
            <v>HARGA SATUAN PEKERJAAN  ( D + E )</v>
          </cell>
          <cell r="U532">
            <v>79382.237928574963</v>
          </cell>
        </row>
        <row r="533">
          <cell r="C533" t="str">
            <v>Koefisien Alat / M3</v>
          </cell>
          <cell r="D533" t="str">
            <v>= 1 / Q1</v>
          </cell>
          <cell r="G533" t="str">
            <v>(E15)</v>
          </cell>
          <cell r="H533">
            <v>1.7849174475680497E-2</v>
          </cell>
          <cell r="I533" t="str">
            <v>Jam</v>
          </cell>
          <cell r="L533" t="str">
            <v>Note: 1</v>
          </cell>
          <cell r="N533" t="str">
            <v>SATUAN dapat berdasarkan atas jam operasi untuk Tenaga Kerja dan Peralatan, volume dan/atau ukuran</v>
          </cell>
        </row>
        <row r="534">
          <cell r="N534" t="str">
            <v>berat untuk bahan-bahan.</v>
          </cell>
        </row>
        <row r="535">
          <cell r="L535">
            <v>2</v>
          </cell>
          <cell r="N535" t="str">
            <v>Kuantitas satuan adalah kuantitas setiap komponen untuk menyelesaikan satu satuan pekerjaan dari nomor</v>
          </cell>
        </row>
        <row r="536">
          <cell r="N536" t="str">
            <v>mata pembayaran.</v>
          </cell>
        </row>
        <row r="537">
          <cell r="L537">
            <v>3</v>
          </cell>
          <cell r="N537" t="str">
            <v>Biaya satuan untuk peralatan sudah termasuk bahan bakar, bahan habis dipakai dan operator.</v>
          </cell>
        </row>
        <row r="538">
          <cell r="L538">
            <v>4</v>
          </cell>
          <cell r="N538" t="str">
            <v>Biaya satuan sudah termasuk pengeluaran untuk seluruh pajak yang berkaitan (tetapi tidak termasuk PPN</v>
          </cell>
        </row>
        <row r="539">
          <cell r="J539" t="str">
            <v>Berlanjut ke halaman berikut</v>
          </cell>
          <cell r="N539" t="str">
            <v>yang dibayar dari kontrak) dan biaya-biaya lainnya.</v>
          </cell>
        </row>
        <row r="540">
          <cell r="A540" t="str">
            <v>ITEM PEMBAYARAN NO.</v>
          </cell>
          <cell r="D540" t="str">
            <v>:  4.2 (3)</v>
          </cell>
          <cell r="J540" t="str">
            <v>Analisa EI-423</v>
          </cell>
        </row>
        <row r="541">
          <cell r="A541" t="str">
            <v>JENIS PEKERJAAN</v>
          </cell>
          <cell r="D541" t="str">
            <v>:  Lapis Pondasi Semen Tanah</v>
          </cell>
        </row>
        <row r="542">
          <cell r="A542" t="str">
            <v>SATUAN PEMBAYARAN</v>
          </cell>
          <cell r="D542" t="str">
            <v>:  M3</v>
          </cell>
          <cell r="J542" t="str">
            <v>URAIAN ANALISA HARGA SATUAN</v>
          </cell>
        </row>
        <row r="543">
          <cell r="J543" t="str">
            <v>Lanjutan</v>
          </cell>
        </row>
        <row r="545">
          <cell r="A545" t="str">
            <v>No.</v>
          </cell>
          <cell r="C545" t="str">
            <v>U R A I A N</v>
          </cell>
          <cell r="G545" t="str">
            <v>KODE</v>
          </cell>
          <cell r="H545" t="str">
            <v>KOEF.</v>
          </cell>
          <cell r="I545" t="str">
            <v>SATUAN</v>
          </cell>
          <cell r="J545" t="str">
            <v>KETERANGAN</v>
          </cell>
        </row>
        <row r="548">
          <cell r="A548" t="str">
            <v>2.b.</v>
          </cell>
          <cell r="C548" t="str">
            <v>DUMP TRUCK</v>
          </cell>
          <cell r="G548" t="str">
            <v>(E08)</v>
          </cell>
        </row>
        <row r="549">
          <cell r="C549" t="str">
            <v>Kapasitas bak</v>
          </cell>
          <cell r="G549" t="str">
            <v>V</v>
          </cell>
          <cell r="H549">
            <v>4</v>
          </cell>
          <cell r="I549" t="str">
            <v>M3</v>
          </cell>
        </row>
        <row r="550">
          <cell r="C550" t="str">
            <v>Faktor efisiensi alat</v>
          </cell>
          <cell r="G550" t="str">
            <v>Fa</v>
          </cell>
          <cell r="H550">
            <v>0.83</v>
          </cell>
          <cell r="I550" t="str">
            <v>-</v>
          </cell>
        </row>
        <row r="551">
          <cell r="C551" t="str">
            <v>Kecepatan rata-rata bermuatan</v>
          </cell>
          <cell r="G551" t="str">
            <v>v1</v>
          </cell>
          <cell r="H551">
            <v>45</v>
          </cell>
          <cell r="I551" t="str">
            <v>Km / Jam</v>
          </cell>
        </row>
        <row r="552">
          <cell r="C552" t="str">
            <v>Kecepatan rata-rata kosong</v>
          </cell>
          <cell r="G552" t="str">
            <v>v2</v>
          </cell>
          <cell r="H552">
            <v>60</v>
          </cell>
          <cell r="I552" t="str">
            <v>Km / Jam</v>
          </cell>
        </row>
        <row r="553">
          <cell r="C553" t="str">
            <v>Waktu Siklus  :  - Waktu memuat = V : Q1 x 60</v>
          </cell>
          <cell r="G553" t="str">
            <v>T1</v>
          </cell>
          <cell r="H553">
            <v>4.283801874163319</v>
          </cell>
          <cell r="I553" t="str">
            <v>menit</v>
          </cell>
        </row>
        <row r="554">
          <cell r="C554" t="str">
            <v>- Waktu tempuh isi          = (L : v1) x 60</v>
          </cell>
          <cell r="G554" t="str">
            <v>T2</v>
          </cell>
          <cell r="H554">
            <v>11.633333333333333</v>
          </cell>
          <cell r="I554" t="str">
            <v>menit</v>
          </cell>
        </row>
        <row r="555">
          <cell r="C555" t="str">
            <v>- Waktu tempuh kosong   = (L : v2) x 60</v>
          </cell>
          <cell r="G555" t="str">
            <v>T3</v>
          </cell>
          <cell r="H555">
            <v>8.7249999999999996</v>
          </cell>
          <cell r="I555" t="str">
            <v>menit</v>
          </cell>
        </row>
        <row r="556">
          <cell r="C556" t="str">
            <v>- Lain-lain</v>
          </cell>
          <cell r="G556" t="str">
            <v>T4</v>
          </cell>
          <cell r="H556">
            <v>3</v>
          </cell>
          <cell r="I556" t="str">
            <v>menit</v>
          </cell>
        </row>
        <row r="557">
          <cell r="G557" t="str">
            <v>Ts2</v>
          </cell>
          <cell r="H557">
            <v>27.642135207496651</v>
          </cell>
          <cell r="I557" t="str">
            <v>menit</v>
          </cell>
        </row>
        <row r="559">
          <cell r="C559" t="str">
            <v>Kapasitas Prod. / jam =</v>
          </cell>
          <cell r="E559" t="str">
            <v>V x Fa x 60</v>
          </cell>
          <cell r="G559" t="str">
            <v>Q2</v>
          </cell>
          <cell r="H559">
            <v>6.0053247968695338</v>
          </cell>
          <cell r="I559" t="str">
            <v>M3</v>
          </cell>
        </row>
        <row r="560">
          <cell r="E560" t="str">
            <v>Fk x Ts2</v>
          </cell>
        </row>
        <row r="562">
          <cell r="C562" t="str">
            <v>Koefisien Alat / M3</v>
          </cell>
          <cell r="D562" t="str">
            <v>=    1 / Q2</v>
          </cell>
          <cell r="G562" t="str">
            <v>(E08)</v>
          </cell>
          <cell r="H562">
            <v>0.16651888679214849</v>
          </cell>
          <cell r="I562" t="str">
            <v>Jam</v>
          </cell>
        </row>
        <row r="564">
          <cell r="A564" t="str">
            <v>2.c.</v>
          </cell>
          <cell r="C564" t="str">
            <v>MOTOR GRADER</v>
          </cell>
          <cell r="G564" t="str">
            <v>(E13)</v>
          </cell>
        </row>
        <row r="565">
          <cell r="C565" t="str">
            <v>Panjang hamparan</v>
          </cell>
          <cell r="G565" t="str">
            <v>Lh</v>
          </cell>
          <cell r="H565">
            <v>100</v>
          </cell>
          <cell r="I565" t="str">
            <v>M</v>
          </cell>
        </row>
        <row r="566">
          <cell r="C566" t="str">
            <v>Lebar efektif kerja blade</v>
          </cell>
          <cell r="G566" t="str">
            <v>b</v>
          </cell>
          <cell r="H566">
            <v>2.4</v>
          </cell>
          <cell r="I566" t="str">
            <v>M</v>
          </cell>
        </row>
        <row r="567">
          <cell r="C567" t="str">
            <v>Faktor efisiensi alat</v>
          </cell>
          <cell r="G567" t="str">
            <v>Fa</v>
          </cell>
          <cell r="H567">
            <v>0.83</v>
          </cell>
          <cell r="I567" t="str">
            <v>-</v>
          </cell>
        </row>
        <row r="568">
          <cell r="C568" t="str">
            <v>Kecepatan rata-rata alat</v>
          </cell>
          <cell r="G568" t="str">
            <v>v</v>
          </cell>
          <cell r="H568">
            <v>4</v>
          </cell>
          <cell r="I568" t="str">
            <v>Km / Jam</v>
          </cell>
        </row>
        <row r="569">
          <cell r="C569" t="str">
            <v>Jumlah lintasan</v>
          </cell>
          <cell r="G569" t="str">
            <v>n</v>
          </cell>
          <cell r="H569">
            <v>6</v>
          </cell>
          <cell r="I569" t="str">
            <v>lintasan</v>
          </cell>
          <cell r="J569" t="str">
            <v>3 x pp</v>
          </cell>
        </row>
        <row r="570">
          <cell r="C570" t="str">
            <v>Waktu siklus</v>
          </cell>
          <cell r="G570" t="str">
            <v>Ts3</v>
          </cell>
        </row>
        <row r="571">
          <cell r="C571" t="str">
            <v>- Perataan 1 lintasan  = Lh : (v x 1000) x 60</v>
          </cell>
          <cell r="G571" t="str">
            <v>T1</v>
          </cell>
          <cell r="H571">
            <v>1.5</v>
          </cell>
          <cell r="I571" t="str">
            <v>menit</v>
          </cell>
        </row>
        <row r="572">
          <cell r="C572" t="str">
            <v>- Lain-lain</v>
          </cell>
          <cell r="G572" t="str">
            <v>T2</v>
          </cell>
          <cell r="H572">
            <v>1</v>
          </cell>
          <cell r="I572" t="str">
            <v>menit</v>
          </cell>
        </row>
        <row r="573">
          <cell r="G573" t="str">
            <v>Ts3</v>
          </cell>
          <cell r="H573">
            <v>2.5</v>
          </cell>
          <cell r="I573" t="str">
            <v>menit</v>
          </cell>
        </row>
        <row r="575">
          <cell r="C575" t="str">
            <v>Kap. Prod. / Jam  =</v>
          </cell>
          <cell r="D575" t="str">
            <v>Lh x b x t x Fa x 60</v>
          </cell>
          <cell r="G575" t="str">
            <v>Q3</v>
          </cell>
          <cell r="H575">
            <v>119.52</v>
          </cell>
          <cell r="I575" t="str">
            <v>M3</v>
          </cell>
        </row>
        <row r="576">
          <cell r="D576" t="str">
            <v>n x Ts3</v>
          </cell>
        </row>
        <row r="578">
          <cell r="C578" t="str">
            <v>Koefisien Alat / M3</v>
          </cell>
          <cell r="D578" t="str">
            <v>=  1 / Q3</v>
          </cell>
          <cell r="G578" t="str">
            <v>(E13)</v>
          </cell>
          <cell r="H578">
            <v>8.3668005354752342E-3</v>
          </cell>
          <cell r="I578" t="str">
            <v>jam</v>
          </cell>
        </row>
        <row r="580">
          <cell r="A580" t="str">
            <v>2.d.</v>
          </cell>
          <cell r="C580" t="str">
            <v>TANDEM ROLLER</v>
          </cell>
          <cell r="G580" t="str">
            <v>(E19)</v>
          </cell>
        </row>
        <row r="581">
          <cell r="C581" t="str">
            <v>Kecepatan rata-rata alat</v>
          </cell>
          <cell r="G581" t="str">
            <v>v</v>
          </cell>
          <cell r="H581">
            <v>3</v>
          </cell>
          <cell r="I581" t="str">
            <v>Km / Jam</v>
          </cell>
        </row>
        <row r="582">
          <cell r="C582" t="str">
            <v>Lebar efektif pemadatan</v>
          </cell>
          <cell r="G582" t="str">
            <v>b</v>
          </cell>
          <cell r="H582">
            <v>1.2</v>
          </cell>
          <cell r="I582" t="str">
            <v>M</v>
          </cell>
        </row>
        <row r="583">
          <cell r="C583" t="str">
            <v>Jumlah lintasan</v>
          </cell>
          <cell r="G583" t="str">
            <v>n</v>
          </cell>
          <cell r="H583">
            <v>8</v>
          </cell>
          <cell r="I583" t="str">
            <v>lintasan</v>
          </cell>
          <cell r="J583" t="str">
            <v>4 x pp</v>
          </cell>
        </row>
        <row r="584">
          <cell r="C584" t="str">
            <v>Faktor efisiensi alat</v>
          </cell>
          <cell r="G584" t="str">
            <v>Fa</v>
          </cell>
          <cell r="H584">
            <v>0.83</v>
          </cell>
          <cell r="I584" t="str">
            <v>-</v>
          </cell>
        </row>
        <row r="586">
          <cell r="C586" t="str">
            <v>Kap. Prod. / Jam =</v>
          </cell>
          <cell r="D586" t="str">
            <v>(v x 1000) x b x t x Fa</v>
          </cell>
          <cell r="G586" t="str">
            <v>Q4</v>
          </cell>
          <cell r="H586">
            <v>56.024999999999999</v>
          </cell>
          <cell r="I586" t="str">
            <v>M3</v>
          </cell>
        </row>
        <row r="587">
          <cell r="D587" t="str">
            <v>n</v>
          </cell>
        </row>
        <row r="589">
          <cell r="C589" t="str">
            <v>Koefisien Alat / M3</v>
          </cell>
          <cell r="D589" t="str">
            <v>= 1/ Q4</v>
          </cell>
          <cell r="G589" t="str">
            <v>(E19)</v>
          </cell>
          <cell r="H589">
            <v>1.7849174475680501E-2</v>
          </cell>
          <cell r="I589" t="str">
            <v>Jam</v>
          </cell>
        </row>
        <row r="591">
          <cell r="A591" t="str">
            <v>2.e.</v>
          </cell>
          <cell r="C591" t="str">
            <v>PNEUMATIC TIRE ROLLER</v>
          </cell>
          <cell r="G591" t="str">
            <v>(E18)</v>
          </cell>
        </row>
        <row r="592">
          <cell r="C592" t="str">
            <v>Kecepatan rata-rata alat</v>
          </cell>
          <cell r="G592" t="str">
            <v>v</v>
          </cell>
          <cell r="H592">
            <v>5</v>
          </cell>
          <cell r="I592" t="str">
            <v>Km / Jam</v>
          </cell>
        </row>
        <row r="593">
          <cell r="C593" t="str">
            <v>Lebar efektif pemadatan</v>
          </cell>
          <cell r="G593" t="str">
            <v>b</v>
          </cell>
          <cell r="H593">
            <v>1.5</v>
          </cell>
          <cell r="I593" t="str">
            <v>M</v>
          </cell>
        </row>
        <row r="594">
          <cell r="C594" t="str">
            <v>Jumlah lintasan</v>
          </cell>
          <cell r="G594" t="str">
            <v>n</v>
          </cell>
          <cell r="H594">
            <v>8</v>
          </cell>
          <cell r="I594" t="str">
            <v>lintasan</v>
          </cell>
          <cell r="J594" t="str">
            <v>4 x pp</v>
          </cell>
        </row>
        <row r="595">
          <cell r="C595" t="str">
            <v>Faktor efisiensi alat</v>
          </cell>
          <cell r="G595" t="str">
            <v>Fa</v>
          </cell>
          <cell r="H595">
            <v>0.83</v>
          </cell>
          <cell r="I595" t="str">
            <v>-</v>
          </cell>
        </row>
        <row r="598">
          <cell r="J598" t="str">
            <v>Berlanjut ke halaman berikut</v>
          </cell>
        </row>
        <row r="599">
          <cell r="A599" t="str">
            <v>ITEM PEMBAYARAN NO.</v>
          </cell>
          <cell r="D599" t="str">
            <v>:  4.2 (3)</v>
          </cell>
          <cell r="J599" t="str">
            <v>Analisa EI-423</v>
          </cell>
        </row>
        <row r="600">
          <cell r="A600" t="str">
            <v>JENIS PEKERJAAN</v>
          </cell>
          <cell r="D600" t="str">
            <v>:  Lapis Pondasi Semen Tanah</v>
          </cell>
        </row>
        <row r="601">
          <cell r="A601" t="str">
            <v>SATUAN PEMBAYARAN</v>
          </cell>
          <cell r="D601" t="str">
            <v>:  M3</v>
          </cell>
          <cell r="J601" t="str">
            <v>URAIAN ANALISA HARGA SATUAN</v>
          </cell>
        </row>
        <row r="602">
          <cell r="J602" t="str">
            <v>Lanjutan</v>
          </cell>
        </row>
        <row r="604">
          <cell r="A604" t="str">
            <v>No.</v>
          </cell>
          <cell r="C604" t="str">
            <v>U R A I A N</v>
          </cell>
          <cell r="G604" t="str">
            <v>KODE</v>
          </cell>
          <cell r="H604" t="str">
            <v>KOEF.</v>
          </cell>
          <cell r="I604" t="str">
            <v>SATUAN</v>
          </cell>
          <cell r="J604" t="str">
            <v>KETERANGAN</v>
          </cell>
        </row>
        <row r="607">
          <cell r="C607" t="str">
            <v>Kap. Prod. / Jam =</v>
          </cell>
          <cell r="D607" t="str">
            <v>(v x 1000) x b x t x Fa</v>
          </cell>
          <cell r="G607" t="str">
            <v>Q5</v>
          </cell>
          <cell r="H607">
            <v>116.71875</v>
          </cell>
          <cell r="I607" t="str">
            <v>M3</v>
          </cell>
        </row>
        <row r="608">
          <cell r="D608" t="str">
            <v>n</v>
          </cell>
        </row>
        <row r="610">
          <cell r="C610" t="str">
            <v>Koefisien Alat / M3</v>
          </cell>
          <cell r="D610" t="str">
            <v>= 1 / Q5</v>
          </cell>
          <cell r="G610" t="str">
            <v>(E18)</v>
          </cell>
          <cell r="H610">
            <v>8.5676037483266403E-3</v>
          </cell>
          <cell r="I610" t="str">
            <v>Jam</v>
          </cell>
        </row>
        <row r="612">
          <cell r="A612" t="str">
            <v>2.e.</v>
          </cell>
          <cell r="C612" t="str">
            <v>WATER TANK TRUCK</v>
          </cell>
          <cell r="G612" t="str">
            <v>(E23)</v>
          </cell>
        </row>
        <row r="613">
          <cell r="C613" t="str">
            <v>Volume Tangki air</v>
          </cell>
          <cell r="G613" t="str">
            <v>V</v>
          </cell>
          <cell r="H613">
            <v>4</v>
          </cell>
          <cell r="I613" t="str">
            <v>M3</v>
          </cell>
        </row>
        <row r="614">
          <cell r="C614" t="str">
            <v>Kebutuhan air / M3 material padat</v>
          </cell>
          <cell r="G614" t="str">
            <v>Wc</v>
          </cell>
          <cell r="H614">
            <v>7.0000000000000007E-2</v>
          </cell>
          <cell r="I614" t="str">
            <v>M3</v>
          </cell>
        </row>
        <row r="615">
          <cell r="C615" t="str">
            <v>Pengisian tanhgki / jam</v>
          </cell>
          <cell r="G615" t="str">
            <v>n</v>
          </cell>
          <cell r="H615">
            <v>3</v>
          </cell>
          <cell r="I615" t="str">
            <v>kali</v>
          </cell>
        </row>
        <row r="616">
          <cell r="C616" t="str">
            <v>Faktor efisiensi alat</v>
          </cell>
          <cell r="G616" t="str">
            <v>Fa</v>
          </cell>
          <cell r="H616">
            <v>0.83</v>
          </cell>
          <cell r="I616" t="str">
            <v>-</v>
          </cell>
        </row>
        <row r="618">
          <cell r="C618" t="str">
            <v>Kap. Prod. / Jam  =</v>
          </cell>
          <cell r="D618" t="str">
            <v>V x n x Fa</v>
          </cell>
          <cell r="G618" t="str">
            <v>Q6</v>
          </cell>
          <cell r="H618">
            <v>142.28571428571425</v>
          </cell>
          <cell r="I618" t="str">
            <v>M3</v>
          </cell>
        </row>
        <row r="619">
          <cell r="D619" t="str">
            <v>Wc</v>
          </cell>
        </row>
        <row r="621">
          <cell r="C621" t="str">
            <v>Koefisien Alat / M3</v>
          </cell>
          <cell r="D621" t="str">
            <v>= 1 / Q6</v>
          </cell>
          <cell r="G621" t="str">
            <v>(E23)</v>
          </cell>
          <cell r="H621">
            <v>7.0281124497991983E-3</v>
          </cell>
          <cell r="I621" t="str">
            <v>Jam</v>
          </cell>
        </row>
        <row r="623">
          <cell r="A623" t="str">
            <v>2.f.</v>
          </cell>
          <cell r="C623" t="str">
            <v>FULVI MIXER</v>
          </cell>
          <cell r="G623" t="str">
            <v>(E27)</v>
          </cell>
        </row>
        <row r="624">
          <cell r="C624" t="str">
            <v>Kecepatan rata-rata alat</v>
          </cell>
          <cell r="G624" t="str">
            <v>v</v>
          </cell>
          <cell r="H624">
            <v>2.5</v>
          </cell>
          <cell r="I624" t="str">
            <v>Km / Jam</v>
          </cell>
        </row>
        <row r="625">
          <cell r="C625" t="str">
            <v>Lebar efektif pemadatan</v>
          </cell>
          <cell r="G625" t="str">
            <v>b</v>
          </cell>
          <cell r="H625">
            <v>1</v>
          </cell>
          <cell r="I625" t="str">
            <v>M</v>
          </cell>
        </row>
        <row r="626">
          <cell r="C626" t="str">
            <v>Jumlah lintasan</v>
          </cell>
          <cell r="G626" t="str">
            <v>n</v>
          </cell>
          <cell r="H626">
            <v>6</v>
          </cell>
          <cell r="I626" t="str">
            <v>lintasan</v>
          </cell>
          <cell r="J626" t="str">
            <v>3 x pp</v>
          </cell>
        </row>
        <row r="627">
          <cell r="C627" t="str">
            <v>Faktor efisiensi alat</v>
          </cell>
          <cell r="G627" t="str">
            <v>Fa</v>
          </cell>
          <cell r="H627">
            <v>0.83</v>
          </cell>
          <cell r="I627" t="str">
            <v>-</v>
          </cell>
        </row>
        <row r="629">
          <cell r="C629" t="str">
            <v>Kap. Prod. / Jam =</v>
          </cell>
          <cell r="D629" t="str">
            <v>(v x 1000) x b x t x Fa</v>
          </cell>
          <cell r="G629" t="str">
            <v>Q7</v>
          </cell>
          <cell r="H629">
            <v>51.875</v>
          </cell>
          <cell r="I629" t="str">
            <v>M3</v>
          </cell>
        </row>
        <row r="630">
          <cell r="D630" t="str">
            <v>n</v>
          </cell>
        </row>
        <row r="632">
          <cell r="C632" t="str">
            <v>Koefisien Alat / M3</v>
          </cell>
          <cell r="D632" t="str">
            <v>= 1 / Q7</v>
          </cell>
          <cell r="G632" t="str">
            <v>(E27)</v>
          </cell>
          <cell r="H632">
            <v>1.9277108433734941E-2</v>
          </cell>
          <cell r="I632" t="str">
            <v>Jam</v>
          </cell>
        </row>
        <row r="634">
          <cell r="A634" t="str">
            <v>2.g.</v>
          </cell>
          <cell r="C634" t="str">
            <v>ALAT BANTU</v>
          </cell>
        </row>
        <row r="635">
          <cell r="C635" t="str">
            <v>Diperlukan :</v>
          </cell>
          <cell r="J635" t="str">
            <v>Lump Sump</v>
          </cell>
        </row>
        <row r="636">
          <cell r="C636" t="str">
            <v>- Kereta dorong  = 2 buah</v>
          </cell>
        </row>
        <row r="637">
          <cell r="C637" t="str">
            <v>- Sekop             = 3 buah</v>
          </cell>
        </row>
        <row r="639">
          <cell r="A639" t="str">
            <v>3.</v>
          </cell>
          <cell r="C639" t="str">
            <v>TENAGA</v>
          </cell>
        </row>
        <row r="640">
          <cell r="C640" t="str">
            <v>Produksi menetukan : VIBRATOR ROLLER</v>
          </cell>
          <cell r="G640" t="str">
            <v>Q4</v>
          </cell>
          <cell r="H640">
            <v>56.024999999999999</v>
          </cell>
          <cell r="I640" t="str">
            <v>M3/Jam</v>
          </cell>
        </row>
        <row r="641">
          <cell r="C641" t="str">
            <v>Produksi Soil Cement / hari  = Tk x Q4</v>
          </cell>
          <cell r="G641" t="str">
            <v>Qt</v>
          </cell>
          <cell r="H641">
            <v>392.17500000000001</v>
          </cell>
          <cell r="I641" t="str">
            <v>M3</v>
          </cell>
        </row>
        <row r="642">
          <cell r="C642" t="str">
            <v>Kebutuhan tenaga  :</v>
          </cell>
        </row>
        <row r="643">
          <cell r="D643" t="str">
            <v>- Pekerja</v>
          </cell>
          <cell r="G643" t="str">
            <v>P</v>
          </cell>
          <cell r="H643">
            <v>7</v>
          </cell>
          <cell r="I643" t="str">
            <v>orang</v>
          </cell>
        </row>
        <row r="644">
          <cell r="D644" t="str">
            <v>- Mandor</v>
          </cell>
          <cell r="G644" t="str">
            <v>M</v>
          </cell>
          <cell r="H644">
            <v>1</v>
          </cell>
          <cell r="I644" t="str">
            <v>orang</v>
          </cell>
        </row>
        <row r="646">
          <cell r="C646" t="str">
            <v>Koefisien tenaga / M3  :</v>
          </cell>
        </row>
        <row r="647">
          <cell r="D647" t="str">
            <v>- Pekerja</v>
          </cell>
          <cell r="E647" t="str">
            <v>= (Tk x P) : Qt</v>
          </cell>
          <cell r="G647" t="str">
            <v>(L01)</v>
          </cell>
          <cell r="H647">
            <v>0.12494422132976349</v>
          </cell>
          <cell r="I647" t="str">
            <v>Jam</v>
          </cell>
        </row>
        <row r="648">
          <cell r="D648" t="str">
            <v>- Mandor</v>
          </cell>
          <cell r="E648" t="str">
            <v>= (Tk x M) : Qt</v>
          </cell>
          <cell r="G648" t="str">
            <v>(L03)</v>
          </cell>
          <cell r="H648">
            <v>1.7849174475680501E-2</v>
          </cell>
          <cell r="I648" t="str">
            <v>Jam</v>
          </cell>
        </row>
        <row r="657">
          <cell r="J657" t="str">
            <v>Berlanjut ke halaman berikut</v>
          </cell>
        </row>
        <row r="658">
          <cell r="A658" t="str">
            <v>ITEM PEMBAYARAN NO.</v>
          </cell>
          <cell r="D658" t="str">
            <v>:  4.2 (3)</v>
          </cell>
          <cell r="J658" t="str">
            <v>Analisa EI-423</v>
          </cell>
        </row>
        <row r="659">
          <cell r="A659" t="str">
            <v>JENIS PEKERJAAN</v>
          </cell>
          <cell r="D659" t="str">
            <v>:  Lapis Pondasi Semen Tanah</v>
          </cell>
        </row>
        <row r="660">
          <cell r="A660" t="str">
            <v>SATUAN PEMBAYARAN</v>
          </cell>
          <cell r="D660" t="str">
            <v>:  M3</v>
          </cell>
          <cell r="J660" t="str">
            <v>URAIAN ANALISA HARGA SATUAN</v>
          </cell>
        </row>
        <row r="661">
          <cell r="J661" t="str">
            <v>Lanjutan</v>
          </cell>
        </row>
        <row r="663">
          <cell r="A663" t="str">
            <v>No.</v>
          </cell>
          <cell r="C663" t="str">
            <v>U R A I A N</v>
          </cell>
          <cell r="G663" t="str">
            <v>KODE</v>
          </cell>
          <cell r="H663" t="str">
            <v>KOEF.</v>
          </cell>
          <cell r="I663" t="str">
            <v>SATUAN</v>
          </cell>
          <cell r="J663" t="str">
            <v>KETERANGAN</v>
          </cell>
        </row>
        <row r="666">
          <cell r="A666" t="str">
            <v>4.</v>
          </cell>
          <cell r="C666" t="str">
            <v>HARGA DASAR SATUAN UPAH, BAHAN DAN ALAT</v>
          </cell>
        </row>
        <row r="667">
          <cell r="C667" t="str">
            <v>Lihat lampiran.</v>
          </cell>
        </row>
        <row r="670">
          <cell r="A670" t="str">
            <v>5.</v>
          </cell>
          <cell r="C670" t="str">
            <v>ANALISA HARGA SATUAN PEKERJAAN</v>
          </cell>
        </row>
        <row r="671">
          <cell r="C671" t="str">
            <v>Lihat perhitungan dalam FORMULIR STANDAR UNTUK</v>
          </cell>
        </row>
        <row r="672">
          <cell r="C672" t="str">
            <v>PEREKEMAN ANALISA MASING-MASING HARGA</v>
          </cell>
        </row>
        <row r="673">
          <cell r="C673" t="str">
            <v>SATUAN.</v>
          </cell>
        </row>
        <row r="674">
          <cell r="C674" t="str">
            <v>Didapat Harga Satuan Pekerjaan :</v>
          </cell>
        </row>
        <row r="676">
          <cell r="C676" t="str">
            <v>Rp.</v>
          </cell>
          <cell r="D676">
            <v>79382.237928574963</v>
          </cell>
          <cell r="E676" t="str">
            <v>/ M3</v>
          </cell>
        </row>
        <row r="679">
          <cell r="A679" t="str">
            <v>6.</v>
          </cell>
          <cell r="C679" t="str">
            <v>WAKTU PELAKSANAAN YANG DIPERLUKAN</v>
          </cell>
        </row>
        <row r="680">
          <cell r="C680" t="str">
            <v>Waktu pelaksanaan</v>
          </cell>
          <cell r="D680" t="str">
            <v>:  . . . . . . .  bulan</v>
          </cell>
        </row>
        <row r="682">
          <cell r="A682" t="str">
            <v>7.</v>
          </cell>
          <cell r="C682" t="str">
            <v>VOLUME PEKERJAAN YANG DIPERLUKAN</v>
          </cell>
        </row>
        <row r="683">
          <cell r="C683" t="str">
            <v>Volume pekerjaan  :</v>
          </cell>
          <cell r="D683">
            <v>0</v>
          </cell>
          <cell r="E683" t="str">
            <v>M3</v>
          </cell>
        </row>
        <row r="897">
          <cell r="A897" t="str">
            <v>ITEM PEMBAYARAN NO.</v>
          </cell>
          <cell r="D897" t="str">
            <v>:  4.2 (6)</v>
          </cell>
          <cell r="J897" t="str">
            <v>Analisa EI-426</v>
          </cell>
          <cell r="T897" t="str">
            <v>Analisa EI-426</v>
          </cell>
        </row>
        <row r="898">
          <cell r="A898" t="str">
            <v>JENIS PEKERJAAN</v>
          </cell>
          <cell r="D898" t="str">
            <v>:  Aspal Utk. Pekerjaan Pelaburan</v>
          </cell>
        </row>
        <row r="899">
          <cell r="A899" t="str">
            <v>SATUAN PEMBAYARAN</v>
          </cell>
          <cell r="D899" t="str">
            <v>:  LITER</v>
          </cell>
          <cell r="J899" t="str">
            <v>URAIAN ANALISA HARGA SATUAN</v>
          </cell>
          <cell r="L899" t="str">
            <v>FORMULIR STANDAR UNTUK</v>
          </cell>
        </row>
        <row r="900">
          <cell r="L900" t="str">
            <v>PEREKAMAN ANALISA MASING-MASING HARGA SATUAN</v>
          </cell>
        </row>
        <row r="901">
          <cell r="L901">
            <v>0</v>
          </cell>
        </row>
        <row r="902">
          <cell r="A902" t="str">
            <v>No.</v>
          </cell>
          <cell r="C902" t="str">
            <v>U R A I A N</v>
          </cell>
          <cell r="G902" t="str">
            <v>KODE</v>
          </cell>
          <cell r="H902" t="str">
            <v>KOEF.</v>
          </cell>
          <cell r="I902" t="str">
            <v>SATUAN</v>
          </cell>
          <cell r="J902" t="str">
            <v>KETERANGAN</v>
          </cell>
        </row>
        <row r="904">
          <cell r="L904" t="str">
            <v>PROYEK</v>
          </cell>
          <cell r="O904" t="str">
            <v>:</v>
          </cell>
        </row>
        <row r="905">
          <cell r="A905" t="str">
            <v>I.</v>
          </cell>
          <cell r="C905" t="str">
            <v>ASUMSI</v>
          </cell>
          <cell r="L905" t="str">
            <v>No. PAKET KONTRAK</v>
          </cell>
          <cell r="O905" t="str">
            <v>:</v>
          </cell>
        </row>
        <row r="906">
          <cell r="A906">
            <v>1</v>
          </cell>
          <cell r="C906" t="str">
            <v>Menggunakan alat berat (cara mekanik)</v>
          </cell>
          <cell r="L906" t="str">
            <v>NAMA PAKET</v>
          </cell>
          <cell r="O906" t="str">
            <v>:</v>
          </cell>
        </row>
        <row r="907">
          <cell r="A907">
            <v>2</v>
          </cell>
          <cell r="C907" t="str">
            <v>Lokasi pekerjaan : sepanjang jalan</v>
          </cell>
          <cell r="L907" t="str">
            <v>PROP / KAB / KODYA</v>
          </cell>
          <cell r="O907" t="str">
            <v>:</v>
          </cell>
        </row>
        <row r="908">
          <cell r="A908">
            <v>3</v>
          </cell>
          <cell r="C908" t="str">
            <v>Jarak rata-rata Base Camp ke lokasi pekerjaan</v>
          </cell>
          <cell r="G908" t="str">
            <v>L</v>
          </cell>
          <cell r="H908">
            <v>8.7249999999999996</v>
          </cell>
          <cell r="I908" t="str">
            <v>KM</v>
          </cell>
          <cell r="L908" t="str">
            <v>ITEM PEMBAYARAN NO.</v>
          </cell>
          <cell r="O908" t="str">
            <v>:  4.2 (6)</v>
          </cell>
          <cell r="R908" t="str">
            <v>PERKIRAAN VOL. PEK.</v>
          </cell>
          <cell r="T908" t="str">
            <v>:</v>
          </cell>
          <cell r="U908">
            <v>0</v>
          </cell>
        </row>
        <row r="909">
          <cell r="A909">
            <v>4</v>
          </cell>
          <cell r="C909" t="str">
            <v>Jam kerja efektif per-hari</v>
          </cell>
          <cell r="G909" t="str">
            <v>Tk</v>
          </cell>
          <cell r="H909">
            <v>7</v>
          </cell>
          <cell r="I909" t="str">
            <v>Jam</v>
          </cell>
          <cell r="L909" t="str">
            <v>JENIS PEKERJAAN</v>
          </cell>
          <cell r="O909" t="str">
            <v>:  Aspal Utk. Pekerjaan Pelaburan</v>
          </cell>
          <cell r="R909" t="str">
            <v>TOTAL HARGA (Rp.)</v>
          </cell>
          <cell r="T909" t="str">
            <v>:</v>
          </cell>
          <cell r="U909">
            <v>0</v>
          </cell>
        </row>
        <row r="910">
          <cell r="A910">
            <v>5</v>
          </cell>
          <cell r="C910" t="str">
            <v>Faktor kehilangan bahan</v>
          </cell>
          <cell r="G910" t="str">
            <v>Fh</v>
          </cell>
          <cell r="H910">
            <v>1.1000000000000001</v>
          </cell>
          <cell r="I910" t="str">
            <v>-</v>
          </cell>
          <cell r="L910" t="str">
            <v>SATUAN PEMBAYARAN</v>
          </cell>
          <cell r="O910" t="str">
            <v>:  LITER</v>
          </cell>
          <cell r="R910" t="str">
            <v>% THD. BIAYA PROYEK</v>
          </cell>
          <cell r="T910" t="str">
            <v>:</v>
          </cell>
          <cell r="U910" t="e">
            <v>#DIV/0!</v>
          </cell>
        </row>
        <row r="911">
          <cell r="A911">
            <v>6</v>
          </cell>
          <cell r="C911" t="str">
            <v>Komposisi campuran  :</v>
          </cell>
        </row>
        <row r="912">
          <cell r="A912">
            <v>0</v>
          </cell>
          <cell r="C912" t="str">
            <v>- Aspal AC - 10 atau AC - 20</v>
          </cell>
          <cell r="G912" t="str">
            <v>As</v>
          </cell>
          <cell r="H912">
            <v>95.238095238095227</v>
          </cell>
          <cell r="I912" t="str">
            <v>%</v>
          </cell>
          <cell r="J912" t="str">
            <v>100 bagian</v>
          </cell>
        </row>
        <row r="913">
          <cell r="A913">
            <v>0</v>
          </cell>
          <cell r="C913" t="str">
            <v>- Minyak Tanah / Pencair</v>
          </cell>
          <cell r="G913" t="str">
            <v>K</v>
          </cell>
          <cell r="H913">
            <v>4.7619047619047734</v>
          </cell>
          <cell r="I913" t="str">
            <v>%</v>
          </cell>
          <cell r="J913" t="str">
            <v>5 bagian</v>
          </cell>
          <cell r="Q913" t="str">
            <v>PERKIRAAN</v>
          </cell>
          <cell r="R913" t="str">
            <v>HARGA</v>
          </cell>
          <cell r="S913" t="str">
            <v>JUMLAH</v>
          </cell>
        </row>
        <row r="914">
          <cell r="A914">
            <v>7</v>
          </cell>
          <cell r="C914" t="str">
            <v>Berat jenis bahan  :</v>
          </cell>
          <cell r="L914" t="str">
            <v>NO.</v>
          </cell>
          <cell r="N914" t="str">
            <v>KOMPONEN</v>
          </cell>
          <cell r="P914" t="str">
            <v>SATUAN</v>
          </cell>
          <cell r="Q914" t="str">
            <v>KUANTITAS</v>
          </cell>
          <cell r="R914" t="str">
            <v>SATUAN</v>
          </cell>
          <cell r="S914" t="str">
            <v>HARGA</v>
          </cell>
        </row>
        <row r="915">
          <cell r="C915" t="str">
            <v>- Aspal AC - 10 atau AC - 20</v>
          </cell>
          <cell r="G915" t="str">
            <v>D1</v>
          </cell>
          <cell r="H915">
            <v>1.05</v>
          </cell>
          <cell r="I915" t="str">
            <v>Kg / Ltr</v>
          </cell>
          <cell r="R915" t="str">
            <v>(Rp.)</v>
          </cell>
          <cell r="S915" t="str">
            <v>(Rp.)</v>
          </cell>
        </row>
        <row r="916">
          <cell r="C916" t="str">
            <v>- Minyak Tanah / Pencair</v>
          </cell>
          <cell r="G916" t="str">
            <v>D2</v>
          </cell>
          <cell r="H916">
            <v>0.8</v>
          </cell>
          <cell r="I916" t="str">
            <v>Kg / Ltr</v>
          </cell>
        </row>
        <row r="917">
          <cell r="A917">
            <v>8</v>
          </cell>
          <cell r="C917" t="str">
            <v>Bahan dasar (aspal &amp; minyak pencair) semuanya</v>
          </cell>
        </row>
        <row r="918">
          <cell r="C918" t="str">
            <v>diterima dilokasi pekerjaan</v>
          </cell>
          <cell r="L918" t="str">
            <v>A.</v>
          </cell>
          <cell r="N918" t="str">
            <v>TENAGA</v>
          </cell>
        </row>
        <row r="919">
          <cell r="A919">
            <v>0</v>
          </cell>
          <cell r="C919">
            <v>0</v>
          </cell>
        </row>
        <row r="920">
          <cell r="A920" t="str">
            <v>II.</v>
          </cell>
          <cell r="C920" t="str">
            <v>URUTAN KERJA</v>
          </cell>
          <cell r="L920" t="str">
            <v>1.</v>
          </cell>
          <cell r="N920" t="str">
            <v>Pekerja</v>
          </cell>
          <cell r="O920" t="str">
            <v>(L01)</v>
          </cell>
          <cell r="P920" t="str">
            <v>Jam</v>
          </cell>
          <cell r="Q920">
            <v>2.8348688873139617E-2</v>
          </cell>
          <cell r="R920">
            <v>2857.14</v>
          </cell>
          <cell r="U920">
            <v>80.996172927002121</v>
          </cell>
        </row>
        <row r="921">
          <cell r="A921">
            <v>1</v>
          </cell>
          <cell r="C921" t="str">
            <v>Aspal dan minyak tanah dicampur dan dipanaskan</v>
          </cell>
          <cell r="L921" t="str">
            <v>2.</v>
          </cell>
          <cell r="N921" t="str">
            <v>Mandor</v>
          </cell>
          <cell r="O921" t="str">
            <v>(L03)</v>
          </cell>
          <cell r="P921" t="str">
            <v>Jam</v>
          </cell>
          <cell r="Q921">
            <v>2.8348688873139618E-3</v>
          </cell>
          <cell r="R921">
            <v>3214.29</v>
          </cell>
          <cell r="U921">
            <v>9.1120907158043938</v>
          </cell>
        </row>
        <row r="922">
          <cell r="C922" t="str">
            <v>sehingga menjadi campuran aspal cair</v>
          </cell>
        </row>
        <row r="923">
          <cell r="A923">
            <v>2</v>
          </cell>
          <cell r="C923" t="str">
            <v>Permukaan yang akan dilapis dibersihkan dari debu</v>
          </cell>
        </row>
        <row r="924">
          <cell r="C924" t="str">
            <v>dan kotoran dengan Air Compresor</v>
          </cell>
          <cell r="Q924" t="str">
            <v>JUMLAH HARGA TENAGA</v>
          </cell>
          <cell r="U924">
            <v>90.10826364280652</v>
          </cell>
        </row>
        <row r="925">
          <cell r="A925">
            <v>3</v>
          </cell>
          <cell r="C925" t="str">
            <v>Campuran aspal cair disemprotkan dengan Asphalt</v>
          </cell>
        </row>
        <row r="926">
          <cell r="C926" t="str">
            <v>Sprayer ke atas permukaan yang akan dilapis</v>
          </cell>
          <cell r="L926" t="str">
            <v>B.</v>
          </cell>
          <cell r="N926" t="str">
            <v>BAHAN</v>
          </cell>
        </row>
        <row r="927">
          <cell r="A927">
            <v>4</v>
          </cell>
          <cell r="C927" t="str">
            <v>Angkutan Aspal dan Minyak Tanah menggunakan</v>
          </cell>
          <cell r="Q927">
            <v>0</v>
          </cell>
        </row>
        <row r="928">
          <cell r="C928" t="str">
            <v>Dump Truck</v>
          </cell>
          <cell r="L928" t="str">
            <v>1.</v>
          </cell>
          <cell r="N928" t="str">
            <v>Aspal</v>
          </cell>
          <cell r="O928" t="str">
            <v>(M10)</v>
          </cell>
          <cell r="P928" t="str">
            <v>Kg</v>
          </cell>
          <cell r="Q928">
            <v>1.1000000000000001</v>
          </cell>
          <cell r="R928">
            <v>2086.6280000000002</v>
          </cell>
          <cell r="U928">
            <v>2295.2908000000002</v>
          </cell>
        </row>
        <row r="929">
          <cell r="L929" t="str">
            <v>2.</v>
          </cell>
          <cell r="N929" t="str">
            <v>Minyak Tanah</v>
          </cell>
          <cell r="O929" t="str">
            <v>(M11)</v>
          </cell>
          <cell r="P929" t="str">
            <v>Liter</v>
          </cell>
          <cell r="Q929">
            <v>5.2380952380952514E-2</v>
          </cell>
          <cell r="R929">
            <v>1650</v>
          </cell>
          <cell r="U929">
            <v>86.428571428571644</v>
          </cell>
        </row>
        <row r="930">
          <cell r="A930" t="str">
            <v>III.</v>
          </cell>
          <cell r="C930" t="str">
            <v>PEMAKAIAN BAHAN, ALAT DAN TENAGA</v>
          </cell>
        </row>
        <row r="932">
          <cell r="A932" t="str">
            <v>1.</v>
          </cell>
          <cell r="C932" t="str">
            <v>BAHAN</v>
          </cell>
        </row>
        <row r="933">
          <cell r="C933" t="str">
            <v>Untuk mendapatkan 1 liter Lapis resap Pengikat</v>
          </cell>
        </row>
        <row r="934">
          <cell r="C934" t="str">
            <v>diperlukan :</v>
          </cell>
          <cell r="D934" t="str">
            <v>(1 liter x Fh)</v>
          </cell>
          <cell r="G934" t="str">
            <v>Pc</v>
          </cell>
          <cell r="H934">
            <v>1.1000000000000001</v>
          </cell>
          <cell r="I934" t="str">
            <v>liter</v>
          </cell>
          <cell r="J934" t="str">
            <v>Campuran</v>
          </cell>
          <cell r="Q934" t="str">
            <v>JUMLAH HARGA BAHAN</v>
          </cell>
          <cell r="U934">
            <v>2381.7193714285718</v>
          </cell>
        </row>
        <row r="936">
          <cell r="C936" t="str">
            <v>Aspal</v>
          </cell>
          <cell r="D936" t="str">
            <v>= As x Pc x D1 : 100</v>
          </cell>
          <cell r="G936" t="str">
            <v>(M10)</v>
          </cell>
          <cell r="H936">
            <v>1.1000000000000001</v>
          </cell>
          <cell r="I936" t="str">
            <v>Kg</v>
          </cell>
          <cell r="L936" t="str">
            <v>C.</v>
          </cell>
          <cell r="N936" t="str">
            <v>PERALATAN</v>
          </cell>
        </row>
        <row r="937">
          <cell r="C937" t="str">
            <v>Minyak Tanah</v>
          </cell>
          <cell r="D937" t="str">
            <v>= K x Pc : 100</v>
          </cell>
          <cell r="G937" t="str">
            <v>(M11)</v>
          </cell>
          <cell r="H937">
            <v>5.2380952380952514E-2</v>
          </cell>
          <cell r="I937" t="str">
            <v>liter</v>
          </cell>
        </row>
        <row r="938">
          <cell r="L938" t="str">
            <v>1.</v>
          </cell>
          <cell r="N938" t="str">
            <v>Asphalt Sprayer  (E03)</v>
          </cell>
          <cell r="P938" t="str">
            <v>Jam</v>
          </cell>
          <cell r="Q938">
            <v>2.8348688873139618E-3</v>
          </cell>
          <cell r="R938">
            <v>30575.535383788432</v>
          </cell>
          <cell r="U938">
            <v>86.677633972468982</v>
          </cell>
        </row>
        <row r="939">
          <cell r="A939" t="str">
            <v>2.</v>
          </cell>
          <cell r="C939" t="str">
            <v>ALAT</v>
          </cell>
          <cell r="L939" t="str">
            <v>2.</v>
          </cell>
          <cell r="N939" t="str">
            <v>Air Compresor    (E05)</v>
          </cell>
          <cell r="P939" t="str">
            <v>Jam</v>
          </cell>
          <cell r="Q939">
            <v>1.7857142857142857E-3</v>
          </cell>
          <cell r="R939">
            <v>53840.365312835944</v>
          </cell>
          <cell r="U939">
            <v>96.143509487207041</v>
          </cell>
        </row>
        <row r="940">
          <cell r="A940" t="str">
            <v>2.a.</v>
          </cell>
          <cell r="C940" t="str">
            <v>APHALT SPRAYER</v>
          </cell>
          <cell r="G940" t="str">
            <v>(E03)</v>
          </cell>
          <cell r="L940" t="str">
            <v>3.</v>
          </cell>
          <cell r="N940" t="str">
            <v>Dump Truck</v>
          </cell>
          <cell r="O940" t="str">
            <v>(E08)</v>
          </cell>
          <cell r="P940" t="str">
            <v>Jam</v>
          </cell>
          <cell r="Q940">
            <v>2.8348688873139618E-3</v>
          </cell>
          <cell r="R940">
            <v>153645.58193291764</v>
          </cell>
          <cell r="U940">
            <v>435.56507989487642</v>
          </cell>
        </row>
        <row r="941">
          <cell r="C941" t="str">
            <v>Kapasitas alat</v>
          </cell>
          <cell r="G941" t="str">
            <v>V</v>
          </cell>
          <cell r="H941">
            <v>850</v>
          </cell>
          <cell r="I941" t="str">
            <v>liter</v>
          </cell>
        </row>
        <row r="942">
          <cell r="C942" t="str">
            <v>Faktor Efisiensi Alat</v>
          </cell>
          <cell r="G942" t="str">
            <v>Fa</v>
          </cell>
          <cell r="H942">
            <v>0.83</v>
          </cell>
          <cell r="I942" t="str">
            <v>-</v>
          </cell>
        </row>
        <row r="943">
          <cell r="C943" t="str">
            <v>Waktu Siklus (termasuk proses pemanasan)</v>
          </cell>
          <cell r="G943" t="str">
            <v>Ts</v>
          </cell>
          <cell r="H943">
            <v>2</v>
          </cell>
          <cell r="I943" t="str">
            <v>Jam</v>
          </cell>
        </row>
        <row r="945">
          <cell r="C945" t="str">
            <v>Kap.Prod. / jam =</v>
          </cell>
          <cell r="D945" t="str">
            <v>V x Fa</v>
          </cell>
          <cell r="G945" t="str">
            <v>Q1</v>
          </cell>
          <cell r="H945">
            <v>352.75</v>
          </cell>
          <cell r="I945" t="str">
            <v>liter</v>
          </cell>
        </row>
        <row r="946">
          <cell r="D946" t="str">
            <v>Ts</v>
          </cell>
          <cell r="Q946" t="str">
            <v>JUMLAH HARGA PERALATAN</v>
          </cell>
          <cell r="U946">
            <v>618.38622335455238</v>
          </cell>
        </row>
        <row r="947">
          <cell r="C947" t="str">
            <v>Koefisien Alat / Ltr</v>
          </cell>
          <cell r="D947" t="str">
            <v>= 1 : Q1</v>
          </cell>
          <cell r="G947" t="str">
            <v>(E03)</v>
          </cell>
          <cell r="H947">
            <v>2.8348688873139618E-3</v>
          </cell>
          <cell r="I947" t="str">
            <v>Jam</v>
          </cell>
        </row>
        <row r="948">
          <cell r="L948" t="str">
            <v>D.</v>
          </cell>
          <cell r="N948" t="str">
            <v>JUMLAH HARGA TENAGA, BAHAN DAN PERALATAN  ( A + B + C )</v>
          </cell>
          <cell r="U948">
            <v>3090.2138584259305</v>
          </cell>
        </row>
        <row r="949">
          <cell r="A949" t="str">
            <v>2.b.</v>
          </cell>
          <cell r="C949" t="str">
            <v>AIR COMPRESOR</v>
          </cell>
          <cell r="G949" t="str">
            <v>(E05)</v>
          </cell>
          <cell r="L949" t="str">
            <v>E.</v>
          </cell>
          <cell r="N949" t="str">
            <v>OVERHEAD &amp; PROFIT</v>
          </cell>
          <cell r="P949">
            <v>10</v>
          </cell>
          <cell r="Q949" t="str">
            <v>%  x  D</v>
          </cell>
          <cell r="U949">
            <v>309.02138584259308</v>
          </cell>
        </row>
        <row r="950">
          <cell r="C950" t="str">
            <v>Kapasitas Alat ------&gt;&gt;  diambil</v>
          </cell>
          <cell r="G950" t="str">
            <v>V</v>
          </cell>
          <cell r="H950">
            <v>700</v>
          </cell>
          <cell r="I950" t="str">
            <v>M2 / Jam</v>
          </cell>
          <cell r="L950" t="str">
            <v>F.</v>
          </cell>
          <cell r="N950" t="str">
            <v>HARGA SATUAN PEKERJAAN  ( D + E )</v>
          </cell>
          <cell r="U950">
            <v>3399.2352442685237</v>
          </cell>
        </row>
        <row r="951">
          <cell r="C951" t="str">
            <v>Aplikasi rata-rata</v>
          </cell>
          <cell r="G951" t="str">
            <v>Ap</v>
          </cell>
          <cell r="H951">
            <v>0.8</v>
          </cell>
          <cell r="I951" t="str">
            <v>liter / M2</v>
          </cell>
          <cell r="L951" t="str">
            <v>Note: 1</v>
          </cell>
          <cell r="N951" t="str">
            <v>SATUAN dapat berdasarkan atas jam operasi untuk Tenaga Kerja dan Peralatan, volume dan/atau ukuran</v>
          </cell>
        </row>
        <row r="952">
          <cell r="N952" t="str">
            <v>berat untuk bahan-bahan.</v>
          </cell>
        </row>
        <row r="953">
          <cell r="C953" t="str">
            <v>Kap. Prod. / jam =</v>
          </cell>
          <cell r="D953" t="str">
            <v>(V x Ap)</v>
          </cell>
          <cell r="G953" t="str">
            <v>Q2</v>
          </cell>
          <cell r="H953">
            <v>560</v>
          </cell>
          <cell r="I953" t="str">
            <v>liter</v>
          </cell>
          <cell r="L953">
            <v>2</v>
          </cell>
          <cell r="N953" t="str">
            <v>Kuantitas satuan adalah kuantitas setiap komponen untuk menyelesaikan satu satuan pekerjaan dari nomor</v>
          </cell>
        </row>
        <row r="954">
          <cell r="N954" t="str">
            <v>mata pembayaran.</v>
          </cell>
        </row>
        <row r="955">
          <cell r="C955" t="str">
            <v>Koefisien Alat / Ltr</v>
          </cell>
          <cell r="D955" t="str">
            <v>= 1 : Q2</v>
          </cell>
          <cell r="G955" t="str">
            <v>(E05)</v>
          </cell>
          <cell r="H955">
            <v>1.7857142857142857E-3</v>
          </cell>
          <cell r="I955" t="str">
            <v>Jam</v>
          </cell>
          <cell r="L955">
            <v>3</v>
          </cell>
          <cell r="N955" t="str">
            <v>Biaya satuan untuk peralatan sudah termasuk bahan bakar, bahan habis dipakai dan operator.</v>
          </cell>
        </row>
        <row r="956">
          <cell r="L956">
            <v>4</v>
          </cell>
          <cell r="N956" t="str">
            <v>Biaya satuan sudah termasuk pengeluaran untuk seluruh pajak yang berkaitan (tetapi tidak termasuk PPN</v>
          </cell>
        </row>
        <row r="957">
          <cell r="J957" t="str">
            <v>Berlanjut ke halaman berikut</v>
          </cell>
          <cell r="N957" t="str">
            <v>yang dibayar dari kontrak) dan biaya-biaya lainnya.</v>
          </cell>
        </row>
        <row r="958">
          <cell r="A958" t="str">
            <v>ITEM PEMBAYARAN NO.</v>
          </cell>
          <cell r="D958" t="str">
            <v>:  4.2 (6)</v>
          </cell>
          <cell r="J958" t="str">
            <v>Analisa EI-426</v>
          </cell>
        </row>
        <row r="959">
          <cell r="A959" t="str">
            <v>JENIS PEKERJAAN</v>
          </cell>
          <cell r="D959" t="str">
            <v>:  Aspal Utk. Pekerjaan Pelaburan</v>
          </cell>
        </row>
        <row r="960">
          <cell r="A960" t="str">
            <v>SATUAN PEMBAYARAN</v>
          </cell>
          <cell r="D960" t="str">
            <v>:  LITER</v>
          </cell>
          <cell r="J960" t="str">
            <v>URAIAN ANALISA HARGA SATUAN</v>
          </cell>
        </row>
        <row r="961">
          <cell r="J961" t="str">
            <v>Lanjutan</v>
          </cell>
        </row>
        <row r="963">
          <cell r="A963" t="str">
            <v>No.</v>
          </cell>
          <cell r="C963" t="str">
            <v>U R A I A N</v>
          </cell>
          <cell r="G963" t="str">
            <v>KODE</v>
          </cell>
          <cell r="H963" t="str">
            <v>KOEF.</v>
          </cell>
          <cell r="I963" t="str">
            <v>SATUAN</v>
          </cell>
          <cell r="J963" t="str">
            <v>KETERANGAN</v>
          </cell>
        </row>
        <row r="966">
          <cell r="A966" t="str">
            <v>2.c.</v>
          </cell>
          <cell r="C966" t="str">
            <v>DUMP TRUCK (DT)</v>
          </cell>
          <cell r="G966" t="str">
            <v>(E08)</v>
          </cell>
        </row>
        <row r="967">
          <cell r="C967" t="str">
            <v>Sebagai alat pengangkut bahan dilokasi pekerjaan</v>
          </cell>
        </row>
        <row r="968">
          <cell r="C968" t="str">
            <v>Dump Truck melayani alat Asphalt Sprayer.</v>
          </cell>
        </row>
        <row r="969">
          <cell r="C969" t="str">
            <v>Kap.Prod. / jam = sama dengan Asphalt Sprayer</v>
          </cell>
          <cell r="G969" t="str">
            <v>Q3</v>
          </cell>
          <cell r="H969">
            <v>352.75</v>
          </cell>
          <cell r="I969" t="str">
            <v>liter</v>
          </cell>
        </row>
        <row r="971">
          <cell r="C971" t="str">
            <v>Koefisien Alat / Ltr</v>
          </cell>
          <cell r="D971" t="str">
            <v>= 1 : Q3</v>
          </cell>
          <cell r="G971" t="str">
            <v>(E08)</v>
          </cell>
          <cell r="H971">
            <v>2.8348688873139618E-3</v>
          </cell>
          <cell r="I971" t="str">
            <v>Jam</v>
          </cell>
        </row>
        <row r="973">
          <cell r="A973" t="str">
            <v>3.</v>
          </cell>
          <cell r="C973" t="str">
            <v>TENAGA</v>
          </cell>
        </row>
        <row r="974">
          <cell r="C974" t="str">
            <v>Produksi menentukan : ASPHALT SPRAYER</v>
          </cell>
          <cell r="G974" t="str">
            <v>Q1</v>
          </cell>
          <cell r="H974">
            <v>352.75</v>
          </cell>
          <cell r="I974" t="str">
            <v>Ltr/Jam</v>
          </cell>
        </row>
        <row r="975">
          <cell r="C975" t="str">
            <v>Produksi / hari  =  Tk x Q1</v>
          </cell>
          <cell r="G975" t="str">
            <v>Qt</v>
          </cell>
          <cell r="H975">
            <v>2469.25</v>
          </cell>
          <cell r="I975" t="str">
            <v>Liter</v>
          </cell>
        </row>
        <row r="976">
          <cell r="C976" t="str">
            <v>Kebutuhan tenaga :</v>
          </cell>
        </row>
        <row r="977">
          <cell r="D977" t="str">
            <v>- Pekerja</v>
          </cell>
          <cell r="G977" t="str">
            <v>P</v>
          </cell>
          <cell r="H977">
            <v>10</v>
          </cell>
          <cell r="I977" t="str">
            <v>orang</v>
          </cell>
        </row>
        <row r="978">
          <cell r="D978" t="str">
            <v>- Mandor</v>
          </cell>
          <cell r="G978" t="str">
            <v>M</v>
          </cell>
          <cell r="H978">
            <v>1</v>
          </cell>
          <cell r="I978" t="str">
            <v>orang</v>
          </cell>
        </row>
        <row r="980">
          <cell r="C980" t="str">
            <v>Koefisien Tenaga / Ltr     :</v>
          </cell>
        </row>
        <row r="981">
          <cell r="D981" t="str">
            <v>- Pekerja</v>
          </cell>
          <cell r="E981" t="str">
            <v>= (Tk x P) / Qt</v>
          </cell>
          <cell r="G981" t="str">
            <v>(L01)</v>
          </cell>
          <cell r="H981">
            <v>2.8348688873139617E-2</v>
          </cell>
          <cell r="I981" t="str">
            <v>Jam</v>
          </cell>
        </row>
        <row r="982">
          <cell r="D982" t="str">
            <v>- Mandor</v>
          </cell>
          <cell r="E982" t="str">
            <v>= (Tk x M) / Qt</v>
          </cell>
          <cell r="G982" t="str">
            <v>(L03)</v>
          </cell>
          <cell r="H982">
            <v>2.8348688873139618E-3</v>
          </cell>
          <cell r="I982" t="str">
            <v>Jam</v>
          </cell>
        </row>
        <row r="984">
          <cell r="A984" t="str">
            <v>4.</v>
          </cell>
          <cell r="C984" t="str">
            <v>HARGA DASAR SATUAN UPAH, BAHAN DAN ALAT</v>
          </cell>
        </row>
        <row r="985">
          <cell r="C985" t="str">
            <v>Lihat lampiran.</v>
          </cell>
        </row>
        <row r="987">
          <cell r="A987" t="str">
            <v>5.</v>
          </cell>
          <cell r="C987" t="str">
            <v>ANALISA HARGA SATUAN PEKERJAAN</v>
          </cell>
        </row>
        <row r="988">
          <cell r="C988" t="str">
            <v>Lihat perhitungan dalam FORMULIR STANDAR UNTUK</v>
          </cell>
        </row>
        <row r="989">
          <cell r="C989" t="str">
            <v>PEREKEMAN ANALISA MASING-MASING HARGA</v>
          </cell>
        </row>
        <row r="990">
          <cell r="C990" t="str">
            <v>SATUAN.</v>
          </cell>
        </row>
        <row r="991">
          <cell r="C991" t="str">
            <v>Didapat Harga Satuan Pekerjaan :</v>
          </cell>
        </row>
        <row r="993">
          <cell r="C993" t="str">
            <v>Rp.</v>
          </cell>
          <cell r="D993">
            <v>3399.2352442685237</v>
          </cell>
          <cell r="E993" t="str">
            <v>/ Liter</v>
          </cell>
        </row>
        <row r="996">
          <cell r="A996" t="str">
            <v>6.</v>
          </cell>
          <cell r="C996" t="str">
            <v>WAKTU PELAKSANAAN YANG DIPERLUKAN</v>
          </cell>
        </row>
        <row r="997">
          <cell r="C997" t="str">
            <v>Waktu pelaksanaan</v>
          </cell>
          <cell r="D997" t="str">
            <v>:  . . . . . . .  bulan</v>
          </cell>
        </row>
        <row r="999">
          <cell r="A999" t="str">
            <v>7.</v>
          </cell>
          <cell r="C999" t="str">
            <v>VOLUME PEKERJAAN YANG DIPERLUKAN</v>
          </cell>
        </row>
        <row r="1000">
          <cell r="C1000" t="str">
            <v>Volume pekerjaan  :</v>
          </cell>
          <cell r="D1000">
            <v>0</v>
          </cell>
          <cell r="E1000" t="str">
            <v>Liter</v>
          </cell>
        </row>
        <row r="1015">
          <cell r="C1015">
            <v>0</v>
          </cell>
        </row>
        <row r="1017">
          <cell r="A1017" t="str">
            <v>ITEM PEMBAYARAN NO.</v>
          </cell>
          <cell r="D1017" t="str">
            <v>:  4.2 (7)</v>
          </cell>
          <cell r="J1017" t="str">
            <v>Analisa EI-427</v>
          </cell>
          <cell r="T1017" t="str">
            <v>Analisa EI-427</v>
          </cell>
        </row>
        <row r="1018">
          <cell r="A1018" t="str">
            <v>JENIS PEKERJAAN</v>
          </cell>
          <cell r="D1018" t="str">
            <v>:  Lapis Resap Pengikat</v>
          </cell>
        </row>
        <row r="1019">
          <cell r="A1019" t="str">
            <v>SATUAN PEMBAYARAN</v>
          </cell>
          <cell r="D1019" t="str">
            <v>:  LITER</v>
          </cell>
          <cell r="J1019" t="str">
            <v>URAIAN ANALISA HARGA SATUAN</v>
          </cell>
          <cell r="L1019" t="str">
            <v>FORMULIR STANDAR UNTUK</v>
          </cell>
        </row>
        <row r="1020">
          <cell r="L1020" t="str">
            <v>PEREKAMAN ANALISA MASING-MASING HARGA SATUAN</v>
          </cell>
        </row>
        <row r="1021">
          <cell r="L1021">
            <v>0</v>
          </cell>
        </row>
        <row r="1022">
          <cell r="A1022" t="str">
            <v>No.</v>
          </cell>
          <cell r="C1022" t="str">
            <v>U R A I A N</v>
          </cell>
          <cell r="G1022" t="str">
            <v>KODE</v>
          </cell>
          <cell r="H1022" t="str">
            <v>KOEF.</v>
          </cell>
          <cell r="I1022" t="str">
            <v>SATUAN</v>
          </cell>
          <cell r="J1022" t="str">
            <v>KETERANGAN</v>
          </cell>
        </row>
        <row r="1024">
          <cell r="L1024" t="str">
            <v>PROYEK</v>
          </cell>
          <cell r="O1024" t="str">
            <v>:</v>
          </cell>
        </row>
        <row r="1025">
          <cell r="A1025" t="str">
            <v>I.</v>
          </cell>
          <cell r="C1025" t="str">
            <v>ASUMSI</v>
          </cell>
          <cell r="L1025" t="str">
            <v>No. PAKET KONTRAK</v>
          </cell>
          <cell r="O1025" t="str">
            <v>:</v>
          </cell>
        </row>
        <row r="1026">
          <cell r="A1026">
            <v>1</v>
          </cell>
          <cell r="C1026" t="str">
            <v>Menggunakan alat berat (cara mekanik)</v>
          </cell>
          <cell r="L1026" t="str">
            <v>NAMA PAKET</v>
          </cell>
          <cell r="O1026" t="str">
            <v>:</v>
          </cell>
        </row>
        <row r="1027">
          <cell r="A1027">
            <v>2</v>
          </cell>
          <cell r="C1027" t="str">
            <v>Lokasi pekerjaan : sepanjang jalan</v>
          </cell>
          <cell r="L1027" t="str">
            <v>PROP / KAB / KODYA</v>
          </cell>
          <cell r="O1027" t="str">
            <v>:</v>
          </cell>
        </row>
        <row r="1028">
          <cell r="A1028">
            <v>3</v>
          </cell>
          <cell r="C1028" t="str">
            <v>Jarak rata-rata Base Camp ke lokasi pekerjaan</v>
          </cell>
          <cell r="G1028" t="str">
            <v>L</v>
          </cell>
          <cell r="H1028">
            <v>8.7249999999999996</v>
          </cell>
          <cell r="I1028" t="str">
            <v>KM</v>
          </cell>
          <cell r="L1028" t="str">
            <v>ITEM PEMBAYARAN NO.</v>
          </cell>
          <cell r="O1028" t="str">
            <v>:  4.2 (7)</v>
          </cell>
          <cell r="R1028" t="str">
            <v>PERKIRAAN VOL. PEK.</v>
          </cell>
          <cell r="T1028" t="str">
            <v>:</v>
          </cell>
          <cell r="U1028">
            <v>1</v>
          </cell>
        </row>
        <row r="1029">
          <cell r="A1029">
            <v>4</v>
          </cell>
          <cell r="C1029" t="str">
            <v>Jam kerja efektif per-hari</v>
          </cell>
          <cell r="G1029" t="str">
            <v>Tk</v>
          </cell>
          <cell r="H1029">
            <v>7</v>
          </cell>
          <cell r="I1029" t="str">
            <v>Jam</v>
          </cell>
          <cell r="L1029" t="str">
            <v>JENIS PEKERJAAN</v>
          </cell>
          <cell r="O1029" t="str">
            <v>:  Lapis Resap Pengikat</v>
          </cell>
          <cell r="R1029" t="str">
            <v>TOTAL HARGA (Rp.)</v>
          </cell>
          <cell r="T1029" t="str">
            <v>:</v>
          </cell>
          <cell r="U1029">
            <v>305360.27</v>
          </cell>
        </row>
        <row r="1030">
          <cell r="A1030">
            <v>5</v>
          </cell>
          <cell r="C1030" t="str">
            <v>Faktor kehilangan bahan</v>
          </cell>
          <cell r="G1030" t="str">
            <v>Fh</v>
          </cell>
          <cell r="H1030">
            <v>1.1000000000000001</v>
          </cell>
          <cell r="I1030" t="str">
            <v>-</v>
          </cell>
          <cell r="L1030" t="str">
            <v>SATUAN PEMBAYARAN</v>
          </cell>
          <cell r="O1030" t="str">
            <v>:  LITER</v>
          </cell>
          <cell r="R1030" t="str">
            <v>% THD. BIAYA PROYEK</v>
          </cell>
          <cell r="T1030" t="str">
            <v>:</v>
          </cell>
          <cell r="U1030" t="e">
            <v>#DIV/0!</v>
          </cell>
        </row>
        <row r="1031">
          <cell r="A1031">
            <v>6</v>
          </cell>
          <cell r="C1031" t="str">
            <v>Komposisi campuran :</v>
          </cell>
        </row>
        <row r="1032">
          <cell r="C1032" t="str">
            <v>- Aspal AC-10 atau AC-20</v>
          </cell>
          <cell r="G1032" t="str">
            <v>As</v>
          </cell>
          <cell r="H1032">
            <v>56</v>
          </cell>
          <cell r="I1032" t="str">
            <v>%</v>
          </cell>
          <cell r="J1032" t="str">
            <v>100 bagian</v>
          </cell>
        </row>
        <row r="1033">
          <cell r="C1033" t="str">
            <v>- Minyak Flux / Pencair</v>
          </cell>
          <cell r="G1033" t="str">
            <v>K</v>
          </cell>
          <cell r="H1033">
            <v>44</v>
          </cell>
          <cell r="I1033" t="str">
            <v>%</v>
          </cell>
          <cell r="J1033" t="str">
            <v>80   bagian</v>
          </cell>
          <cell r="Q1033" t="str">
            <v>PERKIRAAN</v>
          </cell>
          <cell r="R1033" t="str">
            <v>HARGA</v>
          </cell>
          <cell r="S1033" t="str">
            <v>JUMLAH</v>
          </cell>
        </row>
        <row r="1034">
          <cell r="A1034">
            <v>7</v>
          </cell>
          <cell r="C1034" t="str">
            <v>Berat jenis bahan :</v>
          </cell>
          <cell r="L1034" t="str">
            <v>NO.</v>
          </cell>
          <cell r="N1034" t="str">
            <v>KOMPONEN</v>
          </cell>
          <cell r="P1034" t="str">
            <v>SATUAN</v>
          </cell>
          <cell r="Q1034" t="str">
            <v>KUANTITAS</v>
          </cell>
          <cell r="R1034" t="str">
            <v>SATUAN</v>
          </cell>
          <cell r="S1034" t="str">
            <v>HARGA</v>
          </cell>
        </row>
        <row r="1035">
          <cell r="C1035" t="str">
            <v>- Aspal AC-10 atau AC-20</v>
          </cell>
          <cell r="G1035" t="str">
            <v>D1</v>
          </cell>
          <cell r="H1035">
            <v>1.03</v>
          </cell>
          <cell r="I1035" t="str">
            <v>Kg / liter</v>
          </cell>
          <cell r="R1035" t="str">
            <v>(Rp.)</v>
          </cell>
          <cell r="S1035" t="str">
            <v>(Rp.)</v>
          </cell>
        </row>
        <row r="1036">
          <cell r="C1036" t="str">
            <v>- Minyak Flux / Pencair</v>
          </cell>
          <cell r="G1036" t="str">
            <v>D2</v>
          </cell>
          <cell r="H1036">
            <v>0.8</v>
          </cell>
          <cell r="I1036" t="str">
            <v>Kg / liter</v>
          </cell>
        </row>
        <row r="1037">
          <cell r="A1037">
            <v>8</v>
          </cell>
          <cell r="C1037" t="str">
            <v>Bahan dasar (aspal &amp; minyak pencair) semuanya</v>
          </cell>
        </row>
        <row r="1038">
          <cell r="C1038" t="str">
            <v>diterima di lokasi pekerjaan</v>
          </cell>
          <cell r="L1038" t="str">
            <v>A.</v>
          </cell>
          <cell r="N1038" t="str">
            <v>TENAGA</v>
          </cell>
        </row>
        <row r="1040">
          <cell r="A1040" t="str">
            <v>II.</v>
          </cell>
          <cell r="C1040" t="str">
            <v>URUTAN KERJA</v>
          </cell>
          <cell r="L1040" t="str">
            <v>1.</v>
          </cell>
          <cell r="N1040" t="str">
            <v>Pekerja</v>
          </cell>
          <cell r="O1040" t="str">
            <v>(L01)</v>
          </cell>
          <cell r="P1040" t="str">
            <v>Jam</v>
          </cell>
          <cell r="Q1040">
            <v>2.8348688873139617E-2</v>
          </cell>
          <cell r="R1040">
            <v>2857.14</v>
          </cell>
          <cell r="U1040">
            <v>80.996172927002121</v>
          </cell>
        </row>
        <row r="1041">
          <cell r="A1041">
            <v>1</v>
          </cell>
          <cell r="C1041" t="str">
            <v>Aspal dan Minyak Flux dicampur dan dipanaskan</v>
          </cell>
          <cell r="L1041" t="str">
            <v>2.</v>
          </cell>
          <cell r="N1041" t="str">
            <v>Mandor</v>
          </cell>
          <cell r="O1041" t="str">
            <v>(L03)</v>
          </cell>
          <cell r="P1041" t="str">
            <v>Jam</v>
          </cell>
          <cell r="Q1041">
            <v>5.6697377746279237E-3</v>
          </cell>
          <cell r="R1041">
            <v>3214.29</v>
          </cell>
          <cell r="U1041">
            <v>18.224181431608788</v>
          </cell>
        </row>
        <row r="1042">
          <cell r="C1042" t="str">
            <v>sehingga menjadi campuran aspal cair</v>
          </cell>
        </row>
        <row r="1043">
          <cell r="A1043">
            <v>2</v>
          </cell>
          <cell r="C1043" t="str">
            <v>Permukaan yang akan dilapis dibersihkan dari debu</v>
          </cell>
        </row>
        <row r="1044">
          <cell r="C1044" t="str">
            <v>dan kotoran dengan Air Compressor</v>
          </cell>
          <cell r="Q1044" t="str">
            <v>JUMLAH HARGA TENAGA</v>
          </cell>
          <cell r="U1044">
            <v>99.220354358610905</v>
          </cell>
        </row>
        <row r="1045">
          <cell r="A1045">
            <v>3</v>
          </cell>
          <cell r="C1045" t="str">
            <v>Campuran aspal cair disemprotkan dengan Asphalt</v>
          </cell>
        </row>
        <row r="1046">
          <cell r="C1046" t="str">
            <v>Sprayer ke atas permukaan yang akan dilapis.</v>
          </cell>
          <cell r="L1046" t="str">
            <v>B.</v>
          </cell>
          <cell r="N1046" t="str">
            <v>BAHAN</v>
          </cell>
        </row>
        <row r="1047">
          <cell r="A1047">
            <v>4</v>
          </cell>
          <cell r="C1047" t="str">
            <v>Angkutan Aspal &amp; Minyak Flux menggunakan Dump</v>
          </cell>
        </row>
        <row r="1048">
          <cell r="C1048" t="str">
            <v>Truck</v>
          </cell>
          <cell r="L1048" t="str">
            <v>1.</v>
          </cell>
          <cell r="N1048" t="str">
            <v>Aspal</v>
          </cell>
          <cell r="O1048" t="str">
            <v>(M10)</v>
          </cell>
          <cell r="P1048" t="str">
            <v>Kg</v>
          </cell>
          <cell r="Q1048">
            <v>0.63448000000000015</v>
          </cell>
          <cell r="R1048">
            <v>2086.6280000000002</v>
          </cell>
          <cell r="U1048">
            <v>1323.9237334400004</v>
          </cell>
        </row>
        <row r="1049">
          <cell r="L1049" t="str">
            <v>2.</v>
          </cell>
          <cell r="N1049" t="str">
            <v>Kerosene</v>
          </cell>
          <cell r="O1049" t="str">
            <v>(M11)</v>
          </cell>
          <cell r="P1049" t="str">
            <v>liter</v>
          </cell>
          <cell r="Q1049">
            <v>0.48400000000000004</v>
          </cell>
          <cell r="R1049">
            <v>1650</v>
          </cell>
          <cell r="U1049">
            <v>798.6</v>
          </cell>
        </row>
        <row r="1050">
          <cell r="A1050" t="str">
            <v>III.</v>
          </cell>
          <cell r="C1050" t="str">
            <v>PEMAKAIAN BAHAN, ALAT DAN TENAGA</v>
          </cell>
        </row>
        <row r="1052">
          <cell r="A1052" t="str">
            <v>1.</v>
          </cell>
          <cell r="C1052" t="str">
            <v>BAHAN</v>
          </cell>
        </row>
        <row r="1053">
          <cell r="C1053" t="str">
            <v>Untuk mendapatkan 1 liter Lapis Resap Pengikat</v>
          </cell>
        </row>
        <row r="1054">
          <cell r="C1054" t="str">
            <v>diperlukan :</v>
          </cell>
          <cell r="D1054" t="str">
            <v>( 1 liter x Fh )</v>
          </cell>
          <cell r="G1054" t="str">
            <v>PC</v>
          </cell>
          <cell r="H1054">
            <v>1.1000000000000001</v>
          </cell>
          <cell r="I1054" t="str">
            <v>liter</v>
          </cell>
          <cell r="J1054" t="str">
            <v>Campuran</v>
          </cell>
          <cell r="Q1054" t="str">
            <v>JUMLAH HARGA BAHAN</v>
          </cell>
          <cell r="U1054">
            <v>2122.5237334400003</v>
          </cell>
        </row>
        <row r="1056">
          <cell r="A1056" t="str">
            <v>1.a.</v>
          </cell>
          <cell r="C1056" t="str">
            <v>Aspal</v>
          </cell>
          <cell r="D1056" t="str">
            <v>=   As x PC x D1</v>
          </cell>
          <cell r="G1056" t="str">
            <v>(M10)</v>
          </cell>
          <cell r="H1056">
            <v>0.63448000000000015</v>
          </cell>
          <cell r="I1056" t="str">
            <v>Kg.</v>
          </cell>
          <cell r="L1056" t="str">
            <v>C.</v>
          </cell>
          <cell r="N1056" t="str">
            <v>PERALATAN</v>
          </cell>
        </row>
        <row r="1057">
          <cell r="A1057" t="str">
            <v>1.b.</v>
          </cell>
          <cell r="C1057" t="str">
            <v>Minyak Flux</v>
          </cell>
          <cell r="D1057" t="str">
            <v>=   K x PC</v>
          </cell>
          <cell r="G1057" t="str">
            <v>(M11)</v>
          </cell>
          <cell r="H1057">
            <v>0.48400000000000004</v>
          </cell>
          <cell r="I1057" t="str">
            <v>liter</v>
          </cell>
        </row>
        <row r="1058">
          <cell r="L1058" t="str">
            <v>1.</v>
          </cell>
          <cell r="N1058" t="str">
            <v>Asphalt Sprayer  (E03)</v>
          </cell>
          <cell r="P1058" t="str">
            <v>Jam</v>
          </cell>
          <cell r="Q1058">
            <v>2.8348688873139618E-3</v>
          </cell>
          <cell r="R1058">
            <v>30575.535383788432</v>
          </cell>
          <cell r="U1058">
            <v>86.677633972468982</v>
          </cell>
        </row>
        <row r="1059">
          <cell r="A1059" t="str">
            <v>2.</v>
          </cell>
          <cell r="C1059" t="str">
            <v>ALAT</v>
          </cell>
          <cell r="L1059" t="str">
            <v>2.</v>
          </cell>
          <cell r="N1059" t="str">
            <v>Air Compresor    (E05)</v>
          </cell>
          <cell r="P1059" t="str">
            <v>Jam</v>
          </cell>
          <cell r="Q1059">
            <v>2.0833333333333333E-3</v>
          </cell>
          <cell r="R1059">
            <v>53840.365312835944</v>
          </cell>
          <cell r="U1059">
            <v>112.16742773507488</v>
          </cell>
        </row>
        <row r="1060">
          <cell r="A1060" t="str">
            <v>2.a.</v>
          </cell>
          <cell r="C1060" t="str">
            <v>ASPHALT SPRAYER</v>
          </cell>
          <cell r="G1060" t="str">
            <v>(E03)</v>
          </cell>
          <cell r="L1060" t="str">
            <v>3.</v>
          </cell>
          <cell r="N1060" t="str">
            <v>Dump Truck</v>
          </cell>
          <cell r="O1060" t="str">
            <v>(E08)</v>
          </cell>
          <cell r="P1060" t="str">
            <v>Jam</v>
          </cell>
          <cell r="Q1060">
            <v>2.8348688873139618E-3</v>
          </cell>
          <cell r="R1060">
            <v>153645.58193291764</v>
          </cell>
          <cell r="U1060">
            <v>435.56507989487642</v>
          </cell>
        </row>
        <row r="1061">
          <cell r="C1061" t="str">
            <v>Kapasitas alat</v>
          </cell>
          <cell r="G1061" t="str">
            <v>V</v>
          </cell>
          <cell r="H1061">
            <v>850</v>
          </cell>
          <cell r="I1061" t="str">
            <v>liter</v>
          </cell>
        </row>
        <row r="1062">
          <cell r="C1062" t="str">
            <v>Faktor efisiensi alat</v>
          </cell>
          <cell r="G1062" t="str">
            <v>Fa</v>
          </cell>
          <cell r="H1062">
            <v>0.83</v>
          </cell>
          <cell r="I1062" t="str">
            <v>-</v>
          </cell>
        </row>
        <row r="1063">
          <cell r="C1063" t="str">
            <v>Waktu Siklus (termasuk proses pemanasan)</v>
          </cell>
          <cell r="G1063" t="str">
            <v>Ts</v>
          </cell>
          <cell r="H1063">
            <v>2</v>
          </cell>
          <cell r="I1063" t="str">
            <v>Jam</v>
          </cell>
        </row>
        <row r="1065">
          <cell r="C1065" t="str">
            <v>Kap. Prod. / jam =</v>
          </cell>
          <cell r="D1065" t="str">
            <v>V x Fa</v>
          </cell>
          <cell r="G1065" t="str">
            <v>Q1</v>
          </cell>
          <cell r="H1065">
            <v>352.75</v>
          </cell>
          <cell r="I1065" t="str">
            <v>liter</v>
          </cell>
        </row>
        <row r="1066">
          <cell r="D1066" t="str">
            <v>Ts</v>
          </cell>
          <cell r="Q1066" t="str">
            <v>JUMLAH HARGA PERALATAN</v>
          </cell>
          <cell r="U1066">
            <v>634.41014160242025</v>
          </cell>
        </row>
        <row r="1067">
          <cell r="C1067" t="str">
            <v>Koefisien Alat / Ltr</v>
          </cell>
          <cell r="D1067" t="str">
            <v>=  1  :  Q1</v>
          </cell>
          <cell r="G1067" t="str">
            <v>(E03)</v>
          </cell>
          <cell r="H1067">
            <v>2.8348688873139618E-3</v>
          </cell>
          <cell r="I1067" t="str">
            <v>Jam</v>
          </cell>
        </row>
        <row r="1068">
          <cell r="L1068" t="str">
            <v>D.</v>
          </cell>
          <cell r="N1068" t="str">
            <v>JUMLAH HARGA TENAGA, BAHAN DAN PERALATAN  ( A + B + C )</v>
          </cell>
          <cell r="U1068">
            <v>2856.1542294010314</v>
          </cell>
        </row>
        <row r="1069">
          <cell r="A1069" t="str">
            <v>2.b.</v>
          </cell>
          <cell r="C1069" t="str">
            <v>AIR COMPRESSOR</v>
          </cell>
          <cell r="G1069" t="str">
            <v>(E05)</v>
          </cell>
          <cell r="L1069" t="str">
            <v>E.</v>
          </cell>
          <cell r="N1069" t="str">
            <v>OVERHEAD &amp; PROFIT</v>
          </cell>
          <cell r="P1069">
            <v>10</v>
          </cell>
          <cell r="Q1069" t="str">
            <v>%  x  D</v>
          </cell>
          <cell r="U1069">
            <v>285.61542294010314</v>
          </cell>
        </row>
        <row r="1070">
          <cell r="C1070" t="str">
            <v>Kapasitas alat   -----&gt;&gt;   diambil</v>
          </cell>
          <cell r="G1070" t="str">
            <v>V</v>
          </cell>
          <cell r="H1070">
            <v>600</v>
          </cell>
          <cell r="I1070" t="str">
            <v>M2 / Jam</v>
          </cell>
          <cell r="L1070" t="str">
            <v>F.</v>
          </cell>
          <cell r="N1070" t="str">
            <v>HARGA SATUAN PEKERJAAN  ( D + E )</v>
          </cell>
          <cell r="U1070">
            <v>3141.7696523411346</v>
          </cell>
        </row>
        <row r="1071">
          <cell r="C1071" t="str">
            <v>Aplikasi Lapis Resap Pengikat rata-rata (Spesifikasi)</v>
          </cell>
          <cell r="G1071" t="str">
            <v>Ap</v>
          </cell>
          <cell r="H1071">
            <v>0.8</v>
          </cell>
          <cell r="I1071" t="str">
            <v>liter / M2</v>
          </cell>
          <cell r="L1071" t="str">
            <v>Note: 1</v>
          </cell>
          <cell r="N1071" t="str">
            <v>SATUAN dapat berdasarkan atas jam operasi untuk Tenaga Kerja dan Peralatan, volume dan/atau ukuran</v>
          </cell>
        </row>
        <row r="1072">
          <cell r="N1072" t="str">
            <v>berat untuk bahan-bahan.</v>
          </cell>
        </row>
        <row r="1073">
          <cell r="C1073" t="str">
            <v>Kap. Prod. / jam =</v>
          </cell>
          <cell r="D1073" t="str">
            <v>( V x Ap )</v>
          </cell>
          <cell r="G1073" t="str">
            <v>Q2</v>
          </cell>
          <cell r="H1073">
            <v>480</v>
          </cell>
          <cell r="I1073" t="str">
            <v>liter</v>
          </cell>
          <cell r="L1073">
            <v>2</v>
          </cell>
          <cell r="N1073" t="str">
            <v>Kuantitas satuan adalah kuantitas setiap komponen untuk menyelesaikan satu satuan pekerjaan dari nomor</v>
          </cell>
        </row>
        <row r="1074">
          <cell r="N1074" t="str">
            <v>mata pembayaran.</v>
          </cell>
        </row>
        <row r="1075">
          <cell r="C1075" t="str">
            <v>Koefisien Alat / Ltr</v>
          </cell>
          <cell r="D1075" t="str">
            <v>=  1  :  Q2</v>
          </cell>
          <cell r="G1075" t="str">
            <v>(E05)</v>
          </cell>
          <cell r="H1075">
            <v>2.0833333333333333E-3</v>
          </cell>
          <cell r="I1075" t="str">
            <v>Jam</v>
          </cell>
          <cell r="L1075">
            <v>3</v>
          </cell>
          <cell r="N1075" t="str">
            <v>Biaya satuan untuk peralatan sudah termasuk bahan bakar, bahan habis dipakai dan operator.</v>
          </cell>
        </row>
        <row r="1076">
          <cell r="L1076">
            <v>4</v>
          </cell>
          <cell r="N1076" t="str">
            <v>Biaya satuan sudah termasuk pengeluaran untuk seluruh pajak yang berkaitan (tetapi tidak termasuk PPN</v>
          </cell>
        </row>
        <row r="1077">
          <cell r="J1077" t="str">
            <v>Berlanjut ke halaman berikut</v>
          </cell>
          <cell r="N1077" t="str">
            <v>yang dibayar dari kontrak) dan biaya-biaya lainnya.</v>
          </cell>
        </row>
        <row r="1078">
          <cell r="A1078" t="str">
            <v>ITEM PEMBAYARAN NO.</v>
          </cell>
          <cell r="D1078" t="str">
            <v>:  4.2 (7)</v>
          </cell>
          <cell r="J1078" t="str">
            <v>Analisa EI-427</v>
          </cell>
        </row>
        <row r="1079">
          <cell r="A1079" t="str">
            <v>JENIS PEKERJAAN</v>
          </cell>
          <cell r="D1079" t="str">
            <v>:  Lapis Resap Pengikat</v>
          </cell>
        </row>
        <row r="1080">
          <cell r="A1080" t="str">
            <v>SATUAN PEMBAYARAN</v>
          </cell>
          <cell r="D1080" t="str">
            <v>:  LITER</v>
          </cell>
          <cell r="J1080" t="str">
            <v>URAIAN ANALISA HARGA SATUAN</v>
          </cell>
        </row>
        <row r="1081">
          <cell r="J1081" t="str">
            <v>Lanjutan</v>
          </cell>
        </row>
        <row r="1083">
          <cell r="A1083" t="str">
            <v>No.</v>
          </cell>
          <cell r="C1083" t="str">
            <v>U R A I A N</v>
          </cell>
          <cell r="G1083" t="str">
            <v>KODE</v>
          </cell>
          <cell r="H1083" t="str">
            <v>KOEF.</v>
          </cell>
          <cell r="I1083" t="str">
            <v>SATUAN</v>
          </cell>
          <cell r="J1083" t="str">
            <v>KETERANGAN</v>
          </cell>
        </row>
        <row r="1086">
          <cell r="A1086" t="str">
            <v>2.c.</v>
          </cell>
          <cell r="C1086" t="str">
            <v>DUMP TRUCK</v>
          </cell>
          <cell r="G1086" t="str">
            <v>(E08)</v>
          </cell>
        </row>
        <row r="1087">
          <cell r="C1087" t="str">
            <v>Sebagai alat pengangkut bahan di lokasi pekerjaan,</v>
          </cell>
        </row>
        <row r="1088">
          <cell r="C1088" t="str">
            <v>Dump Truck melayani alat Asphalt Sprayer.</v>
          </cell>
        </row>
        <row r="1089">
          <cell r="C1089" t="str">
            <v>Kap. Prod. / jam =</v>
          </cell>
          <cell r="D1089" t="str">
            <v>sama dengan Asphalt Sprayer</v>
          </cell>
          <cell r="G1089" t="str">
            <v>Q3</v>
          </cell>
          <cell r="H1089">
            <v>352.75</v>
          </cell>
          <cell r="I1089" t="str">
            <v>liter</v>
          </cell>
        </row>
        <row r="1091">
          <cell r="C1091" t="str">
            <v>Koefisien Alat / Ltr</v>
          </cell>
          <cell r="D1091" t="str">
            <v>=  1  :  Q3</v>
          </cell>
          <cell r="G1091" t="str">
            <v>(E08)</v>
          </cell>
          <cell r="H1091">
            <v>2.8348688873139618E-3</v>
          </cell>
          <cell r="I1091" t="str">
            <v>Jam</v>
          </cell>
        </row>
        <row r="1093">
          <cell r="A1093" t="str">
            <v>3.</v>
          </cell>
          <cell r="C1093" t="str">
            <v>TENAGA</v>
          </cell>
        </row>
        <row r="1094">
          <cell r="C1094" t="str">
            <v>Produksi menentukan : ASPHALT SPRAYER</v>
          </cell>
          <cell r="G1094" t="str">
            <v>Q4</v>
          </cell>
          <cell r="H1094">
            <v>352.75</v>
          </cell>
          <cell r="I1094" t="str">
            <v>liter</v>
          </cell>
        </row>
        <row r="1095">
          <cell r="C1095" t="str">
            <v>Produksi Lapis Resap Pengikat / hari  =  Tk x Q4</v>
          </cell>
          <cell r="G1095" t="str">
            <v>Qt</v>
          </cell>
          <cell r="H1095">
            <v>2469.25</v>
          </cell>
          <cell r="I1095" t="str">
            <v>liter</v>
          </cell>
        </row>
        <row r="1096">
          <cell r="C1096" t="str">
            <v>Kebutuhan tenaga :</v>
          </cell>
        </row>
        <row r="1097">
          <cell r="D1097" t="str">
            <v>- Pekerja</v>
          </cell>
          <cell r="G1097" t="str">
            <v>P</v>
          </cell>
          <cell r="H1097">
            <v>10</v>
          </cell>
          <cell r="I1097" t="str">
            <v>orang</v>
          </cell>
        </row>
        <row r="1098">
          <cell r="D1098" t="str">
            <v>- Mandor</v>
          </cell>
          <cell r="G1098" t="str">
            <v>M</v>
          </cell>
          <cell r="H1098">
            <v>2</v>
          </cell>
          <cell r="I1098" t="str">
            <v>orang</v>
          </cell>
        </row>
        <row r="1100">
          <cell r="C1100" t="str">
            <v>Koefisien tenaga / liter   :</v>
          </cell>
        </row>
        <row r="1101">
          <cell r="D1101" t="str">
            <v>- Pekerja</v>
          </cell>
          <cell r="E1101" t="str">
            <v>= (Tk x P) : Qt</v>
          </cell>
          <cell r="G1101" t="str">
            <v>(L01)</v>
          </cell>
          <cell r="H1101">
            <v>2.8348688873139617E-2</v>
          </cell>
          <cell r="I1101" t="str">
            <v>Jam</v>
          </cell>
        </row>
        <row r="1102">
          <cell r="D1102" t="str">
            <v>- Mandor</v>
          </cell>
          <cell r="E1102" t="str">
            <v>= (Tk x M) : Qt</v>
          </cell>
          <cell r="G1102" t="str">
            <v>(L03)</v>
          </cell>
          <cell r="H1102">
            <v>5.6697377746279237E-3</v>
          </cell>
          <cell r="I1102" t="str">
            <v>Jam</v>
          </cell>
        </row>
        <row r="1104">
          <cell r="A1104" t="str">
            <v>4.</v>
          </cell>
          <cell r="C1104" t="str">
            <v>HARGA DASAR SATUAN UPAH, BAHAN DAN ALAT</v>
          </cell>
        </row>
        <row r="1105">
          <cell r="C1105" t="str">
            <v>Lihat lampiran.</v>
          </cell>
        </row>
        <row r="1107">
          <cell r="A1107" t="str">
            <v>5.</v>
          </cell>
          <cell r="C1107" t="str">
            <v>ANALISA HARGA SATUAN PEKERJAAN</v>
          </cell>
        </row>
        <row r="1108">
          <cell r="C1108" t="str">
            <v>Lihat perhitungan dalam FORMULIR STANDAR UNTUK</v>
          </cell>
        </row>
        <row r="1109">
          <cell r="C1109" t="str">
            <v>PEREKEMAN ANALISA MASING-MASING HARGA</v>
          </cell>
        </row>
        <row r="1110">
          <cell r="C1110" t="str">
            <v>SATUAN.</v>
          </cell>
        </row>
        <row r="1111">
          <cell r="C1111" t="str">
            <v>Didapat Harga Satuan Pekerjaan :</v>
          </cell>
        </row>
        <row r="1113">
          <cell r="C1113" t="str">
            <v>Rp.</v>
          </cell>
          <cell r="D1113">
            <v>3141.7696523411346</v>
          </cell>
          <cell r="E1113" t="str">
            <v>/ liter.</v>
          </cell>
        </row>
        <row r="1116">
          <cell r="A1116" t="str">
            <v>6.</v>
          </cell>
          <cell r="C1116" t="str">
            <v>WAKTU PELAKSANAAN YANG DIPERLUKAN</v>
          </cell>
        </row>
        <row r="1117">
          <cell r="C1117" t="str">
            <v>Waktu pelaksanaan</v>
          </cell>
          <cell r="D1117" t="str">
            <v>:  . . . . . . .  bulan</v>
          </cell>
        </row>
        <row r="1119">
          <cell r="A1119" t="str">
            <v>7.</v>
          </cell>
          <cell r="C1119" t="str">
            <v>VOLUME PEKERJAAN YANG DIPERLUKAN</v>
          </cell>
        </row>
        <row r="1120">
          <cell r="C1120" t="str">
            <v>Volume pekerjaan  :</v>
          </cell>
          <cell r="D1120">
            <v>1</v>
          </cell>
          <cell r="E1120" t="str">
            <v>Liter</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DIV5"/>
    </sheetNames>
    <sheetDataSet>
      <sheetData sheetId="0">
        <row r="1">
          <cell r="A1" t="str">
            <v>ITEM PEMBAYARAN NO.</v>
          </cell>
          <cell r="D1" t="str">
            <v>:  5.1 (1)</v>
          </cell>
          <cell r="J1" t="str">
            <v>Analisa EI-511</v>
          </cell>
          <cell r="T1" t="str">
            <v>Analisa EI-511</v>
          </cell>
        </row>
        <row r="2">
          <cell r="A2" t="str">
            <v>JENIS PEKERJAAN</v>
          </cell>
          <cell r="D2" t="str">
            <v>:  Lps. Pond. Ag. Kls. A, CBR Min 80%</v>
          </cell>
        </row>
        <row r="3">
          <cell r="A3" t="str">
            <v>SATUAN PEMBAYARAN</v>
          </cell>
          <cell r="D3" t="str">
            <v>:  M3</v>
          </cell>
          <cell r="H3" t="str">
            <v>URAIAN ANALISA HARGA SATUAN</v>
          </cell>
          <cell r="L3" t="str">
            <v>FORMULIR STANDAR UNTUK</v>
          </cell>
        </row>
        <row r="4">
          <cell r="L4" t="str">
            <v>PEREKAMAN ANALISA MASING-MASING HARGA SATUAN</v>
          </cell>
        </row>
        <row r="5">
          <cell r="L5">
            <v>0</v>
          </cell>
        </row>
        <row r="6">
          <cell r="A6" t="str">
            <v>No.</v>
          </cell>
          <cell r="C6" t="str">
            <v>U R A I A N</v>
          </cell>
          <cell r="G6" t="str">
            <v>KODE</v>
          </cell>
          <cell r="H6" t="str">
            <v>KOEF.</v>
          </cell>
          <cell r="I6" t="str">
            <v>SATUAN</v>
          </cell>
          <cell r="J6" t="str">
            <v>KETERANGAN</v>
          </cell>
        </row>
        <row r="8">
          <cell r="L8" t="str">
            <v>PROYEK</v>
          </cell>
          <cell r="O8" t="str">
            <v>:</v>
          </cell>
        </row>
        <row r="9">
          <cell r="A9" t="str">
            <v>I.</v>
          </cell>
          <cell r="C9" t="str">
            <v>ASUMSI</v>
          </cell>
          <cell r="L9" t="str">
            <v>No. PAKET KONTRAK</v>
          </cell>
          <cell r="O9" t="str">
            <v>:</v>
          </cell>
        </row>
        <row r="10">
          <cell r="A10">
            <v>1</v>
          </cell>
          <cell r="C10" t="str">
            <v>Menggunakan alat berat (cara mekanik)</v>
          </cell>
          <cell r="L10" t="str">
            <v>NAMA PAKET</v>
          </cell>
          <cell r="O10" t="str">
            <v>:</v>
          </cell>
        </row>
        <row r="11">
          <cell r="A11">
            <v>2</v>
          </cell>
          <cell r="C11" t="str">
            <v>Lokasi pekerjaan : sepanjang jalan</v>
          </cell>
          <cell r="L11" t="str">
            <v>PROP / KAB / KODYA</v>
          </cell>
          <cell r="O11" t="str">
            <v>:</v>
          </cell>
        </row>
        <row r="12">
          <cell r="A12">
            <v>3</v>
          </cell>
          <cell r="C12" t="str">
            <v>Kondisi existing jalan : sedang</v>
          </cell>
          <cell r="L12" t="str">
            <v>ITEM PEMBAYARAN NO.</v>
          </cell>
          <cell r="O12" t="str">
            <v>:  5.1 (1)</v>
          </cell>
          <cell r="R12" t="str">
            <v>PERKIRAAN VOL. PEK.</v>
          </cell>
          <cell r="T12" t="str">
            <v>:</v>
          </cell>
          <cell r="U12">
            <v>1</v>
          </cell>
        </row>
        <row r="13">
          <cell r="A13">
            <v>4</v>
          </cell>
          <cell r="C13" t="str">
            <v>Jarak rata-rata Base Camp ke lokasi pekerjaan</v>
          </cell>
          <cell r="G13" t="str">
            <v>L</v>
          </cell>
          <cell r="H13">
            <v>8.7249999999999996</v>
          </cell>
          <cell r="I13" t="str">
            <v>KM</v>
          </cell>
          <cell r="L13" t="str">
            <v>JENIS PEKERJAAN</v>
          </cell>
          <cell r="O13" t="str">
            <v>:  Lps. Pond. Ag. Kls. A, CBR Min 80%</v>
          </cell>
          <cell r="R13" t="str">
            <v>TOTAL HARGA</v>
          </cell>
          <cell r="T13" t="str">
            <v>:</v>
          </cell>
          <cell r="U13">
            <v>304732.36582799954</v>
          </cell>
        </row>
        <row r="14">
          <cell r="A14">
            <v>5</v>
          </cell>
          <cell r="C14" t="str">
            <v>Tebal lapis agregat padat</v>
          </cell>
          <cell r="G14" t="str">
            <v>t</v>
          </cell>
          <cell r="H14">
            <v>0.15</v>
          </cell>
          <cell r="I14" t="str">
            <v>M</v>
          </cell>
          <cell r="L14" t="str">
            <v>SATUAN PEMBAYARAN</v>
          </cell>
          <cell r="O14" t="str">
            <v>:  M3</v>
          </cell>
          <cell r="R14" t="str">
            <v>% THD. BIAYA PROYEK</v>
          </cell>
          <cell r="T14" t="str">
            <v>:</v>
          </cell>
          <cell r="U14">
            <v>7.251312267724303E-3</v>
          </cell>
        </row>
        <row r="15">
          <cell r="A15">
            <v>6</v>
          </cell>
          <cell r="C15" t="str">
            <v>Faktor kembang material (Padat-Lepas)</v>
          </cell>
          <cell r="G15" t="str">
            <v>Fk</v>
          </cell>
          <cell r="H15">
            <v>1.2</v>
          </cell>
          <cell r="I15" t="str">
            <v>-</v>
          </cell>
        </row>
        <row r="16">
          <cell r="A16">
            <v>7</v>
          </cell>
          <cell r="C16" t="str">
            <v>Jam kerja efektif per-hari</v>
          </cell>
          <cell r="G16" t="str">
            <v>Tk</v>
          </cell>
          <cell r="H16">
            <v>7</v>
          </cell>
          <cell r="I16" t="str">
            <v>jam</v>
          </cell>
        </row>
        <row r="17">
          <cell r="A17">
            <v>8</v>
          </cell>
          <cell r="C17" t="str">
            <v>Proporsi Campuran :</v>
          </cell>
          <cell r="D17" t="str">
            <v>- Agregat Kasar</v>
          </cell>
          <cell r="G17" t="str">
            <v>Ak</v>
          </cell>
          <cell r="H17">
            <v>55</v>
          </cell>
          <cell r="I17" t="str">
            <v>%</v>
          </cell>
          <cell r="J17" t="str">
            <v>Gradasi harus</v>
          </cell>
          <cell r="Q17" t="str">
            <v>PERKIRAAN</v>
          </cell>
          <cell r="R17" t="str">
            <v>HARGA</v>
          </cell>
          <cell r="S17" t="str">
            <v>JUMLAH</v>
          </cell>
        </row>
        <row r="18">
          <cell r="D18" t="str">
            <v>- Agregat Halus</v>
          </cell>
          <cell r="G18" t="str">
            <v>Ah</v>
          </cell>
          <cell r="H18">
            <v>45</v>
          </cell>
          <cell r="I18" t="str">
            <v>%</v>
          </cell>
          <cell r="J18" t="str">
            <v>memenuhi Spec.</v>
          </cell>
          <cell r="L18" t="str">
            <v>NO.</v>
          </cell>
          <cell r="N18" t="str">
            <v>KOMPONEN</v>
          </cell>
          <cell r="P18" t="str">
            <v>SATUAN</v>
          </cell>
          <cell r="Q18" t="str">
            <v>KUANTITAS</v>
          </cell>
          <cell r="R18" t="str">
            <v>SATUAN</v>
          </cell>
          <cell r="S18" t="str">
            <v>HARGA</v>
          </cell>
        </row>
        <row r="19">
          <cell r="A19" t="str">
            <v>II.</v>
          </cell>
          <cell r="C19" t="str">
            <v>URUTAN KERJA</v>
          </cell>
          <cell r="R19" t="str">
            <v>(Rp.)</v>
          </cell>
          <cell r="S19" t="str">
            <v>(Rp.)</v>
          </cell>
        </row>
        <row r="20">
          <cell r="A20">
            <v>1</v>
          </cell>
          <cell r="C20" t="str">
            <v>Wheel Loader mencampur dan memuat Agregat ke</v>
          </cell>
        </row>
        <row r="21">
          <cell r="C21" t="str">
            <v>dalam Dump Truck di Base Camp</v>
          </cell>
        </row>
        <row r="22">
          <cell r="A22">
            <v>2</v>
          </cell>
          <cell r="C22" t="str">
            <v>Dump Truck mengangkut Agregat ke lokasi</v>
          </cell>
          <cell r="L22" t="str">
            <v>A.</v>
          </cell>
          <cell r="N22" t="str">
            <v>TENAGA</v>
          </cell>
        </row>
        <row r="23">
          <cell r="C23" t="str">
            <v>pekerjaan dan dihampar dengan Motor Grader</v>
          </cell>
        </row>
        <row r="24">
          <cell r="A24">
            <v>3</v>
          </cell>
          <cell r="C24" t="str">
            <v>Hamparan Agregat dibasahi dengan Water Tank</v>
          </cell>
          <cell r="L24" t="str">
            <v>1.</v>
          </cell>
          <cell r="N24" t="str">
            <v>Pekerja</v>
          </cell>
          <cell r="O24" t="str">
            <v>(L01)</v>
          </cell>
          <cell r="P24" t="str">
            <v>jam</v>
          </cell>
          <cell r="Q24">
            <v>0.24988844265952695</v>
          </cell>
          <cell r="R24">
            <v>2857.14</v>
          </cell>
          <cell r="U24">
            <v>713.96626506024074</v>
          </cell>
        </row>
        <row r="25">
          <cell r="C25" t="str">
            <v>Truck sebelum dipadatkan dengan Tandem</v>
          </cell>
          <cell r="L25" t="str">
            <v>2.</v>
          </cell>
          <cell r="N25" t="str">
            <v>Mandor</v>
          </cell>
          <cell r="O25" t="str">
            <v>(L03)</v>
          </cell>
          <cell r="P25" t="str">
            <v>jam</v>
          </cell>
          <cell r="Q25">
            <v>3.5698348951360995E-2</v>
          </cell>
          <cell r="R25">
            <v>3214.29</v>
          </cell>
          <cell r="U25">
            <v>114.74484605087014</v>
          </cell>
        </row>
        <row r="26">
          <cell r="C26" t="str">
            <v>Roller dan Pneumatic Tire Roller</v>
          </cell>
        </row>
        <row r="27">
          <cell r="A27">
            <v>4</v>
          </cell>
          <cell r="C27" t="str">
            <v>Selama pemadatan, sekelompok pekerja akan</v>
          </cell>
        </row>
        <row r="28">
          <cell r="C28" t="str">
            <v>merapikan tepi hamparan dan level permukaan</v>
          </cell>
          <cell r="Q28" t="str">
            <v>JUMLAH HARGA TENAGA</v>
          </cell>
          <cell r="U28">
            <v>828.71111111111088</v>
          </cell>
        </row>
        <row r="29">
          <cell r="C29" t="str">
            <v>dengan menggunakan Alat Bantu</v>
          </cell>
        </row>
        <row r="30">
          <cell r="A30" t="str">
            <v>III.</v>
          </cell>
          <cell r="C30" t="str">
            <v>PEMAKAIAN BAHAN, ALAT DAN TENAGA</v>
          </cell>
          <cell r="L30" t="str">
            <v>B.</v>
          </cell>
          <cell r="N30" t="str">
            <v>BAHAN</v>
          </cell>
        </row>
        <row r="32">
          <cell r="A32" t="str">
            <v>1.</v>
          </cell>
          <cell r="C32" t="str">
            <v>BAHAN</v>
          </cell>
          <cell r="L32" t="str">
            <v>1.</v>
          </cell>
          <cell r="N32" t="str">
            <v>Agregat Kasar   (M03)</v>
          </cell>
          <cell r="P32" t="str">
            <v>M3</v>
          </cell>
          <cell r="Q32">
            <v>0.66</v>
          </cell>
          <cell r="R32">
            <v>222345.54558042376</v>
          </cell>
          <cell r="U32">
            <v>146748.06008307968</v>
          </cell>
        </row>
        <row r="33">
          <cell r="C33" t="str">
            <v>- Agregat Kasar</v>
          </cell>
          <cell r="D33" t="str">
            <v>=  Ak x 1 M3 x Fk</v>
          </cell>
          <cell r="G33" t="str">
            <v>M03</v>
          </cell>
          <cell r="H33">
            <v>0.66</v>
          </cell>
          <cell r="I33" t="str">
            <v>M3</v>
          </cell>
          <cell r="L33" t="str">
            <v>2.</v>
          </cell>
          <cell r="N33" t="str">
            <v>Agregat Halus    (M04)</v>
          </cell>
          <cell r="P33" t="str">
            <v>M3</v>
          </cell>
          <cell r="Q33">
            <v>0.54</v>
          </cell>
          <cell r="R33">
            <v>194196.70775416915</v>
          </cell>
          <cell r="U33">
            <v>104866.22218725135</v>
          </cell>
        </row>
        <row r="34">
          <cell r="C34" t="str">
            <v>- Agregat Halus</v>
          </cell>
          <cell r="D34" t="str">
            <v>=  Ah x 1 M3 x Fk</v>
          </cell>
          <cell r="G34" t="str">
            <v>M04</v>
          </cell>
          <cell r="H34">
            <v>0.54</v>
          </cell>
          <cell r="I34" t="str">
            <v>M3</v>
          </cell>
        </row>
        <row r="36">
          <cell r="A36" t="str">
            <v>2.</v>
          </cell>
          <cell r="C36" t="str">
            <v>ALAT</v>
          </cell>
        </row>
        <row r="37">
          <cell r="A37" t="str">
            <v>2.a.</v>
          </cell>
          <cell r="C37" t="str">
            <v>WHEEL LOADER</v>
          </cell>
          <cell r="G37" t="str">
            <v>(E15)</v>
          </cell>
        </row>
        <row r="38">
          <cell r="C38" t="str">
            <v>Kapasitas bucket</v>
          </cell>
          <cell r="G38" t="str">
            <v>V</v>
          </cell>
          <cell r="H38">
            <v>1.5</v>
          </cell>
          <cell r="I38" t="str">
            <v>M3</v>
          </cell>
          <cell r="Q38" t="str">
            <v>JUMLAH HARGA BAHAN</v>
          </cell>
          <cell r="U38">
            <v>251614.28227033102</v>
          </cell>
        </row>
        <row r="39">
          <cell r="C39" t="str">
            <v>Faktor bucket</v>
          </cell>
          <cell r="G39" t="str">
            <v>Fb</v>
          </cell>
          <cell r="H39">
            <v>0.9</v>
          </cell>
          <cell r="I39" t="str">
            <v>-</v>
          </cell>
        </row>
        <row r="40">
          <cell r="C40" t="str">
            <v>Faktor Efisiensi alat</v>
          </cell>
          <cell r="G40" t="str">
            <v>Fa</v>
          </cell>
          <cell r="H40">
            <v>0.83</v>
          </cell>
          <cell r="I40" t="str">
            <v>-</v>
          </cell>
          <cell r="L40" t="str">
            <v>C.</v>
          </cell>
          <cell r="N40" t="str">
            <v>PERALATAN</v>
          </cell>
        </row>
        <row r="41">
          <cell r="C41" t="str">
            <v>Waktu Siklus :</v>
          </cell>
          <cell r="G41" t="str">
            <v>Ts1</v>
          </cell>
          <cell r="L41" t="str">
            <v>1.</v>
          </cell>
          <cell r="N41" t="str">
            <v>Wheel Loader</v>
          </cell>
          <cell r="O41" t="str">
            <v>(E15)</v>
          </cell>
          <cell r="P41" t="str">
            <v>jam</v>
          </cell>
          <cell r="Q41">
            <v>3.5698348951360995E-2</v>
          </cell>
          <cell r="R41">
            <v>163808.13869490434</v>
          </cell>
          <cell r="U41">
            <v>5847.680096203635</v>
          </cell>
        </row>
        <row r="42">
          <cell r="C42" t="str">
            <v>- Mencampur</v>
          </cell>
          <cell r="G42" t="str">
            <v>T1</v>
          </cell>
          <cell r="H42">
            <v>1.5</v>
          </cell>
          <cell r="I42" t="str">
            <v>menit</v>
          </cell>
          <cell r="L42" t="str">
            <v>2.</v>
          </cell>
          <cell r="N42" t="str">
            <v>Dump Truck</v>
          </cell>
          <cell r="O42" t="str">
            <v>(E09)</v>
          </cell>
          <cell r="P42" t="str">
            <v>jam</v>
          </cell>
          <cell r="Q42">
            <v>0.14542063837680036</v>
          </cell>
          <cell r="R42">
            <v>70230.073977639215</v>
          </cell>
          <cell r="U42">
            <v>10212.90219107821</v>
          </cell>
        </row>
        <row r="43">
          <cell r="C43" t="str">
            <v>- Memuat dan lain-lain</v>
          </cell>
          <cell r="G43" t="str">
            <v>T2</v>
          </cell>
          <cell r="H43">
            <v>0.5</v>
          </cell>
          <cell r="I43" t="str">
            <v>menit</v>
          </cell>
          <cell r="L43" t="str">
            <v>3.</v>
          </cell>
          <cell r="N43" t="str">
            <v>Motor Grader</v>
          </cell>
          <cell r="O43" t="str">
            <v>(E13)</v>
          </cell>
          <cell r="P43" t="str">
            <v>jam</v>
          </cell>
          <cell r="Q43">
            <v>1.1713520749665328E-2</v>
          </cell>
          <cell r="R43">
            <v>201666.62574070093</v>
          </cell>
          <cell r="U43">
            <v>2362.2262051286921</v>
          </cell>
        </row>
        <row r="44">
          <cell r="G44" t="str">
            <v>Ts1</v>
          </cell>
          <cell r="H44">
            <v>2</v>
          </cell>
          <cell r="I44" t="str">
            <v>menit</v>
          </cell>
          <cell r="L44" t="str">
            <v>4.</v>
          </cell>
          <cell r="N44" t="str">
            <v>Vibratory Roller</v>
          </cell>
          <cell r="O44" t="str">
            <v>(E19)</v>
          </cell>
          <cell r="P44" t="str">
            <v>jam</v>
          </cell>
          <cell r="Q44">
            <v>1.7849174475680501E-2</v>
          </cell>
          <cell r="R44">
            <v>234734.82748629327</v>
          </cell>
          <cell r="U44">
            <v>4189.8228913216117</v>
          </cell>
        </row>
        <row r="45">
          <cell r="L45" t="str">
            <v>5.</v>
          </cell>
          <cell r="N45" t="str">
            <v>P. Tyre Roller</v>
          </cell>
          <cell r="O45" t="str">
            <v>(E18)</v>
          </cell>
          <cell r="P45" t="str">
            <v>jam</v>
          </cell>
          <cell r="Q45">
            <v>4.2838018741633201E-3</v>
          </cell>
          <cell r="R45">
            <v>113384.24751021285</v>
          </cell>
          <cell r="U45">
            <v>485.71565198484757</v>
          </cell>
        </row>
        <row r="46">
          <cell r="C46" t="str">
            <v>Kap. Prod. / jam =</v>
          </cell>
          <cell r="D46" t="str">
            <v>V x Fb x Fa x 60</v>
          </cell>
          <cell r="G46" t="str">
            <v>Q1</v>
          </cell>
          <cell r="H46">
            <v>28.012500000000003</v>
          </cell>
          <cell r="I46" t="str">
            <v>M3</v>
          </cell>
          <cell r="L46" t="str">
            <v>6.</v>
          </cell>
          <cell r="N46" t="str">
            <v>Water Tanker</v>
          </cell>
          <cell r="O46" t="str">
            <v>(E23)</v>
          </cell>
          <cell r="P46" t="str">
            <v>jam</v>
          </cell>
          <cell r="Q46">
            <v>2.1084337349397592E-2</v>
          </cell>
          <cell r="R46">
            <v>67020.510980434308</v>
          </cell>
          <cell r="U46">
            <v>1413.0830628404826</v>
          </cell>
        </row>
        <row r="47">
          <cell r="D47" t="str">
            <v>Fk x Ts1</v>
          </cell>
          <cell r="L47" t="str">
            <v>7.</v>
          </cell>
          <cell r="N47" t="str">
            <v>Alat Bantu</v>
          </cell>
          <cell r="P47" t="str">
            <v>Ls</v>
          </cell>
          <cell r="Q47">
            <v>1</v>
          </cell>
          <cell r="R47">
            <v>75</v>
          </cell>
          <cell r="U47">
            <v>75</v>
          </cell>
        </row>
        <row r="48">
          <cell r="C48" t="str">
            <v>Koefisien Alat / M3</v>
          </cell>
          <cell r="D48" t="str">
            <v>=  1  :  Q1</v>
          </cell>
          <cell r="G48" t="str">
            <v>(E15)</v>
          </cell>
          <cell r="H48">
            <v>3.5698348951360995E-2</v>
          </cell>
          <cell r="I48" t="str">
            <v>jam</v>
          </cell>
        </row>
        <row r="49">
          <cell r="Q49" t="str">
            <v>JUMLAH HARGA PERALATAN</v>
          </cell>
          <cell r="U49">
            <v>24586.430098557481</v>
          </cell>
        </row>
        <row r="50">
          <cell r="A50" t="str">
            <v>2.b.</v>
          </cell>
          <cell r="C50" t="str">
            <v>DUMP TRUCK</v>
          </cell>
          <cell r="G50" t="str">
            <v>(E09)</v>
          </cell>
        </row>
        <row r="51">
          <cell r="C51" t="str">
            <v>Kapasitas bak</v>
          </cell>
          <cell r="G51" t="str">
            <v>V</v>
          </cell>
          <cell r="H51">
            <v>6</v>
          </cell>
          <cell r="I51" t="str">
            <v>M3</v>
          </cell>
          <cell r="L51" t="str">
            <v>D.</v>
          </cell>
          <cell r="N51" t="str">
            <v>JUMLAH HARGA TENAGA, BAHAN DAN PERALATAN  ( A + B + C )</v>
          </cell>
          <cell r="U51">
            <v>277029.42347999959</v>
          </cell>
        </row>
        <row r="52">
          <cell r="C52" t="str">
            <v>Faktor Efisiensi alat</v>
          </cell>
          <cell r="G52" t="str">
            <v>Fa</v>
          </cell>
          <cell r="H52">
            <v>0.83</v>
          </cell>
          <cell r="I52" t="str">
            <v>-</v>
          </cell>
          <cell r="L52" t="str">
            <v>E.</v>
          </cell>
          <cell r="N52" t="str">
            <v>OVERHEAD &amp; PROFIT</v>
          </cell>
          <cell r="P52">
            <v>10</v>
          </cell>
          <cell r="Q52" t="str">
            <v>%  x  D</v>
          </cell>
          <cell r="U52">
            <v>27702.94234799996</v>
          </cell>
        </row>
        <row r="53">
          <cell r="C53" t="str">
            <v>Kecepatan rata-rata bermuatan</v>
          </cell>
          <cell r="G53" t="str">
            <v>v1</v>
          </cell>
          <cell r="H53">
            <v>45</v>
          </cell>
          <cell r="I53" t="str">
            <v>KM/jam</v>
          </cell>
          <cell r="L53" t="str">
            <v>F.</v>
          </cell>
          <cell r="N53" t="str">
            <v>HARGA SATUAN PEKERJAAN  ( D + E )</v>
          </cell>
          <cell r="U53">
            <v>304732.36582799954</v>
          </cell>
        </row>
        <row r="54">
          <cell r="C54" t="str">
            <v>Kecepatan rata-rata kosong</v>
          </cell>
          <cell r="G54" t="str">
            <v>v2</v>
          </cell>
          <cell r="H54">
            <v>60</v>
          </cell>
          <cell r="I54" t="str">
            <v>KM/jam</v>
          </cell>
          <cell r="L54" t="str">
            <v>Note: 1</v>
          </cell>
          <cell r="N54" t="str">
            <v>SATUAN dapat berdasarkan atas jam operasi untuk Tenaga Kerja dan Peralatan, volume dan/atau ukuran</v>
          </cell>
        </row>
        <row r="55">
          <cell r="C55" t="str">
            <v>Waktu Siklus  :  - Waktu memuat = V : Q1 x 60</v>
          </cell>
          <cell r="G55" t="str">
            <v>T1</v>
          </cell>
          <cell r="H55">
            <v>12.851405622489958</v>
          </cell>
          <cell r="I55" t="str">
            <v>menit</v>
          </cell>
          <cell r="N55" t="str">
            <v>berat untuk bahan-bahan.</v>
          </cell>
        </row>
        <row r="56">
          <cell r="C56" t="str">
            <v>- Waktu tempuh isi  =  (L : v1) x 60 menit</v>
          </cell>
          <cell r="G56" t="str">
            <v>T2</v>
          </cell>
          <cell r="H56">
            <v>11.633333333333333</v>
          </cell>
          <cell r="I56" t="str">
            <v>menit</v>
          </cell>
          <cell r="L56">
            <v>2</v>
          </cell>
          <cell r="N56" t="str">
            <v>Kuantitas satuan adalah kuantitas setiap komponen untuk menyelesaikan satu satuan pekerjaan dari nomor</v>
          </cell>
        </row>
        <row r="57">
          <cell r="C57" t="str">
            <v>- Waktu tempuh kosong  =  (L : v2) x 60 menit</v>
          </cell>
          <cell r="G57" t="str">
            <v>T3</v>
          </cell>
          <cell r="H57">
            <v>8.7249999999999996</v>
          </cell>
          <cell r="I57" t="str">
            <v>menit</v>
          </cell>
          <cell r="N57" t="str">
            <v>mata pembayaran.</v>
          </cell>
        </row>
        <row r="58">
          <cell r="C58" t="str">
            <v>- Dump dan lain-lain</v>
          </cell>
          <cell r="G58" t="str">
            <v>T4</v>
          </cell>
          <cell r="H58">
            <v>3</v>
          </cell>
          <cell r="I58" t="str">
            <v>menit</v>
          </cell>
          <cell r="L58">
            <v>3</v>
          </cell>
          <cell r="N58" t="str">
            <v>Biaya satuan untuk peralatan sudah termasuk bahan bakar, bahan habis dipakai dan operator.</v>
          </cell>
        </row>
        <row r="59">
          <cell r="G59" t="str">
            <v>Ts2</v>
          </cell>
          <cell r="H59">
            <v>36.20973895582329</v>
          </cell>
          <cell r="I59" t="str">
            <v>menit</v>
          </cell>
          <cell r="L59">
            <v>4</v>
          </cell>
          <cell r="N59" t="str">
            <v>Biaya satuan sudah termasuk pengeluaran untuk seluruh pajak yang berkaitan (tetapi tidak termasuk PPN</v>
          </cell>
        </row>
        <row r="60">
          <cell r="N60" t="str">
            <v>yang dibayar dari kontrak) dan biaya-biaya lainnya.</v>
          </cell>
        </row>
        <row r="61">
          <cell r="J61" t="str">
            <v>Berlanjut ke hal. berikut</v>
          </cell>
        </row>
        <row r="62">
          <cell r="A62" t="str">
            <v>ITEM PEMBAYARAN NO.</v>
          </cell>
          <cell r="D62" t="str">
            <v>:  5.1 (1)</v>
          </cell>
          <cell r="J62" t="str">
            <v>Analisa EI-511</v>
          </cell>
        </row>
        <row r="63">
          <cell r="A63" t="str">
            <v>JENIS PEKERJAAN</v>
          </cell>
          <cell r="D63" t="str">
            <v>:  Lps. Pond. Ag. Kls. A, CBR Min 80%</v>
          </cell>
        </row>
        <row r="64">
          <cell r="A64" t="str">
            <v>SATUAN PEMBAYARAN</v>
          </cell>
          <cell r="D64" t="str">
            <v>:  M3</v>
          </cell>
          <cell r="H64" t="str">
            <v>URAIAN ANALISA HARGA SATUAN</v>
          </cell>
        </row>
        <row r="65">
          <cell r="J65" t="str">
            <v>Lanjutan</v>
          </cell>
        </row>
        <row r="67">
          <cell r="A67" t="str">
            <v>No.</v>
          </cell>
          <cell r="C67" t="str">
            <v>U R A I A N</v>
          </cell>
          <cell r="G67" t="str">
            <v>KODE</v>
          </cell>
          <cell r="H67" t="str">
            <v>KOEF.</v>
          </cell>
          <cell r="I67" t="str">
            <v>SATUAN</v>
          </cell>
          <cell r="J67" t="str">
            <v>KETERANGAN</v>
          </cell>
        </row>
        <row r="70">
          <cell r="C70" t="str">
            <v>Kap. Prod. / jam =</v>
          </cell>
          <cell r="D70" t="str">
            <v>V x Fa x 60</v>
          </cell>
          <cell r="G70" t="str">
            <v>Q2</v>
          </cell>
          <cell r="H70">
            <v>6.8766030129017413</v>
          </cell>
          <cell r="I70" t="str">
            <v>M3</v>
          </cell>
        </row>
        <row r="71">
          <cell r="D71" t="str">
            <v>Fk x Ts2</v>
          </cell>
        </row>
        <row r="72">
          <cell r="C72" t="str">
            <v>Koefisien Alat / M3</v>
          </cell>
          <cell r="D72" t="str">
            <v>=  1  :  Q2</v>
          </cell>
          <cell r="G72" t="str">
            <v>(E09)</v>
          </cell>
          <cell r="H72">
            <v>0.14542063837680036</v>
          </cell>
          <cell r="I72" t="str">
            <v>jam</v>
          </cell>
        </row>
        <row r="74">
          <cell r="A74" t="str">
            <v>2.c.</v>
          </cell>
          <cell r="C74" t="str">
            <v>MOTOR GRADER</v>
          </cell>
          <cell r="G74" t="str">
            <v>(E13)</v>
          </cell>
        </row>
        <row r="75">
          <cell r="C75" t="str">
            <v>Panjang hamparan</v>
          </cell>
          <cell r="G75" t="str">
            <v>Lh</v>
          </cell>
          <cell r="H75">
            <v>50</v>
          </cell>
          <cell r="I75" t="str">
            <v>M</v>
          </cell>
        </row>
        <row r="76">
          <cell r="C76" t="str">
            <v>Lebar efektif kerja blade</v>
          </cell>
          <cell r="G76" t="str">
            <v>b</v>
          </cell>
          <cell r="H76">
            <v>2.4</v>
          </cell>
          <cell r="I76" t="str">
            <v>M</v>
          </cell>
        </row>
        <row r="77">
          <cell r="C77" t="str">
            <v>Faktor Efisiensi alat</v>
          </cell>
          <cell r="G77" t="str">
            <v>Fa</v>
          </cell>
          <cell r="H77">
            <v>0.83</v>
          </cell>
          <cell r="I77" t="str">
            <v>-</v>
          </cell>
        </row>
        <row r="78">
          <cell r="C78" t="str">
            <v>Kecepatan rata-rata alat</v>
          </cell>
          <cell r="G78" t="str">
            <v>v</v>
          </cell>
          <cell r="H78">
            <v>4</v>
          </cell>
          <cell r="I78" t="str">
            <v>KM/jam</v>
          </cell>
        </row>
        <row r="79">
          <cell r="C79" t="str">
            <v>Jumlah lintasan</v>
          </cell>
          <cell r="G79" t="str">
            <v>n</v>
          </cell>
          <cell r="H79">
            <v>6</v>
          </cell>
          <cell r="I79" t="str">
            <v>lintasan</v>
          </cell>
          <cell r="J79" t="str">
            <v>3 x pp</v>
          </cell>
        </row>
        <row r="80">
          <cell r="C80" t="str">
            <v>Waktu Siklus :</v>
          </cell>
          <cell r="G80" t="str">
            <v>Ts3</v>
          </cell>
        </row>
        <row r="81">
          <cell r="C81" t="str">
            <v>- Perataan 1 lintasan  =  Lh : (v x 1000) x 60</v>
          </cell>
          <cell r="G81" t="str">
            <v>T1</v>
          </cell>
          <cell r="H81">
            <v>0.75</v>
          </cell>
          <cell r="I81" t="str">
            <v>menit</v>
          </cell>
        </row>
        <row r="82">
          <cell r="C82" t="str">
            <v>- Lain-lain</v>
          </cell>
          <cell r="G82" t="str">
            <v>T2</v>
          </cell>
          <cell r="H82">
            <v>1</v>
          </cell>
          <cell r="I82" t="str">
            <v>menit</v>
          </cell>
        </row>
        <row r="83">
          <cell r="G83" t="str">
            <v>Ts3</v>
          </cell>
          <cell r="H83">
            <v>1.75</v>
          </cell>
          <cell r="I83" t="str">
            <v>menit</v>
          </cell>
        </row>
        <row r="85">
          <cell r="C85" t="str">
            <v>Kap. Prod. / jam =</v>
          </cell>
          <cell r="D85" t="str">
            <v>Lh x b x t x Fa x 60</v>
          </cell>
          <cell r="G85" t="str">
            <v>Q3</v>
          </cell>
          <cell r="H85">
            <v>85.371428571428567</v>
          </cell>
          <cell r="I85" t="str">
            <v>M3</v>
          </cell>
        </row>
        <row r="86">
          <cell r="D86" t="str">
            <v>n x Ts3</v>
          </cell>
        </row>
        <row r="87">
          <cell r="C87" t="str">
            <v>Koefisien Alat / M3</v>
          </cell>
          <cell r="D87" t="str">
            <v>=  1  :  Q3</v>
          </cell>
          <cell r="G87" t="str">
            <v>(E13)</v>
          </cell>
          <cell r="H87">
            <v>1.1713520749665328E-2</v>
          </cell>
          <cell r="I87" t="str">
            <v>jam</v>
          </cell>
        </row>
        <row r="89">
          <cell r="A89" t="str">
            <v>2.d.</v>
          </cell>
          <cell r="C89" t="str">
            <v>VIBRATORY ROLLER</v>
          </cell>
          <cell r="G89" t="str">
            <v>(E19)</v>
          </cell>
        </row>
        <row r="90">
          <cell r="C90" t="str">
            <v>Kecepatan rata-rata alat</v>
          </cell>
          <cell r="G90" t="str">
            <v>v</v>
          </cell>
          <cell r="H90">
            <v>3</v>
          </cell>
          <cell r="I90" t="str">
            <v>KM/jam</v>
          </cell>
        </row>
        <row r="91">
          <cell r="C91" t="str">
            <v>Lebar efektif pemadatan</v>
          </cell>
          <cell r="G91" t="str">
            <v>b</v>
          </cell>
          <cell r="H91">
            <v>1.2</v>
          </cell>
          <cell r="I91" t="str">
            <v>M</v>
          </cell>
        </row>
        <row r="92">
          <cell r="C92" t="str">
            <v>Jumlah lintasan</v>
          </cell>
          <cell r="G92" t="str">
            <v>n</v>
          </cell>
          <cell r="H92">
            <v>8</v>
          </cell>
          <cell r="I92" t="str">
            <v>lintasan</v>
          </cell>
        </row>
        <row r="93">
          <cell r="C93" t="str">
            <v>Faktor Efisiensi alat</v>
          </cell>
          <cell r="G93" t="str">
            <v>Fa</v>
          </cell>
          <cell r="H93">
            <v>0.83</v>
          </cell>
          <cell r="I93" t="str">
            <v>-</v>
          </cell>
        </row>
        <row r="95">
          <cell r="C95" t="str">
            <v>Kap. Prod. / jam =</v>
          </cell>
          <cell r="D95" t="str">
            <v>(v x 1000) x b x t x Fa</v>
          </cell>
          <cell r="G95" t="str">
            <v>Q4</v>
          </cell>
          <cell r="H95">
            <v>56.024999999999999</v>
          </cell>
          <cell r="I95" t="str">
            <v>M3</v>
          </cell>
        </row>
        <row r="96">
          <cell r="D96" t="str">
            <v>n</v>
          </cell>
        </row>
        <row r="97">
          <cell r="C97" t="str">
            <v>Koefisien Alat / M3</v>
          </cell>
          <cell r="D97" t="str">
            <v>=  1  :  Q4</v>
          </cell>
          <cell r="G97" t="str">
            <v>(E19)</v>
          </cell>
          <cell r="H97">
            <v>1.7849174475680501E-2</v>
          </cell>
          <cell r="I97" t="str">
            <v>jam</v>
          </cell>
        </row>
        <row r="99">
          <cell r="A99" t="str">
            <v>2.e.</v>
          </cell>
          <cell r="C99" t="str">
            <v>PNEUMATIC TIRE ROLLER</v>
          </cell>
          <cell r="G99" t="str">
            <v>(E18)</v>
          </cell>
        </row>
        <row r="100">
          <cell r="C100" t="str">
            <v>Kecepatan rata-rata alat</v>
          </cell>
          <cell r="G100" t="str">
            <v>v</v>
          </cell>
          <cell r="H100">
            <v>5</v>
          </cell>
          <cell r="I100" t="str">
            <v>KM/jam</v>
          </cell>
        </row>
        <row r="101">
          <cell r="C101" t="str">
            <v>Lebar efektif pemadatan</v>
          </cell>
          <cell r="G101" t="str">
            <v>b</v>
          </cell>
          <cell r="H101">
            <v>1.5</v>
          </cell>
          <cell r="I101" t="str">
            <v>M</v>
          </cell>
        </row>
        <row r="102">
          <cell r="C102" t="str">
            <v>Jumlah lintasan</v>
          </cell>
          <cell r="G102" t="str">
            <v>n</v>
          </cell>
          <cell r="H102">
            <v>4</v>
          </cell>
          <cell r="I102" t="str">
            <v>lintasan</v>
          </cell>
        </row>
        <row r="103">
          <cell r="C103" t="str">
            <v>Faktor Efisiensi alat</v>
          </cell>
          <cell r="G103" t="str">
            <v>Fa</v>
          </cell>
          <cell r="H103">
            <v>0.83</v>
          </cell>
          <cell r="I103" t="str">
            <v>-</v>
          </cell>
        </row>
        <row r="105">
          <cell r="C105" t="str">
            <v>Kap. Prod. / jam =</v>
          </cell>
          <cell r="D105" t="str">
            <v>(v x 1000) x b x t x Fa</v>
          </cell>
          <cell r="G105" t="str">
            <v>Q5</v>
          </cell>
          <cell r="H105">
            <v>233.4375</v>
          </cell>
          <cell r="I105" t="str">
            <v>M3</v>
          </cell>
        </row>
        <row r="106">
          <cell r="D106" t="str">
            <v>n</v>
          </cell>
        </row>
        <row r="107">
          <cell r="C107" t="str">
            <v>Koefisien Alat / M3</v>
          </cell>
          <cell r="D107" t="str">
            <v>=  1  :  Q5</v>
          </cell>
          <cell r="G107" t="str">
            <v>(E18)</v>
          </cell>
          <cell r="H107">
            <v>4.2838018741633201E-3</v>
          </cell>
          <cell r="I107" t="str">
            <v>jam</v>
          </cell>
        </row>
        <row r="109">
          <cell r="A109" t="str">
            <v>2.f.</v>
          </cell>
          <cell r="C109" t="str">
            <v>WATER TANK TRUCK</v>
          </cell>
          <cell r="G109" t="str">
            <v>(E23)</v>
          </cell>
        </row>
        <row r="110">
          <cell r="C110" t="str">
            <v>Volume tanki air</v>
          </cell>
          <cell r="G110" t="str">
            <v>V</v>
          </cell>
          <cell r="H110">
            <v>4</v>
          </cell>
          <cell r="I110" t="str">
            <v>M3</v>
          </cell>
        </row>
        <row r="111">
          <cell r="C111" t="str">
            <v>Kebutuhan air / M3 agregat padat</v>
          </cell>
          <cell r="G111" t="str">
            <v>Wc</v>
          </cell>
          <cell r="H111">
            <v>7.0000000000000007E-2</v>
          </cell>
          <cell r="I111" t="str">
            <v>M3</v>
          </cell>
        </row>
        <row r="112">
          <cell r="C112" t="str">
            <v>Pengisian tanki / jam</v>
          </cell>
          <cell r="G112" t="str">
            <v>n</v>
          </cell>
          <cell r="H112">
            <v>1</v>
          </cell>
          <cell r="I112" t="str">
            <v>kali</v>
          </cell>
        </row>
        <row r="113">
          <cell r="C113" t="str">
            <v>Faktor Efisiensi alat</v>
          </cell>
          <cell r="G113" t="str">
            <v>Fa</v>
          </cell>
          <cell r="H113">
            <v>0.83</v>
          </cell>
          <cell r="I113" t="str">
            <v>-</v>
          </cell>
        </row>
        <row r="115">
          <cell r="C115" t="str">
            <v>Kap. Prod. / jam =</v>
          </cell>
          <cell r="D115" t="str">
            <v>V x n x Fa</v>
          </cell>
          <cell r="G115" t="str">
            <v>Q6</v>
          </cell>
          <cell r="H115">
            <v>47.428571428571423</v>
          </cell>
          <cell r="I115" t="str">
            <v>M3</v>
          </cell>
        </row>
        <row r="116">
          <cell r="D116" t="str">
            <v>Wc</v>
          </cell>
        </row>
        <row r="117">
          <cell r="C117" t="str">
            <v>Koefisien Alat / M3</v>
          </cell>
          <cell r="D117" t="str">
            <v>=  1  :  Q6</v>
          </cell>
          <cell r="G117" t="str">
            <v>(E23)</v>
          </cell>
          <cell r="H117">
            <v>2.1084337349397592E-2</v>
          </cell>
          <cell r="I117" t="str">
            <v>jam</v>
          </cell>
        </row>
        <row r="120">
          <cell r="J120" t="str">
            <v>Berlanjut ke hal. berikut</v>
          </cell>
        </row>
        <row r="121">
          <cell r="A121" t="str">
            <v>ITEM PEMBAYARAN NO.</v>
          </cell>
          <cell r="D121" t="str">
            <v>:  5.1 (1)</v>
          </cell>
          <cell r="J121" t="str">
            <v>Analisa EI-511</v>
          </cell>
        </row>
        <row r="122">
          <cell r="A122" t="str">
            <v>JENIS PEKERJAAN</v>
          </cell>
          <cell r="D122" t="str">
            <v>:  Lps. Pond. Ag. Kls. A, CBR Min 80%</v>
          </cell>
        </row>
        <row r="123">
          <cell r="A123" t="str">
            <v>SATUAN PEMBAYARAN</v>
          </cell>
          <cell r="D123" t="str">
            <v>:  M3</v>
          </cell>
          <cell r="H123" t="str">
            <v>URAIAN ANALISA HARGA SATUAN</v>
          </cell>
        </row>
        <row r="124">
          <cell r="J124" t="str">
            <v>Lanjutan</v>
          </cell>
        </row>
        <row r="126">
          <cell r="A126" t="str">
            <v>No.</v>
          </cell>
          <cell r="C126" t="str">
            <v>U R A I A N</v>
          </cell>
          <cell r="G126" t="str">
            <v>KODE</v>
          </cell>
          <cell r="H126" t="str">
            <v>KOEF.</v>
          </cell>
          <cell r="I126" t="str">
            <v>SATUAN</v>
          </cell>
          <cell r="J126" t="str">
            <v>KETERANGAN</v>
          </cell>
        </row>
        <row r="129">
          <cell r="A129" t="str">
            <v>2.g.</v>
          </cell>
          <cell r="C129" t="str">
            <v>ALAT BANTU</v>
          </cell>
          <cell r="J129" t="str">
            <v>Lump Sum</v>
          </cell>
        </row>
        <row r="130">
          <cell r="C130" t="str">
            <v>Diperlukan   :</v>
          </cell>
        </row>
        <row r="131">
          <cell r="C131" t="str">
            <v>- Kereta dorong</v>
          </cell>
          <cell r="D131" t="str">
            <v>=  2  buah.</v>
          </cell>
        </row>
        <row r="132">
          <cell r="C132" t="str">
            <v>- Sekop</v>
          </cell>
          <cell r="D132" t="str">
            <v>=  3  buah.</v>
          </cell>
        </row>
        <row r="133">
          <cell r="C133" t="str">
            <v>- Garpu</v>
          </cell>
          <cell r="D133" t="str">
            <v>=  2  buah.</v>
          </cell>
        </row>
        <row r="135">
          <cell r="A135" t="str">
            <v>3.</v>
          </cell>
          <cell r="C135" t="str">
            <v>TENAGA</v>
          </cell>
        </row>
        <row r="136">
          <cell r="C136" t="str">
            <v>Produksi menentukan : WHEEL LOADER</v>
          </cell>
          <cell r="G136" t="str">
            <v>Q1</v>
          </cell>
          <cell r="H136">
            <v>28.012500000000003</v>
          </cell>
          <cell r="I136" t="str">
            <v>M3/jam</v>
          </cell>
        </row>
        <row r="137">
          <cell r="C137" t="str">
            <v>Produksi agregat / hari  =  Tk x Q1</v>
          </cell>
          <cell r="G137" t="str">
            <v>Qt</v>
          </cell>
          <cell r="H137">
            <v>196.08750000000003</v>
          </cell>
          <cell r="I137" t="str">
            <v>M3</v>
          </cell>
        </row>
        <row r="138">
          <cell r="C138" t="str">
            <v>Kebutuhan tenaga :</v>
          </cell>
        </row>
        <row r="139">
          <cell r="D139" t="str">
            <v>- Pekerja</v>
          </cell>
          <cell r="G139" t="str">
            <v>P</v>
          </cell>
          <cell r="H139">
            <v>7</v>
          </cell>
          <cell r="I139" t="str">
            <v>orang</v>
          </cell>
        </row>
        <row r="140">
          <cell r="D140" t="str">
            <v>- Mandor</v>
          </cell>
          <cell r="G140" t="str">
            <v>M</v>
          </cell>
          <cell r="H140">
            <v>1</v>
          </cell>
          <cell r="I140" t="str">
            <v>orang</v>
          </cell>
        </row>
        <row r="142">
          <cell r="C142" t="str">
            <v>Koefisien tenaga / M3   :</v>
          </cell>
        </row>
        <row r="143">
          <cell r="D143" t="str">
            <v>- Pekerja</v>
          </cell>
          <cell r="E143" t="str">
            <v>= (Tk x P) : Qt</v>
          </cell>
          <cell r="G143" t="str">
            <v>(L01)</v>
          </cell>
          <cell r="H143">
            <v>0.24988844265952695</v>
          </cell>
          <cell r="I143" t="str">
            <v>jam</v>
          </cell>
        </row>
        <row r="144">
          <cell r="D144" t="str">
            <v>- Mandor</v>
          </cell>
          <cell r="E144" t="str">
            <v>= (Tk x M) : Qt</v>
          </cell>
          <cell r="G144" t="str">
            <v>(L03)</v>
          </cell>
          <cell r="H144">
            <v>3.5698348951360995E-2</v>
          </cell>
          <cell r="I144" t="str">
            <v>jam</v>
          </cell>
        </row>
        <row r="146">
          <cell r="A146" t="str">
            <v>4.</v>
          </cell>
          <cell r="C146" t="str">
            <v>HARGA DASAR SATUAN UPAH, BAHAN DAN ALAT</v>
          </cell>
        </row>
        <row r="147">
          <cell r="C147" t="str">
            <v>Lihat lampiran.</v>
          </cell>
        </row>
        <row r="149">
          <cell r="A149" t="str">
            <v>5.</v>
          </cell>
          <cell r="C149" t="str">
            <v>ANALISA HARGA SATUAN PEKERJAAN</v>
          </cell>
        </row>
        <row r="150">
          <cell r="C150" t="str">
            <v>Lihat perhitungan dalam FORMULIR STANDAR UNTUK</v>
          </cell>
        </row>
        <row r="151">
          <cell r="C151" t="str">
            <v>PEREKAMAN ANALISA MASING-MASING HARGA</v>
          </cell>
        </row>
        <row r="152">
          <cell r="C152" t="str">
            <v>SATUAN.</v>
          </cell>
        </row>
        <row r="153">
          <cell r="C153" t="str">
            <v>Didapat Harga Satuan Pekerjaan :</v>
          </cell>
        </row>
        <row r="155">
          <cell r="C155" t="str">
            <v>Rp.</v>
          </cell>
          <cell r="D155">
            <v>304732.36582799954</v>
          </cell>
          <cell r="E155" t="str">
            <v>/ M3.</v>
          </cell>
        </row>
        <row r="158">
          <cell r="A158" t="str">
            <v>6.</v>
          </cell>
          <cell r="C158" t="str">
            <v>WAKTU PELAKSANAAN YANG DIPERLUKAN</v>
          </cell>
        </row>
        <row r="159">
          <cell r="C159" t="str">
            <v>Masa Pelaksanaan :</v>
          </cell>
          <cell r="D159" t="str">
            <v>. . . . . . . . . . . .</v>
          </cell>
          <cell r="E159" t="str">
            <v>bulan</v>
          </cell>
        </row>
        <row r="161">
          <cell r="A161" t="str">
            <v>7.</v>
          </cell>
          <cell r="C161" t="str">
            <v>VOLUME PEKERJAAN YANG DIPERLUKAN</v>
          </cell>
        </row>
        <row r="162">
          <cell r="C162" t="str">
            <v>Volume pekerjaan  :</v>
          </cell>
          <cell r="D162">
            <v>1</v>
          </cell>
          <cell r="E162" t="str">
            <v>M3</v>
          </cell>
        </row>
        <row r="180">
          <cell r="A180" t="str">
            <v>ITEM PEMBAYARAN NO.</v>
          </cell>
          <cell r="D180" t="str">
            <v>:  5.1 (2)</v>
          </cell>
          <cell r="J180" t="str">
            <v>Analisa EI-512</v>
          </cell>
          <cell r="T180" t="str">
            <v>Analisa EI-512</v>
          </cell>
        </row>
        <row r="181">
          <cell r="A181" t="str">
            <v>JENIS PEKERJAAN</v>
          </cell>
          <cell r="D181" t="str">
            <v>:  Lps. Pond. Ag. Kls. B, CBR Min 35%</v>
          </cell>
        </row>
        <row r="182">
          <cell r="A182" t="str">
            <v>SATUAN PEMBAYARAN</v>
          </cell>
          <cell r="D182" t="str">
            <v>:  M3</v>
          </cell>
          <cell r="H182" t="str">
            <v>URAIAN ANALISA HARGA SATUAN</v>
          </cell>
          <cell r="L182" t="str">
            <v>FORMULIR STANDAR UNTUK</v>
          </cell>
        </row>
        <row r="183">
          <cell r="L183" t="str">
            <v>PEREKAMAN ANALISA MASING-MASING HARGA SATUAN</v>
          </cell>
        </row>
        <row r="184">
          <cell r="L184">
            <v>0</v>
          </cell>
        </row>
        <row r="185">
          <cell r="A185" t="str">
            <v>No.</v>
          </cell>
          <cell r="C185" t="str">
            <v>U R A I A N</v>
          </cell>
          <cell r="G185" t="str">
            <v>KODE</v>
          </cell>
          <cell r="H185" t="str">
            <v>KOEF.</v>
          </cell>
          <cell r="I185" t="str">
            <v>SATUAN</v>
          </cell>
          <cell r="J185" t="str">
            <v>KETERANGAN</v>
          </cell>
        </row>
        <row r="187">
          <cell r="L187" t="str">
            <v>PROYEK</v>
          </cell>
          <cell r="O187" t="str">
            <v>:</v>
          </cell>
        </row>
        <row r="188">
          <cell r="A188" t="str">
            <v>I.</v>
          </cell>
          <cell r="C188" t="str">
            <v>ASUMSI</v>
          </cell>
          <cell r="L188" t="str">
            <v>No. PAKET KONTRAK</v>
          </cell>
          <cell r="O188" t="str">
            <v>:</v>
          </cell>
        </row>
        <row r="189">
          <cell r="A189">
            <v>1</v>
          </cell>
          <cell r="C189" t="str">
            <v>Menggunakan alat berat (cara mekanik)</v>
          </cell>
          <cell r="L189" t="str">
            <v>NAMA PAKET</v>
          </cell>
          <cell r="O189" t="str">
            <v>:</v>
          </cell>
        </row>
        <row r="190">
          <cell r="A190">
            <v>2</v>
          </cell>
          <cell r="C190" t="str">
            <v>Lokasi pekerjaan : sepanjang jalan</v>
          </cell>
          <cell r="L190" t="str">
            <v>PROP / KAB / KODYA</v>
          </cell>
          <cell r="O190" t="str">
            <v>:</v>
          </cell>
        </row>
        <row r="191">
          <cell r="A191">
            <v>3</v>
          </cell>
          <cell r="C191" t="str">
            <v>Kondisi existing jalan : sedang</v>
          </cell>
          <cell r="L191" t="str">
            <v>ITEM PEMBAYARAN NO.</v>
          </cell>
          <cell r="O191" t="str">
            <v>:  5.1 (2)</v>
          </cell>
          <cell r="R191" t="str">
            <v>PERKIRAAN VOL. PEK.</v>
          </cell>
          <cell r="T191" t="str">
            <v>:</v>
          </cell>
          <cell r="U191">
            <v>1</v>
          </cell>
        </row>
        <row r="192">
          <cell r="A192">
            <v>4</v>
          </cell>
          <cell r="C192" t="str">
            <v>Jarak rata-rata Base Camp ke lokasi pekerjaan</v>
          </cell>
          <cell r="G192" t="str">
            <v>L</v>
          </cell>
          <cell r="H192">
            <v>8.7249999999999996</v>
          </cell>
          <cell r="I192" t="str">
            <v>KM</v>
          </cell>
          <cell r="L192" t="str">
            <v>JENIS PEKERJAAN</v>
          </cell>
          <cell r="O192" t="str">
            <v>:  Lps. Pond. Ag. Kls. B, CBR Min 35%</v>
          </cell>
          <cell r="R192" t="str">
            <v>TOTAL HARGA</v>
          </cell>
          <cell r="T192" t="str">
            <v>:</v>
          </cell>
          <cell r="U192">
            <v>339061.22823589185</v>
          </cell>
        </row>
        <row r="193">
          <cell r="A193">
            <v>5</v>
          </cell>
          <cell r="C193" t="str">
            <v>Tebal lapis agregat padat</v>
          </cell>
          <cell r="G193" t="str">
            <v>t</v>
          </cell>
          <cell r="H193">
            <v>0.15</v>
          </cell>
          <cell r="I193" t="str">
            <v>M</v>
          </cell>
          <cell r="L193" t="str">
            <v>SATUAN PEMBAYARAN</v>
          </cell>
          <cell r="O193" t="str">
            <v>:  M3</v>
          </cell>
          <cell r="R193" t="str">
            <v>% THD. BIAYA PROYEK</v>
          </cell>
          <cell r="T193" t="str">
            <v>:</v>
          </cell>
          <cell r="U193">
            <v>8.0681907126475844E-3</v>
          </cell>
        </row>
        <row r="194">
          <cell r="A194">
            <v>6</v>
          </cell>
          <cell r="C194" t="str">
            <v>Faktor kembang material (Padat-Lepas)</v>
          </cell>
          <cell r="G194" t="str">
            <v>Fk</v>
          </cell>
          <cell r="H194">
            <v>1.2</v>
          </cell>
          <cell r="I194" t="str">
            <v>-</v>
          </cell>
        </row>
        <row r="195">
          <cell r="A195">
            <v>7</v>
          </cell>
          <cell r="C195" t="str">
            <v>Jam kerja efektif per-hari</v>
          </cell>
          <cell r="G195" t="str">
            <v>Tk</v>
          </cell>
          <cell r="H195">
            <v>7</v>
          </cell>
          <cell r="I195" t="str">
            <v>jam</v>
          </cell>
        </row>
        <row r="196">
          <cell r="A196">
            <v>8</v>
          </cell>
          <cell r="C196" t="str">
            <v>Proporsi Campuran :</v>
          </cell>
          <cell r="D196" t="str">
            <v>- Agregat Kasar</v>
          </cell>
          <cell r="G196" t="str">
            <v>Ak</v>
          </cell>
          <cell r="H196">
            <v>35</v>
          </cell>
          <cell r="I196" t="str">
            <v>%</v>
          </cell>
          <cell r="J196" t="str">
            <v>Gradasi harus</v>
          </cell>
          <cell r="Q196" t="str">
            <v>PERKIRAAN</v>
          </cell>
          <cell r="R196" t="str">
            <v>HARGA</v>
          </cell>
          <cell r="S196" t="str">
            <v>JUMLAH</v>
          </cell>
        </row>
        <row r="197">
          <cell r="D197" t="str">
            <v>- Agregat Halus</v>
          </cell>
          <cell r="G197" t="str">
            <v>Ah</v>
          </cell>
          <cell r="H197">
            <v>20</v>
          </cell>
          <cell r="I197" t="str">
            <v>%</v>
          </cell>
          <cell r="J197" t="str">
            <v>memenuhi</v>
          </cell>
          <cell r="L197" t="str">
            <v>NO.</v>
          </cell>
          <cell r="N197" t="str">
            <v>KOMPONEN</v>
          </cell>
          <cell r="P197" t="str">
            <v>SATUAN</v>
          </cell>
          <cell r="Q197" t="str">
            <v>KUANTITAS</v>
          </cell>
          <cell r="R197" t="str">
            <v>SATUAN</v>
          </cell>
          <cell r="S197" t="str">
            <v>HARGA</v>
          </cell>
        </row>
        <row r="198">
          <cell r="D198" t="str">
            <v>- Sirtu</v>
          </cell>
          <cell r="G198" t="str">
            <v>St</v>
          </cell>
          <cell r="H198">
            <v>45</v>
          </cell>
          <cell r="I198" t="str">
            <v>%</v>
          </cell>
          <cell r="J198" t="str">
            <v>Spesifikasi</v>
          </cell>
          <cell r="R198" t="str">
            <v>(Rp.)</v>
          </cell>
          <cell r="S198" t="str">
            <v>(Rp.)</v>
          </cell>
        </row>
        <row r="199">
          <cell r="A199" t="str">
            <v>II.</v>
          </cell>
          <cell r="C199" t="str">
            <v>URUTAN KERJA</v>
          </cell>
        </row>
        <row r="200">
          <cell r="A200">
            <v>1</v>
          </cell>
          <cell r="C200" t="str">
            <v>Wheel Loader mencampur dan memuat Agregat ke</v>
          </cell>
        </row>
        <row r="201">
          <cell r="C201" t="str">
            <v>dalam Dump Truck di Base Camp</v>
          </cell>
          <cell r="L201" t="str">
            <v>A.</v>
          </cell>
          <cell r="N201" t="str">
            <v>TENAGA</v>
          </cell>
        </row>
        <row r="202">
          <cell r="A202">
            <v>2</v>
          </cell>
          <cell r="C202" t="str">
            <v>Dump Truck mengangkut Agregat ke lokasi</v>
          </cell>
        </row>
        <row r="203">
          <cell r="C203" t="str">
            <v>pekerjaan dan dihampar dengan Motor Grader</v>
          </cell>
          <cell r="L203" t="str">
            <v>1.</v>
          </cell>
          <cell r="N203" t="str">
            <v>Pekerja</v>
          </cell>
          <cell r="O203" t="str">
            <v>(L01)</v>
          </cell>
          <cell r="P203" t="str">
            <v>jam</v>
          </cell>
          <cell r="Q203">
            <v>0.24988844265952695</v>
          </cell>
          <cell r="R203">
            <v>2857.14</v>
          </cell>
          <cell r="U203">
            <v>713.96626506024074</v>
          </cell>
        </row>
        <row r="204">
          <cell r="A204">
            <v>3</v>
          </cell>
          <cell r="C204" t="str">
            <v>Hamparan Agregat dibasahi dengan Water Tank</v>
          </cell>
          <cell r="L204" t="str">
            <v>2.</v>
          </cell>
          <cell r="N204" t="str">
            <v>Mandor</v>
          </cell>
          <cell r="O204" t="str">
            <v>(L03)</v>
          </cell>
          <cell r="P204" t="str">
            <v>jam</v>
          </cell>
          <cell r="Q204">
            <v>3.5698348951360995E-2</v>
          </cell>
          <cell r="R204">
            <v>3214.29</v>
          </cell>
          <cell r="U204">
            <v>114.74484605087014</v>
          </cell>
        </row>
        <row r="205">
          <cell r="C205" t="str">
            <v>Truck sebelum dipadatkan dengan Tandem</v>
          </cell>
        </row>
        <row r="206">
          <cell r="C206" t="str">
            <v>Roller dan Pneumatic Tire Roller</v>
          </cell>
        </row>
        <row r="207">
          <cell r="A207">
            <v>4</v>
          </cell>
          <cell r="C207" t="str">
            <v>Selama pemadatan, sekelompok pekerja akan</v>
          </cell>
          <cell r="Q207" t="str">
            <v>JUMLAH HARGA TENAGA</v>
          </cell>
          <cell r="U207">
            <v>828.71111111111088</v>
          </cell>
        </row>
        <row r="208">
          <cell r="C208" t="str">
            <v>merapikan tepi hamparan dan level permukaan</v>
          </cell>
        </row>
        <row r="209">
          <cell r="C209" t="str">
            <v>dengan menggunakan Alat Bantu</v>
          </cell>
          <cell r="L209" t="str">
            <v>B.</v>
          </cell>
          <cell r="N209" t="str">
            <v>BAHAN</v>
          </cell>
        </row>
        <row r="210">
          <cell r="A210" t="str">
            <v>III.</v>
          </cell>
          <cell r="C210" t="str">
            <v>PEMAKAIAN BAHAN, ALAT DAN TENAGA</v>
          </cell>
        </row>
        <row r="211">
          <cell r="A211" t="str">
            <v>1.</v>
          </cell>
          <cell r="C211" t="str">
            <v>BAHAN</v>
          </cell>
          <cell r="L211" t="str">
            <v>1.</v>
          </cell>
          <cell r="N211" t="str">
            <v>Agregat Kasar   (M03)</v>
          </cell>
          <cell r="P211" t="str">
            <v>M3</v>
          </cell>
          <cell r="Q211">
            <v>0.42</v>
          </cell>
          <cell r="R211">
            <v>222345.54558042376</v>
          </cell>
          <cell r="U211">
            <v>93385.129143777973</v>
          </cell>
        </row>
        <row r="212">
          <cell r="C212" t="str">
            <v>- Agregat Kasar</v>
          </cell>
          <cell r="D212" t="str">
            <v>=  Ak x 1 M3 x Fk</v>
          </cell>
          <cell r="G212" t="str">
            <v>M03</v>
          </cell>
          <cell r="H212">
            <v>0.42</v>
          </cell>
          <cell r="I212" t="str">
            <v>M3</v>
          </cell>
          <cell r="L212" t="str">
            <v>2.</v>
          </cell>
          <cell r="N212" t="str">
            <v>Agregat Halus    (M04)</v>
          </cell>
          <cell r="P212" t="str">
            <v>M3</v>
          </cell>
          <cell r="Q212">
            <v>0.24</v>
          </cell>
          <cell r="R212">
            <v>194196.70775416915</v>
          </cell>
          <cell r="U212">
            <v>46607.209861000592</v>
          </cell>
        </row>
        <row r="213">
          <cell r="C213" t="str">
            <v>- Agregat Halus</v>
          </cell>
          <cell r="D213" t="str">
            <v>=  Ah x 1 M3 x Fk</v>
          </cell>
          <cell r="G213" t="str">
            <v>M04</v>
          </cell>
          <cell r="H213">
            <v>0.24</v>
          </cell>
          <cell r="I213" t="str">
            <v>M3</v>
          </cell>
          <cell r="L213" t="str">
            <v>3.</v>
          </cell>
          <cell r="N213" t="str">
            <v>Sirtu</v>
          </cell>
          <cell r="O213" t="str">
            <v>(M16)</v>
          </cell>
          <cell r="P213" t="str">
            <v>M3</v>
          </cell>
          <cell r="Q213">
            <v>0.54</v>
          </cell>
          <cell r="R213">
            <v>264500</v>
          </cell>
          <cell r="U213">
            <v>142830</v>
          </cell>
        </row>
        <row r="214">
          <cell r="C214" t="str">
            <v>- Sirtu</v>
          </cell>
          <cell r="D214" t="str">
            <v>=  St x 1 M3 x Fk</v>
          </cell>
          <cell r="G214" t="str">
            <v>M16</v>
          </cell>
          <cell r="H214">
            <v>0.54</v>
          </cell>
          <cell r="I214" t="str">
            <v>M3</v>
          </cell>
        </row>
        <row r="215">
          <cell r="A215" t="str">
            <v>2.</v>
          </cell>
          <cell r="C215" t="str">
            <v>ALAT</v>
          </cell>
        </row>
        <row r="216">
          <cell r="A216" t="str">
            <v>2.a.</v>
          </cell>
          <cell r="C216" t="str">
            <v>WHEEL LOADER</v>
          </cell>
          <cell r="G216" t="str">
            <v>(E15)</v>
          </cell>
        </row>
        <row r="217">
          <cell r="C217" t="str">
            <v>Kapasitas bucket</v>
          </cell>
          <cell r="G217" t="str">
            <v>V</v>
          </cell>
          <cell r="H217">
            <v>1.5</v>
          </cell>
          <cell r="I217" t="str">
            <v>M3</v>
          </cell>
          <cell r="Q217" t="str">
            <v>JUMLAH HARGA BAHAN</v>
          </cell>
          <cell r="U217">
            <v>282822.33900477854</v>
          </cell>
        </row>
        <row r="218">
          <cell r="C218" t="str">
            <v>Faktor bucket</v>
          </cell>
          <cell r="G218" t="str">
            <v>Fb</v>
          </cell>
          <cell r="H218">
            <v>0.9</v>
          </cell>
          <cell r="I218" t="str">
            <v>-</v>
          </cell>
        </row>
        <row r="219">
          <cell r="C219" t="str">
            <v>Faktor Efisiensi alat</v>
          </cell>
          <cell r="G219" t="str">
            <v>Fa</v>
          </cell>
          <cell r="H219">
            <v>0.83</v>
          </cell>
          <cell r="I219" t="str">
            <v>-</v>
          </cell>
          <cell r="L219" t="str">
            <v>C.</v>
          </cell>
          <cell r="N219" t="str">
            <v>PERALATAN</v>
          </cell>
        </row>
        <row r="220">
          <cell r="C220" t="str">
            <v>Waktu Siklus :</v>
          </cell>
          <cell r="G220" t="str">
            <v>Ts1</v>
          </cell>
          <cell r="L220" t="str">
            <v>1.</v>
          </cell>
          <cell r="N220" t="str">
            <v>Wheel Loader</v>
          </cell>
          <cell r="O220" t="str">
            <v>(E15)</v>
          </cell>
          <cell r="P220" t="str">
            <v>jam</v>
          </cell>
          <cell r="Q220">
            <v>3.5698348951360995E-2</v>
          </cell>
          <cell r="R220">
            <v>163808.13869490434</v>
          </cell>
          <cell r="U220">
            <v>5847.680096203635</v>
          </cell>
        </row>
        <row r="221">
          <cell r="C221" t="str">
            <v>- Mencampur</v>
          </cell>
          <cell r="G221" t="str">
            <v>T1</v>
          </cell>
          <cell r="H221">
            <v>1.5</v>
          </cell>
          <cell r="I221" t="str">
            <v>menit</v>
          </cell>
          <cell r="L221" t="str">
            <v>2.</v>
          </cell>
          <cell r="N221" t="str">
            <v>Dump Truck</v>
          </cell>
          <cell r="O221" t="str">
            <v>(E09)</v>
          </cell>
          <cell r="P221" t="str">
            <v>jam</v>
          </cell>
          <cell r="Q221">
            <v>0.14542063837680036</v>
          </cell>
          <cell r="R221">
            <v>70230.073977639215</v>
          </cell>
          <cell r="U221">
            <v>10212.90219107821</v>
          </cell>
        </row>
        <row r="222">
          <cell r="C222" t="str">
            <v>- Memuat dan lain-lain</v>
          </cell>
          <cell r="G222" t="str">
            <v>T2</v>
          </cell>
          <cell r="H222">
            <v>0.5</v>
          </cell>
          <cell r="I222" t="str">
            <v>menit</v>
          </cell>
          <cell r="L222" t="str">
            <v>3.</v>
          </cell>
          <cell r="N222" t="str">
            <v>Motor Grader</v>
          </cell>
          <cell r="O222" t="str">
            <v>(E13)</v>
          </cell>
          <cell r="P222" t="str">
            <v>jam</v>
          </cell>
          <cell r="Q222">
            <v>1.1713520749665328E-2</v>
          </cell>
          <cell r="R222">
            <v>201666.62574070093</v>
          </cell>
          <cell r="U222">
            <v>2362.2262051286921</v>
          </cell>
        </row>
        <row r="223">
          <cell r="G223" t="str">
            <v>Ts1</v>
          </cell>
          <cell r="H223">
            <v>2</v>
          </cell>
          <cell r="I223" t="str">
            <v>menit</v>
          </cell>
          <cell r="L223" t="str">
            <v>4.</v>
          </cell>
          <cell r="N223" t="str">
            <v>Vibratory Roller</v>
          </cell>
          <cell r="O223" t="str">
            <v>(E19)</v>
          </cell>
          <cell r="P223" t="str">
            <v>jam</v>
          </cell>
          <cell r="Q223">
            <v>1.7849174475680501E-2</v>
          </cell>
          <cell r="R223">
            <v>234734.82748629327</v>
          </cell>
          <cell r="U223">
            <v>4189.8228913216117</v>
          </cell>
        </row>
        <row r="224">
          <cell r="L224" t="str">
            <v>5.</v>
          </cell>
          <cell r="N224" t="str">
            <v>P. Tyre Roller</v>
          </cell>
          <cell r="O224" t="str">
            <v>(E18)</v>
          </cell>
          <cell r="P224" t="str">
            <v>jam</v>
          </cell>
          <cell r="Q224">
            <v>4.2838018741633201E-3</v>
          </cell>
          <cell r="R224">
            <v>113384.24751021285</v>
          </cell>
          <cell r="U224">
            <v>485.71565198484757</v>
          </cell>
        </row>
        <row r="225">
          <cell r="C225" t="str">
            <v>Kap. Prod. / jam =</v>
          </cell>
          <cell r="D225" t="str">
            <v>V x Fb x Fa x 60</v>
          </cell>
          <cell r="G225" t="str">
            <v>Q1</v>
          </cell>
          <cell r="H225">
            <v>28.012500000000003</v>
          </cell>
          <cell r="I225" t="str">
            <v>M3</v>
          </cell>
          <cell r="L225" t="str">
            <v>6.</v>
          </cell>
          <cell r="N225" t="str">
            <v>Water Tanker</v>
          </cell>
          <cell r="O225" t="str">
            <v>(E23)</v>
          </cell>
          <cell r="P225" t="str">
            <v>jam</v>
          </cell>
          <cell r="Q225">
            <v>2.1084337349397592E-2</v>
          </cell>
          <cell r="R225">
            <v>67020.510980434308</v>
          </cell>
          <cell r="U225">
            <v>1413.0830628404826</v>
          </cell>
        </row>
        <row r="226">
          <cell r="D226" t="str">
            <v>Fk x Ts1</v>
          </cell>
          <cell r="L226" t="str">
            <v>7.</v>
          </cell>
          <cell r="N226" t="str">
            <v>Alat Bantu</v>
          </cell>
          <cell r="P226" t="str">
            <v>Ls</v>
          </cell>
          <cell r="Q226">
            <v>1</v>
          </cell>
          <cell r="R226">
            <v>75</v>
          </cell>
          <cell r="U226">
            <v>75</v>
          </cell>
        </row>
        <row r="227">
          <cell r="C227" t="str">
            <v>Koefisien Alat / M3</v>
          </cell>
          <cell r="D227" t="str">
            <v>=  1  :  Q1</v>
          </cell>
          <cell r="G227" t="str">
            <v>(E15)</v>
          </cell>
          <cell r="H227">
            <v>3.5698348951360995E-2</v>
          </cell>
          <cell r="I227" t="str">
            <v>jam</v>
          </cell>
        </row>
        <row r="228">
          <cell r="Q228" t="str">
            <v>JUMLAH HARGA PERALATAN</v>
          </cell>
          <cell r="U228">
            <v>24586.430098557481</v>
          </cell>
        </row>
        <row r="229">
          <cell r="A229" t="str">
            <v>2.b.</v>
          </cell>
          <cell r="C229" t="str">
            <v>DUMP TRUCK</v>
          </cell>
          <cell r="G229" t="str">
            <v>(E09)</v>
          </cell>
        </row>
        <row r="230">
          <cell r="C230" t="str">
            <v>Kapasitas bak</v>
          </cell>
          <cell r="G230" t="str">
            <v>V</v>
          </cell>
          <cell r="H230">
            <v>6</v>
          </cell>
          <cell r="I230" t="str">
            <v>M3</v>
          </cell>
          <cell r="L230" t="str">
            <v>D.</v>
          </cell>
          <cell r="N230" t="str">
            <v>JUMLAH HARGA TENAGA, BAHAN DAN PERALATAN  ( A + B + C )</v>
          </cell>
          <cell r="U230">
            <v>308237.48021444713</v>
          </cell>
        </row>
        <row r="231">
          <cell r="C231" t="str">
            <v>Faktor Efisiensi alat</v>
          </cell>
          <cell r="G231" t="str">
            <v>Fa</v>
          </cell>
          <cell r="H231">
            <v>0.83</v>
          </cell>
          <cell r="I231" t="str">
            <v>-</v>
          </cell>
          <cell r="L231" t="str">
            <v>E.</v>
          </cell>
          <cell r="N231" t="str">
            <v>OVERHEAD &amp; PROFIT</v>
          </cell>
          <cell r="P231">
            <v>10</v>
          </cell>
          <cell r="Q231" t="str">
            <v>%  x  D</v>
          </cell>
          <cell r="U231">
            <v>30823.748021444713</v>
          </cell>
        </row>
        <row r="232">
          <cell r="C232" t="str">
            <v>Kecepatan rata-rata bermuatan</v>
          </cell>
          <cell r="G232" t="str">
            <v>v1</v>
          </cell>
          <cell r="H232">
            <v>45</v>
          </cell>
          <cell r="I232" t="str">
            <v>KM/jam</v>
          </cell>
          <cell r="L232" t="str">
            <v>F.</v>
          </cell>
          <cell r="N232" t="str">
            <v>HARGA SATUAN PEKERJAAN  ( D + E )</v>
          </cell>
          <cell r="U232">
            <v>339061.22823589185</v>
          </cell>
        </row>
        <row r="233">
          <cell r="C233" t="str">
            <v>Kecepatan rata-rata kosong</v>
          </cell>
          <cell r="G233" t="str">
            <v>v2</v>
          </cell>
          <cell r="H233">
            <v>60</v>
          </cell>
          <cell r="I233" t="str">
            <v>KM/jam</v>
          </cell>
          <cell r="L233" t="str">
            <v>Note: 1</v>
          </cell>
          <cell r="N233" t="str">
            <v>SATUAN dapat berdasarkan atas jam operasi untuk Tenaga Kerja dan Peralatan, volume dan/atau ukuran</v>
          </cell>
        </row>
        <row r="234">
          <cell r="C234" t="str">
            <v>Waktu Siklus  :  - Waktu memuat = V : Q1 x 60</v>
          </cell>
          <cell r="G234" t="str">
            <v>T1</v>
          </cell>
          <cell r="H234">
            <v>12.851405622489958</v>
          </cell>
          <cell r="I234" t="str">
            <v>menit</v>
          </cell>
          <cell r="N234" t="str">
            <v>berat untuk bahan-bahan.</v>
          </cell>
        </row>
        <row r="235">
          <cell r="C235" t="str">
            <v>- Waktu tempuh isi  =  (L : v1) x 60 menit</v>
          </cell>
          <cell r="G235" t="str">
            <v>T2</v>
          </cell>
          <cell r="H235">
            <v>11.633333333333333</v>
          </cell>
          <cell r="I235" t="str">
            <v>menit</v>
          </cell>
          <cell r="L235">
            <v>2</v>
          </cell>
          <cell r="N235" t="str">
            <v>Kuantitas satuan adalah kuantitas setiap komponen untuk menyelesaikan satu satuan pekerjaan dari nomor</v>
          </cell>
        </row>
        <row r="236">
          <cell r="C236" t="str">
            <v>- Waktu tempuh kosong  =  (L : v2) x 60 menit</v>
          </cell>
          <cell r="G236" t="str">
            <v>T3</v>
          </cell>
          <cell r="H236">
            <v>8.7249999999999996</v>
          </cell>
          <cell r="I236" t="str">
            <v>menit</v>
          </cell>
          <cell r="N236" t="str">
            <v>mata pembayaran.</v>
          </cell>
        </row>
        <row r="237">
          <cell r="C237" t="str">
            <v>- Dump dan lain-lain</v>
          </cell>
          <cell r="G237" t="str">
            <v>T4</v>
          </cell>
          <cell r="H237">
            <v>3</v>
          </cell>
          <cell r="I237" t="str">
            <v>menit</v>
          </cell>
          <cell r="L237">
            <v>3</v>
          </cell>
          <cell r="N237" t="str">
            <v>Biaya satuan untuk peralatan sudah termasuk bahan bakar, bahan habis dipakai dan operator.</v>
          </cell>
        </row>
        <row r="238">
          <cell r="G238" t="str">
            <v>Ts2</v>
          </cell>
          <cell r="H238">
            <v>36.20973895582329</v>
          </cell>
          <cell r="I238" t="str">
            <v>menit</v>
          </cell>
          <cell r="L238">
            <v>4</v>
          </cell>
          <cell r="N238" t="str">
            <v>Biaya satuan sudah termasuk pengeluaran untuk seluruh pajak yang berkaitan (tetapi tidak termasuk PPN</v>
          </cell>
        </row>
        <row r="239">
          <cell r="N239" t="str">
            <v>yang dibayar dari kontrak) dan biaya-biaya lainnya.</v>
          </cell>
        </row>
        <row r="240">
          <cell r="J240" t="str">
            <v>Berlanjut ke hal. berikut</v>
          </cell>
        </row>
        <row r="241">
          <cell r="A241" t="str">
            <v>ITEM PEMBAYARAN NO.</v>
          </cell>
          <cell r="D241" t="str">
            <v>:  5.1 (2)</v>
          </cell>
          <cell r="J241" t="str">
            <v>Analisa EI-512</v>
          </cell>
        </row>
        <row r="242">
          <cell r="A242" t="str">
            <v>JENIS PEKERJAAN</v>
          </cell>
          <cell r="D242" t="str">
            <v>:  Lps. Pond. Ag. Kls. B, CBR Min 35%</v>
          </cell>
        </row>
        <row r="243">
          <cell r="A243" t="str">
            <v>SATUAN PEMBAYARAN</v>
          </cell>
          <cell r="D243" t="str">
            <v>:  M3</v>
          </cell>
          <cell r="H243" t="str">
            <v>URAIAN ANALISA HARGA SATUAN</v>
          </cell>
        </row>
        <row r="244">
          <cell r="J244" t="str">
            <v>Lanjutan</v>
          </cell>
        </row>
        <row r="246">
          <cell r="A246" t="str">
            <v>No.</v>
          </cell>
          <cell r="C246" t="str">
            <v>U R A I A N</v>
          </cell>
          <cell r="G246" t="str">
            <v>KODE</v>
          </cell>
          <cell r="H246" t="str">
            <v>KOEF.</v>
          </cell>
          <cell r="I246" t="str">
            <v>SATUAN</v>
          </cell>
          <cell r="J246" t="str">
            <v>KETERANGAN</v>
          </cell>
        </row>
        <row r="249">
          <cell r="C249" t="str">
            <v>Kap. Prod. / jam =</v>
          </cell>
          <cell r="D249" t="str">
            <v>V x Fa x 60</v>
          </cell>
          <cell r="G249" t="str">
            <v>Q2</v>
          </cell>
          <cell r="H249">
            <v>6.8766030129017413</v>
          </cell>
          <cell r="I249" t="str">
            <v>M3</v>
          </cell>
        </row>
        <row r="250">
          <cell r="D250" t="str">
            <v>Fk x Ts2</v>
          </cell>
        </row>
        <row r="251">
          <cell r="C251" t="str">
            <v>Koefisien Alat / M3</v>
          </cell>
          <cell r="D251" t="str">
            <v>=  1  :  Q2</v>
          </cell>
          <cell r="G251" t="str">
            <v>-</v>
          </cell>
          <cell r="H251">
            <v>0.14542063837680036</v>
          </cell>
          <cell r="I251" t="str">
            <v>jam</v>
          </cell>
        </row>
        <row r="253">
          <cell r="A253" t="str">
            <v>2.c.</v>
          </cell>
          <cell r="C253" t="str">
            <v>MOTOR GRADER</v>
          </cell>
          <cell r="G253" t="str">
            <v>(E13)</v>
          </cell>
        </row>
        <row r="254">
          <cell r="C254" t="str">
            <v>Panjang hamparan</v>
          </cell>
          <cell r="G254" t="str">
            <v>Lh</v>
          </cell>
          <cell r="H254">
            <v>50</v>
          </cell>
          <cell r="I254" t="str">
            <v>M</v>
          </cell>
        </row>
        <row r="255">
          <cell r="C255" t="str">
            <v>Lebar efektif kerja blade</v>
          </cell>
          <cell r="G255" t="str">
            <v>b</v>
          </cell>
          <cell r="H255">
            <v>2.4</v>
          </cell>
          <cell r="I255" t="str">
            <v>M</v>
          </cell>
        </row>
        <row r="256">
          <cell r="C256" t="str">
            <v>Faktor Efisiensi alat</v>
          </cell>
          <cell r="G256" t="str">
            <v>Fa</v>
          </cell>
          <cell r="H256">
            <v>0.83</v>
          </cell>
          <cell r="I256" t="str">
            <v>-</v>
          </cell>
        </row>
        <row r="257">
          <cell r="C257" t="str">
            <v>Kecepatan rata-rata alat</v>
          </cell>
          <cell r="G257" t="str">
            <v>v</v>
          </cell>
          <cell r="H257">
            <v>4</v>
          </cell>
          <cell r="I257" t="str">
            <v>KM/jam</v>
          </cell>
        </row>
        <row r="258">
          <cell r="C258" t="str">
            <v>Jumlah lintasan</v>
          </cell>
          <cell r="G258" t="str">
            <v>n</v>
          </cell>
          <cell r="H258">
            <v>6</v>
          </cell>
          <cell r="I258" t="str">
            <v>lintasan</v>
          </cell>
          <cell r="J258" t="str">
            <v>3 x pp</v>
          </cell>
        </row>
        <row r="259">
          <cell r="C259" t="str">
            <v>Waktu Siklus :</v>
          </cell>
          <cell r="G259" t="str">
            <v>Ts3</v>
          </cell>
        </row>
        <row r="260">
          <cell r="C260" t="str">
            <v>- Perataan 1 lintasan  =  Lh : (v x 1000) x 60</v>
          </cell>
          <cell r="G260" t="str">
            <v>T1</v>
          </cell>
          <cell r="H260">
            <v>0.75</v>
          </cell>
          <cell r="I260" t="str">
            <v>menit</v>
          </cell>
        </row>
        <row r="261">
          <cell r="C261" t="str">
            <v>- Lain-lain</v>
          </cell>
          <cell r="G261" t="str">
            <v>T2</v>
          </cell>
          <cell r="H261">
            <v>1</v>
          </cell>
          <cell r="I261" t="str">
            <v>menit</v>
          </cell>
        </row>
        <row r="262">
          <cell r="G262" t="str">
            <v>Ts3</v>
          </cell>
          <cell r="H262">
            <v>1.75</v>
          </cell>
          <cell r="I262" t="str">
            <v>menit</v>
          </cell>
        </row>
        <row r="264">
          <cell r="C264" t="str">
            <v>Kap. Prod. / jam =</v>
          </cell>
          <cell r="D264" t="str">
            <v>Lh x b x t x Fa x 60</v>
          </cell>
          <cell r="G264" t="str">
            <v>Q3</v>
          </cell>
          <cell r="H264">
            <v>85.371428571428567</v>
          </cell>
          <cell r="I264" t="str">
            <v>M3</v>
          </cell>
        </row>
        <row r="265">
          <cell r="D265" t="str">
            <v>n x Ts3</v>
          </cell>
        </row>
        <row r="266">
          <cell r="C266" t="str">
            <v>Koefisien Alat / M3</v>
          </cell>
          <cell r="D266" t="str">
            <v>=  1  :  Q3</v>
          </cell>
          <cell r="G266" t="str">
            <v>(E13)</v>
          </cell>
          <cell r="H266">
            <v>1.1713520749665328E-2</v>
          </cell>
          <cell r="I266" t="str">
            <v>jam</v>
          </cell>
        </row>
        <row r="268">
          <cell r="A268" t="str">
            <v>2.d.</v>
          </cell>
          <cell r="C268" t="str">
            <v>VIBRATORY ROLLER</v>
          </cell>
          <cell r="G268" t="str">
            <v>(E19)</v>
          </cell>
        </row>
        <row r="269">
          <cell r="C269" t="str">
            <v>Kecepatan rata-rata alat</v>
          </cell>
          <cell r="G269" t="str">
            <v>v</v>
          </cell>
          <cell r="H269">
            <v>3</v>
          </cell>
          <cell r="I269" t="str">
            <v>KM/jam</v>
          </cell>
        </row>
        <row r="270">
          <cell r="C270" t="str">
            <v>Lebar efektif pemadatan</v>
          </cell>
          <cell r="G270" t="str">
            <v>b</v>
          </cell>
          <cell r="H270">
            <v>1.2</v>
          </cell>
          <cell r="I270" t="str">
            <v>M</v>
          </cell>
        </row>
        <row r="271">
          <cell r="C271" t="str">
            <v>Jumlah lintasan</v>
          </cell>
          <cell r="G271" t="str">
            <v>n</v>
          </cell>
          <cell r="H271">
            <v>8</v>
          </cell>
          <cell r="I271" t="str">
            <v>lintasan</v>
          </cell>
        </row>
        <row r="272">
          <cell r="C272" t="str">
            <v>Faktor Efisiensi alat</v>
          </cell>
          <cell r="G272" t="str">
            <v>Fa</v>
          </cell>
          <cell r="H272">
            <v>0.83</v>
          </cell>
          <cell r="I272" t="str">
            <v>-</v>
          </cell>
        </row>
        <row r="274">
          <cell r="C274" t="str">
            <v>Kap. Prod. / jam =</v>
          </cell>
          <cell r="D274" t="str">
            <v>(v x 1000) x b x t x Fa</v>
          </cell>
          <cell r="G274" t="str">
            <v>Q4</v>
          </cell>
          <cell r="H274">
            <v>56.024999999999999</v>
          </cell>
          <cell r="I274" t="str">
            <v>M3</v>
          </cell>
        </row>
        <row r="275">
          <cell r="D275" t="str">
            <v>n</v>
          </cell>
        </row>
        <row r="276">
          <cell r="C276" t="str">
            <v>Koefisien Alat / M3</v>
          </cell>
          <cell r="D276" t="str">
            <v>=  1  :  Q4</v>
          </cell>
          <cell r="G276" t="str">
            <v>(E19)</v>
          </cell>
          <cell r="H276">
            <v>1.7849174475680501E-2</v>
          </cell>
          <cell r="I276" t="str">
            <v>jam</v>
          </cell>
        </row>
        <row r="278">
          <cell r="A278" t="str">
            <v>2.e.</v>
          </cell>
          <cell r="C278" t="str">
            <v>PNEUMATIC TIRE ROLLER</v>
          </cell>
          <cell r="G278" t="str">
            <v>(E18)</v>
          </cell>
        </row>
        <row r="279">
          <cell r="C279" t="str">
            <v>Kecepatan rata-rata alat</v>
          </cell>
          <cell r="G279" t="str">
            <v>v</v>
          </cell>
          <cell r="H279">
            <v>5</v>
          </cell>
          <cell r="I279" t="str">
            <v>KM/jam</v>
          </cell>
        </row>
        <row r="280">
          <cell r="C280" t="str">
            <v>Lebar efektif pemadatan</v>
          </cell>
          <cell r="G280" t="str">
            <v>b</v>
          </cell>
          <cell r="H280">
            <v>1.5</v>
          </cell>
          <cell r="I280" t="str">
            <v>M</v>
          </cell>
        </row>
        <row r="281">
          <cell r="C281" t="str">
            <v>Jumlah lintasan</v>
          </cell>
          <cell r="G281" t="str">
            <v>n</v>
          </cell>
          <cell r="H281">
            <v>4</v>
          </cell>
          <cell r="I281" t="str">
            <v>lintasan</v>
          </cell>
        </row>
        <row r="282">
          <cell r="C282" t="str">
            <v>Faktor Efisiensi alat</v>
          </cell>
          <cell r="G282" t="str">
            <v>Fa</v>
          </cell>
          <cell r="H282">
            <v>0.83</v>
          </cell>
          <cell r="I282" t="str">
            <v>-</v>
          </cell>
        </row>
        <row r="284">
          <cell r="C284" t="str">
            <v>Kap. Prod. / jam =</v>
          </cell>
          <cell r="D284" t="str">
            <v>(v x 1000) x b x t x Fa</v>
          </cell>
          <cell r="G284" t="str">
            <v>Q5</v>
          </cell>
          <cell r="H284">
            <v>233.4375</v>
          </cell>
          <cell r="I284" t="str">
            <v>M3</v>
          </cell>
        </row>
        <row r="285">
          <cell r="D285" t="str">
            <v>n</v>
          </cell>
        </row>
        <row r="286">
          <cell r="C286" t="str">
            <v>Koefisien Alat / M3</v>
          </cell>
          <cell r="D286" t="str">
            <v>=  1  :  Q5</v>
          </cell>
          <cell r="G286" t="str">
            <v>(E18)</v>
          </cell>
          <cell r="H286">
            <v>4.2838018741633201E-3</v>
          </cell>
          <cell r="I286" t="str">
            <v>jam</v>
          </cell>
        </row>
        <row r="288">
          <cell r="A288" t="str">
            <v>2.f.</v>
          </cell>
          <cell r="C288" t="str">
            <v>WATER TANK TRUCK</v>
          </cell>
          <cell r="G288" t="str">
            <v>(E23)</v>
          </cell>
        </row>
        <row r="289">
          <cell r="C289" t="str">
            <v>Volume tanki air</v>
          </cell>
          <cell r="G289" t="str">
            <v>V</v>
          </cell>
          <cell r="H289">
            <v>4</v>
          </cell>
          <cell r="I289" t="str">
            <v>M3</v>
          </cell>
        </row>
        <row r="290">
          <cell r="C290" t="str">
            <v>Kebutuhan air / M3 agregat padat</v>
          </cell>
          <cell r="G290" t="str">
            <v>Wc</v>
          </cell>
          <cell r="H290">
            <v>7.0000000000000007E-2</v>
          </cell>
          <cell r="I290" t="str">
            <v>M3</v>
          </cell>
        </row>
        <row r="291">
          <cell r="C291" t="str">
            <v>Pengisian tanki / jam</v>
          </cell>
          <cell r="G291" t="str">
            <v>n</v>
          </cell>
          <cell r="H291">
            <v>1</v>
          </cell>
          <cell r="I291" t="str">
            <v>kali</v>
          </cell>
        </row>
        <row r="292">
          <cell r="C292" t="str">
            <v>Faktor Efisiensi alat</v>
          </cell>
          <cell r="G292" t="str">
            <v>Fa</v>
          </cell>
          <cell r="H292">
            <v>0.83</v>
          </cell>
          <cell r="I292" t="str">
            <v>-</v>
          </cell>
        </row>
        <row r="294">
          <cell r="C294" t="str">
            <v>Kap. Prod. / jam =</v>
          </cell>
          <cell r="D294" t="str">
            <v>V x n x Fa</v>
          </cell>
          <cell r="G294" t="str">
            <v>Q6</v>
          </cell>
          <cell r="H294">
            <v>47.428571428571423</v>
          </cell>
          <cell r="I294" t="str">
            <v>M3</v>
          </cell>
        </row>
        <row r="295">
          <cell r="D295" t="str">
            <v>Wc</v>
          </cell>
        </row>
        <row r="296">
          <cell r="C296" t="str">
            <v>Koefisien Alat / M3</v>
          </cell>
          <cell r="D296" t="str">
            <v>=  1  :  Q6</v>
          </cell>
          <cell r="G296" t="str">
            <v>(E23)</v>
          </cell>
          <cell r="H296">
            <v>2.1084337349397592E-2</v>
          </cell>
          <cell r="I296" t="str">
            <v>jam</v>
          </cell>
        </row>
        <row r="299">
          <cell r="J299" t="str">
            <v>Berlanjut ke hal. berikut</v>
          </cell>
        </row>
        <row r="300">
          <cell r="A300" t="str">
            <v>ITEM PEMBAYARAN NO.</v>
          </cell>
          <cell r="D300" t="str">
            <v>:  5.1 (2)</v>
          </cell>
          <cell r="J300" t="str">
            <v>Analisa EI-512</v>
          </cell>
        </row>
        <row r="301">
          <cell r="A301" t="str">
            <v>JENIS PEKERJAAN</v>
          </cell>
          <cell r="D301" t="str">
            <v>:  Lps. Pond. Ag. Kls. B, CBR Min 35%</v>
          </cell>
        </row>
        <row r="302">
          <cell r="A302" t="str">
            <v>SATUAN PEMBAYARAN</v>
          </cell>
          <cell r="D302" t="str">
            <v>:  M3</v>
          </cell>
          <cell r="H302" t="str">
            <v>URAIAN ANALISA HARGA SATUAN</v>
          </cell>
        </row>
        <row r="303">
          <cell r="J303" t="str">
            <v>Lanjutan</v>
          </cell>
        </row>
        <row r="305">
          <cell r="A305" t="str">
            <v>No.</v>
          </cell>
          <cell r="C305" t="str">
            <v>U R A I A N</v>
          </cell>
          <cell r="G305" t="str">
            <v>KODE</v>
          </cell>
          <cell r="H305" t="str">
            <v>KOEF.</v>
          </cell>
          <cell r="I305" t="str">
            <v>SATUAN</v>
          </cell>
          <cell r="J305" t="str">
            <v>KETERANGAN</v>
          </cell>
        </row>
        <row r="308">
          <cell r="A308" t="str">
            <v>2.g.</v>
          </cell>
          <cell r="C308" t="str">
            <v>ALAT BANTU</v>
          </cell>
          <cell r="J308" t="str">
            <v>Lump Sum</v>
          </cell>
        </row>
        <row r="309">
          <cell r="C309" t="str">
            <v>Diperlukan   :</v>
          </cell>
        </row>
        <row r="310">
          <cell r="C310" t="str">
            <v>- Kereta dorong</v>
          </cell>
          <cell r="D310" t="str">
            <v>=  2  buah.</v>
          </cell>
        </row>
        <row r="311">
          <cell r="C311" t="str">
            <v>- Sekop</v>
          </cell>
          <cell r="D311" t="str">
            <v>=  3  buah.</v>
          </cell>
        </row>
        <row r="312">
          <cell r="C312" t="str">
            <v>- Garpu</v>
          </cell>
          <cell r="D312" t="str">
            <v>=  2  buah.</v>
          </cell>
        </row>
        <row r="314">
          <cell r="A314" t="str">
            <v>3.</v>
          </cell>
          <cell r="C314" t="str">
            <v>TENAGA</v>
          </cell>
        </row>
        <row r="315">
          <cell r="C315" t="str">
            <v>Produksi menentukan : WHEEL LOADER</v>
          </cell>
          <cell r="G315" t="str">
            <v>Q1</v>
          </cell>
          <cell r="H315">
            <v>28.012500000000003</v>
          </cell>
          <cell r="I315" t="str">
            <v>M3/jam</v>
          </cell>
        </row>
        <row r="316">
          <cell r="C316" t="str">
            <v>Produksi agregat / hari  =  Tk x Q1</v>
          </cell>
          <cell r="G316" t="str">
            <v>Qt</v>
          </cell>
          <cell r="H316">
            <v>196.08750000000003</v>
          </cell>
          <cell r="I316" t="str">
            <v>M3</v>
          </cell>
        </row>
        <row r="317">
          <cell r="C317" t="str">
            <v>Kebutuhan tenaga :</v>
          </cell>
        </row>
        <row r="318">
          <cell r="D318" t="str">
            <v>- Pekerja</v>
          </cell>
          <cell r="G318" t="str">
            <v>P</v>
          </cell>
          <cell r="H318">
            <v>7</v>
          </cell>
          <cell r="I318" t="str">
            <v>orang</v>
          </cell>
        </row>
        <row r="319">
          <cell r="D319" t="str">
            <v>- Mandor</v>
          </cell>
          <cell r="G319" t="str">
            <v>M</v>
          </cell>
          <cell r="H319">
            <v>1</v>
          </cell>
          <cell r="I319" t="str">
            <v>orang</v>
          </cell>
        </row>
        <row r="321">
          <cell r="C321" t="str">
            <v>Koefisien tenaga / M3   :</v>
          </cell>
        </row>
        <row r="322">
          <cell r="D322" t="str">
            <v>- Pekerja</v>
          </cell>
          <cell r="E322" t="str">
            <v>= (Tk x P) : Qt</v>
          </cell>
          <cell r="G322" t="str">
            <v>-</v>
          </cell>
          <cell r="H322">
            <v>0.24988844265952695</v>
          </cell>
          <cell r="I322" t="str">
            <v>jam</v>
          </cell>
        </row>
        <row r="323">
          <cell r="D323" t="str">
            <v>- Mandor</v>
          </cell>
          <cell r="E323" t="str">
            <v>= (Tk x M) : Qt</v>
          </cell>
          <cell r="G323" t="str">
            <v>-</v>
          </cell>
          <cell r="H323">
            <v>3.5698348951360995E-2</v>
          </cell>
          <cell r="I323" t="str">
            <v>jam</v>
          </cell>
        </row>
        <row r="325">
          <cell r="A325" t="str">
            <v>4.</v>
          </cell>
          <cell r="C325" t="str">
            <v>HARGA DASAR SATUAN UPAH, BAHAN DAN ALAT</v>
          </cell>
        </row>
        <row r="326">
          <cell r="C326" t="str">
            <v>Lihat lampiran.</v>
          </cell>
        </row>
        <row r="328">
          <cell r="A328" t="str">
            <v>5.</v>
          </cell>
          <cell r="C328" t="str">
            <v>ANALISA HARGA SATUAN PEKERJAAN</v>
          </cell>
        </row>
        <row r="329">
          <cell r="C329" t="str">
            <v>Lihat perhitungan dalam FORMULIR STANDAR UNTUK</v>
          </cell>
        </row>
        <row r="330">
          <cell r="C330" t="str">
            <v>PEREKAMAN ANALISA MASING-MASING HARGA</v>
          </cell>
        </row>
        <row r="331">
          <cell r="C331" t="str">
            <v>SATUAN.</v>
          </cell>
        </row>
        <row r="332">
          <cell r="C332" t="str">
            <v>Didapat Harga Satuan Pekerjaan :</v>
          </cell>
        </row>
        <row r="334">
          <cell r="C334" t="str">
            <v>Rp.</v>
          </cell>
          <cell r="D334">
            <v>339061.22823589185</v>
          </cell>
          <cell r="E334" t="str">
            <v>/ M3.</v>
          </cell>
        </row>
        <row r="337">
          <cell r="A337" t="str">
            <v>6.</v>
          </cell>
          <cell r="C337" t="str">
            <v>WAKTU PELAKSANAAN YANG DIPERLUKAN</v>
          </cell>
        </row>
        <row r="338">
          <cell r="C338" t="str">
            <v>Masa Pelaksanaan :</v>
          </cell>
          <cell r="D338" t="str">
            <v>. . . . . . . . . . . .</v>
          </cell>
          <cell r="E338" t="str">
            <v>bulan</v>
          </cell>
        </row>
        <row r="340">
          <cell r="A340" t="str">
            <v>7.</v>
          </cell>
          <cell r="C340" t="str">
            <v>VOLUME PEKERJAAN YANG DIPERLUKAN</v>
          </cell>
        </row>
        <row r="341">
          <cell r="C341" t="str">
            <v>Volume pekerjaan  :</v>
          </cell>
          <cell r="D341">
            <v>1</v>
          </cell>
          <cell r="E341" t="str">
            <v>M3</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3"/>
      <sheetName val="An.5"/>
      <sheetName val="An.6"/>
      <sheetName val="An.7"/>
      <sheetName val="EI7810"/>
      <sheetName val="EI7811"/>
      <sheetName val="EI322 (a)"/>
      <sheetName val="rekap.An"/>
      <sheetName val="Upah"/>
      <sheetName val="Analisa"/>
      <sheetName val="RAB"/>
      <sheetName val="SCEDULE"/>
      <sheetName val="REKAP"/>
      <sheetName val="SW-ALAT"/>
      <sheetName val="U-HAR"/>
      <sheetName val="DASBOR"/>
      <sheetName val="H-BHN"/>
      <sheetName val="ANLISA"/>
      <sheetName val="ANLS-ALT"/>
      <sheetName val="A-BANTU"/>
      <sheetName val="U-PEK"/>
      <sheetName val="M-BANTU"/>
      <sheetName val="H-SAT"/>
      <sheetName val="H_BHN"/>
      <sheetName val="A_BANTU"/>
      <sheetName val="BQ-Tenis"/>
      <sheetName val="Arsitektur"/>
      <sheetName val="Material"/>
      <sheetName val="BOQ_Aula"/>
      <sheetName val="Prelim"/>
      <sheetName val="Rekap Direct Cost"/>
      <sheetName val="BQ"/>
      <sheetName val="AN.HARGA"/>
      <sheetName val="An Ttk"/>
      <sheetName val="An Hrg Pp,AC,FAN"/>
      <sheetName val="HRG BAHAN"/>
      <sheetName val="RKP-MTRM"/>
      <sheetName val="NS-MTRM"/>
      <sheetName val="STD-MTRM"/>
      <sheetName val="SNI-17-3-09"/>
      <sheetName val="bhn&amp;upah"/>
      <sheetName val="BahanUpah"/>
      <sheetName val="Sheet1"/>
      <sheetName val="Rekap_Struktur"/>
      <sheetName val="BQ-Struktur"/>
      <sheetName val="PERSIAP"/>
      <sheetName val="ANALIS.1"/>
      <sheetName val="HARGA ALAT"/>
      <sheetName val=""/>
      <sheetName val="2.1. GD. STAFF QUARTER"/>
      <sheetName val="Analisa 2"/>
      <sheetName val="sort2"/>
      <sheetName val="3-DIV3"/>
      <sheetName val="dasar"/>
      <sheetName val="satuan"/>
      <sheetName val="harga"/>
      <sheetName val="Hrg satuan"/>
      <sheetName val="L-Mechanical"/>
      <sheetName val="SITE-E"/>
    </sheetNames>
    <sheetDataSet>
      <sheetData sheetId="0"/>
      <sheetData sheetId="1"/>
      <sheetData sheetId="2"/>
      <sheetData sheetId="3"/>
      <sheetData sheetId="4"/>
      <sheetData sheetId="5">
        <row r="20">
          <cell r="J20">
            <v>80000</v>
          </cell>
        </row>
      </sheetData>
      <sheetData sheetId="6"/>
      <sheetData sheetId="7"/>
      <sheetData sheetId="8">
        <row r="20">
          <cell r="J20">
            <v>80000</v>
          </cell>
        </row>
        <row r="33">
          <cell r="J33">
            <v>1150000</v>
          </cell>
        </row>
        <row r="58">
          <cell r="J58">
            <v>12000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H.Satuan"/>
      <sheetName val="rab me (by owner) "/>
      <sheetName val="BQ (by owner)"/>
      <sheetName val="rab me (fisik)"/>
      <sheetName val="Bill Of Quantity"/>
      <sheetName val="L-Mechanical"/>
      <sheetName val="PC"/>
      <sheetName val="Balok"/>
      <sheetName val="GLP-DISCOUNT"/>
      <sheetName val="GLP 2001"/>
      <sheetName val="EE-PROP"/>
      <sheetName val="Upah+Bahan"/>
      <sheetName val="Analisa"/>
      <sheetName val="anal_hs"/>
      <sheetName val="rekap"/>
      <sheetName val="Master 1.0"/>
      <sheetName val="harsat"/>
      <sheetName val="GB"/>
      <sheetName val="SITE-E"/>
      <sheetName val="Anl.+"/>
      <sheetName val="112-885"/>
      <sheetName val="AHS"/>
      <sheetName val="boq"/>
      <sheetName val="HS Alat"/>
      <sheetName val="REF.ONLY"/>
      <sheetName val="A"/>
      <sheetName val="Infrastruktur"/>
      <sheetName val="Persiapan"/>
      <sheetName val="AC"/>
      <sheetName val="Mekanikal"/>
      <sheetName val="01A- RAB"/>
      <sheetName val="G_SUMMARY"/>
      <sheetName val="GE_1_2"/>
      <sheetName val="Panel,feeder,elek"/>
      <sheetName val="STR"/>
      <sheetName val="DAF-1"/>
      <sheetName val="Har Sat"/>
      <sheetName val="ahs_utama"/>
      <sheetName val="PileCap"/>
      <sheetName val="DAFTAR HARGA"/>
      <sheetName val="Cover"/>
      <sheetName val="WT-LIST"/>
      <sheetName val="K Lead"/>
      <sheetName val="BAHAN"/>
      <sheetName val="K"/>
      <sheetName val="saluran"/>
      <sheetName val="c"/>
      <sheetName val="f"/>
      <sheetName val="HB "/>
      <sheetName val="Analis Kusen 1 ESKALASI"/>
      <sheetName val="Analisa ME"/>
      <sheetName val="PL-Office"/>
      <sheetName val="BAG-2"/>
      <sheetName val="Bill of Qty MEP"/>
      <sheetName val="ｺﾝY条件BD"/>
      <sheetName val="NP (4)"/>
      <sheetName val="KODE REK"/>
      <sheetName val="RAB"/>
      <sheetName val="5.1.ELEKTRIKAL-ELEKTRONIK"/>
      <sheetName val="metode"/>
      <sheetName val="Fin-Bengkel"/>
      <sheetName val="Fin-Showroom"/>
      <sheetName val="Hal_Pagar"/>
      <sheetName val="Str-Bengkel"/>
      <sheetName val="Str-Showroom"/>
      <sheetName val="ANALISA-A"/>
      <sheetName val="HRG BHN"/>
      <sheetName val="BoQ STR"/>
      <sheetName val="Finishing (2)"/>
      <sheetName val="AN_Kusen"/>
      <sheetName val="BQ_ARS"/>
      <sheetName val="Finishing"/>
      <sheetName val="rab - persiapan &amp; lantai-1"/>
      <sheetName val="Man_Power_Const"/>
      <sheetName val="ANLS 2009"/>
      <sheetName val="Harga Bahan &amp; Upah "/>
      <sheetName val="analisa pagar"/>
      <sheetName val="Tata Udara"/>
      <sheetName val="Plumbing"/>
      <sheetName val="3-DIV4"/>
      <sheetName val="Pro(E)_"/>
      <sheetName val="MAKER_(E)"/>
      <sheetName val="H_Satuan"/>
      <sheetName val="rab_me_(by_owner)_"/>
      <sheetName val="BQ_(by_owner)"/>
      <sheetName val="rab_me_(fisik)"/>
      <sheetName val="Bill_Of_Quantity"/>
      <sheetName val="GLP_2001"/>
      <sheetName val="Master_1_0"/>
      <sheetName val="Anl_+"/>
      <sheetName val="HS_Alat"/>
      <sheetName val="REF_ONLY"/>
      <sheetName val="01A-_RAB"/>
      <sheetName val="Har_Sat"/>
      <sheetName val="DAFTAR_HARGA"/>
      <sheetName val="K_Lead"/>
      <sheetName val="HB_"/>
      <sheetName val="Analis_Kusen_1_ESKALASI"/>
      <sheetName val="Analisa_ME"/>
      <sheetName val="Bill_of_Qty_MEP"/>
      <sheetName val="NP_(4)"/>
      <sheetName val="KODE_REK"/>
      <sheetName val="5_1_ELEKTRIKAL-ELEKTRONIK"/>
      <sheetName val="HRG_BHN"/>
      <sheetName val="BoQ_STR"/>
      <sheetName val="Finishing_(2)"/>
      <sheetName val="FLAF&amp;PARTSI"/>
      <sheetName val="BOQ INTERN"/>
      <sheetName val="gtrinh"/>
      <sheetName val="analis"/>
      <sheetName val="Urai_Galian Tanah"/>
      <sheetName val="3-DIV3"/>
      <sheetName val="DAF-5"/>
      <sheetName val="RATE&amp;FCTR"/>
      <sheetName val="SAT"/>
      <sheetName val="RATE_FCTR"/>
      <sheetName val="RKP PLUMBING"/>
      <sheetName val="경비2내역"/>
      <sheetName val="ELEC STIS"/>
      <sheetName val="DAF_2"/>
      <sheetName val="Plambing"/>
      <sheetName val="BQ Arsitektur"/>
      <sheetName val="DAF_3.1"/>
      <sheetName val="DAF_3.11"/>
      <sheetName val="NS GD.UTAMA"/>
      <sheetName val="anal"/>
      <sheetName val="Isolasi Luar Dalam"/>
      <sheetName val="Isolasi Luar"/>
      <sheetName val="KK"/>
      <sheetName val="struktur"/>
      <sheetName val="Roofing2"/>
      <sheetName val="TOEC"/>
      <sheetName val="name"/>
      <sheetName val="PT."/>
      <sheetName val="Pekerjaan Harian"/>
      <sheetName val="Mahasiswa 2 lantai"/>
      <sheetName val="Tie Beam GN"/>
      <sheetName val="Tangga GN"/>
      <sheetName val="Bronjong_Geoteks"/>
      <sheetName val="FORM X COST"/>
      <sheetName val="附表4-辅助工程"/>
      <sheetName val="附表4-公用工程项目"/>
      <sheetName val="附表2"/>
      <sheetName val="부하계산서"/>
      <sheetName val="finalisasi"/>
      <sheetName val="ANALISA PEK.UMUM"/>
      <sheetName val="Piping"/>
      <sheetName val="bukan PNS"/>
      <sheetName val="Material"/>
      <sheetName val="villa"/>
      <sheetName val="NP"/>
      <sheetName val="L3 An H Sat Mob"/>
      <sheetName val="DRUP (ASLI)"/>
      <sheetName val="Basic Price"/>
      <sheetName val="O&amp;O-Alat"/>
      <sheetName val="Unit Rate"/>
      <sheetName val="M &amp; E"/>
      <sheetName val="Student"/>
      <sheetName val="Upah"/>
      <sheetName val="dATA pc"/>
      <sheetName val="Pipe"/>
      <sheetName val="Transfer Pump"/>
      <sheetName val="Div2"/>
      <sheetName val="dasar"/>
      <sheetName val="GENERAL"/>
      <sheetName val="Pricing"/>
      <sheetName val="Alat"/>
      <sheetName val="Sub"/>
      <sheetName val="MARK UP"/>
      <sheetName val="HSD"/>
      <sheetName val="RAB AR&amp;STR"/>
      <sheetName val="ME"/>
      <sheetName val="LISTRIK"/>
      <sheetName val="an. struktur"/>
      <sheetName val="Dashboard"/>
      <sheetName val="tuong"/>
      <sheetName val="Factors"/>
      <sheetName val="D &amp; W sizes"/>
      <sheetName val="Rek Tot"/>
      <sheetName val="BANGUNAN PENUNJANG"/>
      <sheetName val="TPI"/>
      <sheetName val="Harga Dasar"/>
      <sheetName val="Upah&amp;Bahan"/>
      <sheetName val="Analisa Mob. 3"/>
      <sheetName val="Analisa Mob.1"/>
      <sheetName val="Analisa-Harga"/>
      <sheetName val="Analisa Alat"/>
      <sheetName val="Analisa Mob. 2"/>
      <sheetName val="data-pendukung"/>
      <sheetName val="GE-1-2"/>
      <sheetName val="MAP"/>
      <sheetName val="Kuantitas &amp; Harga"/>
      <sheetName val="Group"/>
      <sheetName val="Analisa Upah &amp; Bahan Plum"/>
      <sheetName val="sheet 2"/>
      <sheetName val="RAB ME"/>
      <sheetName val="CapExpAppForm"/>
      <sheetName val="BGNN.UTILITAS"/>
      <sheetName val="Pro(E)_1"/>
      <sheetName val="MAKER_(E)1"/>
      <sheetName val="rab_me_(by_owner)_1"/>
      <sheetName val="BQ_(by_owner)1"/>
      <sheetName val="rab_me_(fisik)1"/>
      <sheetName val="Bill_Of_Quantity1"/>
      <sheetName val="H_Satuan1"/>
      <sheetName val="GLP_20011"/>
      <sheetName val="rab_-_persiapan_&amp;_lantai-1"/>
      <sheetName val="Anl_+1"/>
      <sheetName val="BQ_Arsitektur"/>
      <sheetName val="NS_GD_UTAMA"/>
      <sheetName val="DAF_3_1"/>
      <sheetName val="DAF_3_11"/>
      <sheetName val="Tie_Beam_GN"/>
      <sheetName val="Tangga_GN"/>
      <sheetName val="FORM_X_COST"/>
      <sheetName val="DIVI3"/>
      <sheetName val="AnaAlat"/>
      <sheetName val="Power_BLK"/>
      <sheetName val="a.2"/>
      <sheetName val="Data Tower"/>
      <sheetName val="Terbilang"/>
      <sheetName val="AHSP"/>
      <sheetName val="Baja"/>
      <sheetName val="Beton K-250"/>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Data"/>
      <sheetName val="itungan Balok"/>
      <sheetName val="KOLOM"/>
      <sheetName val="SLAB"/>
      <sheetName val="RASIO SLAB"/>
      <sheetName val="TANGGA"/>
      <sheetName val="PIT LIFT"/>
      <sheetName val="Ｎｏ.13"/>
      <sheetName val="Cover (x)"/>
      <sheetName val="Cor Apt"/>
      <sheetName val="struktur tdk dipakai"/>
      <sheetName val="Item7"/>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BQE"/>
      <sheetName val="3-DIV5"/>
      <sheetName val="SATUAN "/>
      <sheetName val="BANG TONG HOP (2)"/>
      <sheetName val="Analisa Harga"/>
      <sheetName val="BHN"/>
      <sheetName val="Manpower"/>
      <sheetName val="Equipt,Tools&amp;Cons"/>
      <sheetName val="Analisa Harga Satuan"/>
      <sheetName val="DES 15"/>
      <sheetName val="PERFORM"/>
      <sheetName val="lt. dasar"/>
      <sheetName val="SK MIgas toilet lt-40, R-2"/>
      <sheetName val="SK MIgas toilet lt-40, R-0 (P'a"/>
      <sheetName val="p_fb01"/>
      <sheetName val="p_fb02"/>
      <sheetName val="PLINT 3.1.G"/>
      <sheetName val="s_v13"/>
      <sheetName val="s_v14"/>
      <sheetName val="s_v16"/>
      <sheetName val="DIV7-BM"/>
      <sheetName val="prog-mgu"/>
      <sheetName val="HARGA BARU"/>
      <sheetName val="analisa panel"/>
      <sheetName val="analisa_panel"/>
      <sheetName val="AN. TAMPL"/>
      <sheetName val="CONSUMABLES-PRICE"/>
      <sheetName val="Input monthly capex"/>
      <sheetName val="Attachment-3 Chem"/>
      <sheetName val="CB"/>
      <sheetName val="ﾄﾞﾊﾞｲFUEL GAS追見"/>
      <sheetName val="SewerPipe"/>
      <sheetName val="Breakdown Instrument"/>
      <sheetName val="Ref"/>
      <sheetName val="Mat.Mek"/>
      <sheetName val="concept cost code"/>
      <sheetName val="summary cost code"/>
      <sheetName val="SPK"/>
      <sheetName val="kas proyek"/>
      <sheetName val="lain lain"/>
      <sheetName val="tifico"/>
      <sheetName val="MUA"/>
      <sheetName val="Estimate"/>
      <sheetName val="Bill No 2.1 "/>
      <sheetName val="APT _ BALCONIES"/>
      <sheetName val="AC_C"/>
      <sheetName val="SUM-AIR-Submit"/>
      <sheetName val="MT_an"/>
      <sheetName val="SUM"/>
      <sheetName val="Rekap Biaya"/>
      <sheetName val="ALEK"/>
      <sheetName val="TL"/>
      <sheetName val="3-DIV7.B"/>
      <sheetName val="Rekap Prelim"/>
      <sheetName val="BU"/>
      <sheetName val="Index"/>
      <sheetName val="Bank"/>
      <sheetName val="Bunga"/>
      <sheetName val="RAB_DURI"/>
      <sheetName val="Mark-up"/>
      <sheetName val="7.1(3)"/>
      <sheetName val="5-ALAT"/>
      <sheetName val="L3_An_H_Sat_Mob"/>
      <sheetName val="DRUP_(ASLI)"/>
      <sheetName val="Isolasi_Luar_Dalam"/>
      <sheetName val="Isolasi_Luar"/>
      <sheetName val="ELEC_STIS"/>
      <sheetName val="BOQ_INTERN"/>
      <sheetName val="Transfer_Pump"/>
      <sheetName val="ANLS_2009"/>
      <sheetName val="Harga_Bahan_&amp;_Upah_"/>
      <sheetName val="analisa_pagar"/>
      <sheetName val="RAB_AR&amp;STR"/>
      <sheetName val="PT_"/>
      <sheetName val="Urai_Galian_Tanah"/>
      <sheetName val="Pekerjaan_Harian"/>
      <sheetName val="Mahasiswa_2_lantai"/>
      <sheetName val="Tata_Udara"/>
      <sheetName val="ANALISA_PEK_UMUM"/>
      <sheetName val="RKP_PLUMBING"/>
      <sheetName val="Analisa_Upah_&amp;_Bahan_Plum"/>
      <sheetName val="Pengalaman Per"/>
      <sheetName val="Harga"/>
      <sheetName val="PConsCS"/>
      <sheetName val="dia-in"/>
      <sheetName val="Elektrikal"/>
      <sheetName val="Analisa Upah _ Bahan Plum"/>
      <sheetName val="POS-4"/>
      <sheetName val="POS-5"/>
      <sheetName val="POS-6"/>
      <sheetName val="DG "/>
      <sheetName val="1.B"/>
      <sheetName val="8410(Kerb)"/>
      <sheetName val="Harsat.Alat"/>
      <sheetName val="MAPP"/>
      <sheetName val="Perm. Test"/>
      <sheetName val="Galian 1"/>
      <sheetName val="LOADDAT"/>
      <sheetName val="prd01-5"/>
      <sheetName val="BasicPrice"/>
      <sheetName val="DATA2009"/>
      <sheetName val="RP PROD 09"/>
      <sheetName val="ANAL-1"/>
      <sheetName val="Daftar berat"/>
      <sheetName val="INPUT"/>
      <sheetName val="Div26 - Elect"/>
      <sheetName val="UPH,BHN,ALT"/>
      <sheetName val="bhn FINAL"/>
      <sheetName val="BQBAS"/>
      <sheetName val="schalt"/>
      <sheetName val="schtng"/>
      <sheetName val="schbhn"/>
      <sheetName val="daf isi (xref)"/>
      <sheetName val="Currency Rate"/>
      <sheetName val="FAK"/>
      <sheetName val="AO-UMUM"/>
      <sheetName val="A+Supl."/>
      <sheetName val="7"/>
      <sheetName val="Peralatan Utama"/>
      <sheetName val="SBDY Jemb Tayan"/>
      <sheetName val="HRG DSR APP"/>
      <sheetName val="Hrgdsrupah"/>
      <sheetName val="TA"/>
      <sheetName val="LoTA"/>
      <sheetName val="U&amp;B"/>
      <sheetName val="Schedule 11a"/>
      <sheetName val="Temporary"/>
      <sheetName val="Septick tank"/>
      <sheetName val="Subkon"/>
      <sheetName val="LO"/>
      <sheetName val="BOOQ"/>
      <sheetName val="h.sat-bbm"/>
      <sheetName val="MAPDC"/>
      <sheetName val="NPDivisi7(2)"/>
      <sheetName val="Man Power"/>
      <sheetName val="영업소실적"/>
      <sheetName val="BOQ EM"/>
      <sheetName val="Faktor"/>
      <sheetName val="RFP007"/>
      <sheetName val="RFP006"/>
      <sheetName val="RFP009"/>
      <sheetName val="RFP012"/>
      <sheetName val="Sumda1"/>
      <sheetName val="BQ INT"/>
      <sheetName val="BQ-1A"/>
      <sheetName val="FORM"/>
      <sheetName val="Harga Bahan"/>
      <sheetName val="CONSUMABLE"/>
      <sheetName val="Units"/>
      <sheetName val="4-Basic Price"/>
      <sheetName val="15.Harga Satuan Bahan"/>
      <sheetName val="3-DIV2"/>
      <sheetName val="Analisa &amp; Upah"/>
      <sheetName val="SUM_Steel-Strc"/>
      <sheetName val="HARGA MATERIAL"/>
      <sheetName val="D_harga"/>
      <sheetName val="Sat~Bahu"/>
      <sheetName val="Daf 1"/>
      <sheetName val="갑지"/>
      <sheetName val="Gaji-Bag"/>
      <sheetName val="Eng_Hrs"/>
      <sheetName val="SILICATE"/>
      <sheetName val="Analisa ME UPT"/>
      <sheetName val="Dasboard"/>
      <sheetName val="H-Upah"/>
      <sheetName val="JABATAN"/>
      <sheetName val="Harga Kabel"/>
      <sheetName val="Markup"/>
      <sheetName val="BAU"/>
      <sheetName val="換気計算"/>
      <sheetName val="402"/>
      <sheetName val="beam"/>
      <sheetName val="Quantity"/>
      <sheetName val="M%20&amp;%20E.xls"/>
      <sheetName val="Anls teknis"/>
      <sheetName val="gvl"/>
      <sheetName val="DO AM DT"/>
      <sheetName val="Main"/>
      <sheetName val="PBS"/>
      <sheetName val="gia vt,nc,may"/>
      <sheetName val="TT04"/>
      <sheetName val="入力作成表"/>
      <sheetName val="BIDDING-SUM"/>
      <sheetName val="THDZ0,4"/>
      <sheetName val="TH DZ35"/>
      <sheetName val="THTram"/>
      <sheetName val="chi phi truc tiep"/>
      <sheetName val="입찰안"/>
      <sheetName val="Areas"/>
      <sheetName val="Bill 2.2 Villa 2 beds"/>
      <sheetName val="Buy vs. Lease Car"/>
      <sheetName val="Division  4 - PLB Works"/>
      <sheetName val="Analisa _ Upah"/>
      <sheetName val="EXTERNAL WORK"/>
      <sheetName val="Data Masukan"/>
      <sheetName val="Fisik 2012"/>
      <sheetName val="Pek. Persiapan"/>
      <sheetName val="Rekap Anl.K"/>
      <sheetName val="Rekap Anl.SNI"/>
      <sheetName val="SDMTA"/>
      <sheetName val="PLANT"/>
      <sheetName val="Rekap Analisa"/>
      <sheetName val="Sumber Daya"/>
      <sheetName val="HS-DASAR"/>
      <sheetName val="PRD 01-6(I-II)"/>
      <sheetName val="PRD 01-7 alat"/>
      <sheetName val="Mobilisasi"/>
      <sheetName val="SAT.UPAH"/>
      <sheetName val="AC LOAD"/>
      <sheetName val="Hotel"/>
      <sheetName val="QSS"/>
      <sheetName val="NET表"/>
      <sheetName val="BQ表"/>
      <sheetName val="Grafik Lab "/>
      <sheetName val="5-Peralatan"/>
      <sheetName val="BQ External"/>
      <sheetName val="FORM-VAR"/>
      <sheetName val="dtxl"/>
      <sheetName val="Gia"/>
      <sheetName val="EUP"/>
      <sheetName val="Sheet3"/>
      <sheetName val="Master"/>
      <sheetName val="Calculation"/>
      <sheetName val="analisa SNI"/>
      <sheetName val="ARL"/>
      <sheetName val="PV"/>
      <sheetName val="SAT EL"/>
      <sheetName val="KBL"/>
      <sheetName val="rab me _by owner_ "/>
      <sheetName val="BQ _by owner_"/>
      <sheetName val="rab me _fisik_"/>
      <sheetName val="TB"/>
      <sheetName val="SCHEDULE"/>
      <sheetName val="Database"/>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2005"/>
      <sheetName val="Public Area"/>
      <sheetName val="Supl.X"/>
      <sheetName val="DAF-UPAH"/>
      <sheetName val="Foundation"/>
      <sheetName val="an.utara"/>
      <sheetName val="NS GD.UGD"/>
      <sheetName val="STD GD.UGD"/>
      <sheetName val="anaUTama"/>
      <sheetName val="ACTUAL CHECK"/>
      <sheetName val="Hrg Sat"/>
      <sheetName val="HD UPAH"/>
      <sheetName val="Anls Hrg Sat"/>
      <sheetName val="BEDAH"/>
      <sheetName val="Sat Bah _ Up"/>
      <sheetName val="PriceList"/>
      <sheetName val="PO-2"/>
      <sheetName val="Agregat Halus &amp; Kasar"/>
      <sheetName val="dc"/>
      <sheetName val="Rate"/>
      <sheetName val="Master Dat"/>
      <sheetName val="sd"/>
      <sheetName val="boq2"/>
      <sheetName val="Lamp-4"/>
      <sheetName val="UP_an"/>
      <sheetName val="RAB DC"/>
      <sheetName val="Cash2"/>
      <sheetName val="EQ"/>
      <sheetName val="DKH"/>
      <sheetName val="BQ OE"/>
      <sheetName val="Agg Halus &amp; Kasar"/>
      <sheetName val="EQ_an"/>
      <sheetName val="RINCIAN"/>
      <sheetName val="An_pdkg"/>
      <sheetName val="DKH-S3"/>
      <sheetName val="RinciBab1"/>
      <sheetName val="Divisi Baru"/>
      <sheetName val="SCF"/>
      <sheetName val="2.E"/>
      <sheetName val="2.F"/>
      <sheetName val="down-semi-coarse"/>
      <sheetName val="down-semi-fine"/>
      <sheetName val="inner pervious_adjust "/>
      <sheetName val="outer pervious adjust"/>
      <sheetName val="riprap"/>
      <sheetName val="up-semi"/>
      <sheetName val="BOQ SNJ 1"/>
      <sheetName val="DKH CCO 1A"/>
      <sheetName val="DKH CCO 1B R-1"/>
      <sheetName val="304-06"/>
      <sheetName val="DIV 5"/>
      <sheetName val="DIV 6"/>
      <sheetName val="Met_ Minor"/>
      <sheetName val="Cashflow_ref"/>
      <sheetName val="RKP"/>
      <sheetName val="BHN+KMK"/>
      <sheetName val="bearing PDMR1"/>
      <sheetName val="BETON"/>
      <sheetName val="Bearing-1"/>
      <sheetName val="DKH_1"/>
      <sheetName val="Stay Cable PDMR1"/>
      <sheetName val="SUB+KMK"/>
      <sheetName val="eval"/>
      <sheetName val="Post Tens-1"/>
      <sheetName val="BTN-PS"/>
      <sheetName val="Assumptions"/>
      <sheetName val="NP (2)"/>
      <sheetName val="Tanah"/>
      <sheetName val="ORET2AN"/>
      <sheetName val="DaftarHarga"/>
      <sheetName val="PEMBAGIAN"/>
      <sheetName val="SDM"/>
      <sheetName val="banding"/>
      <sheetName val="prd01-6"/>
      <sheetName val="6106"/>
      <sheetName val="BASIC"/>
      <sheetName val="Cash Flow bulanan"/>
      <sheetName val="EDTL"/>
      <sheetName val="H-Dasar"/>
      <sheetName val="DIV.9"/>
      <sheetName val="7.PEK-STRUKTUR"/>
      <sheetName val="7.공정표"/>
      <sheetName val="Fill this out first..."/>
      <sheetName val="DbCost"/>
      <sheetName val="TOWER D"/>
      <sheetName val="Weekly"/>
      <sheetName val="기준"/>
      <sheetName val="TYPE-A"/>
      <sheetName val="anal-drainase,tanah&amp;ps batu"/>
      <sheetName val="anal-beton"/>
      <sheetName val="anal-aspal"/>
      <sheetName val="Parameter"/>
      <sheetName val="AnalisaSIPIL RIIL"/>
      <sheetName val="351BQMCN"/>
      <sheetName val="COVERUSRP"/>
      <sheetName val="REKAP TOTAL"/>
      <sheetName val="JARINGAN AIR BERSIH"/>
      <sheetName val="OVERHEAD"/>
      <sheetName val="AHSATBAJA"/>
      <sheetName val="AHSAT"/>
      <sheetName val="Policy"/>
      <sheetName val="EKSTERNAL"/>
      <sheetName val="TYPE E ME"/>
      <sheetName val="TYPE A ME"/>
      <sheetName val="TYPE B ME"/>
      <sheetName val="TYPE C ME"/>
      <sheetName val="TYPE D ME"/>
      <sheetName val="JARINGAN LISTRIK"/>
      <sheetName val="TYPE A"/>
      <sheetName val="TYPE B"/>
      <sheetName val="TYPE C"/>
      <sheetName val="TYPE D"/>
      <sheetName val="TYPE E"/>
      <sheetName val="Bill No 6 Koord &amp; Attendance"/>
      <sheetName val="AHSbj"/>
      <sheetName val="NP _2_"/>
      <sheetName val="SUMMARY"/>
      <sheetName val="bahan SNI"/>
      <sheetName val="bilangan"/>
      <sheetName val="HS"/>
      <sheetName val="ANTEK"/>
      <sheetName val="SEC-6"/>
      <sheetName val="BOQ ADD-12"/>
      <sheetName val="HB"/>
      <sheetName val="note"/>
      <sheetName val="HDasar"/>
      <sheetName val="DATA PROYEK"/>
      <sheetName val="Har-sat-dasr"/>
      <sheetName val="BBC"/>
      <sheetName val="DEF"/>
      <sheetName val="LUMPSUM"/>
      <sheetName val="extern"/>
      <sheetName val="D.BOARD"/>
      <sheetName val="1-08-2019"/>
      <sheetName val="BQ-E20-02(Rp)"/>
      <sheetName val="BAHAN &amp; ALAT "/>
      <sheetName val="Pro(E)_2"/>
      <sheetName val="MAKER_(E)2"/>
      <sheetName val="rab_me_(by_owner)_2"/>
      <sheetName val="BQ_(by_owner)2"/>
      <sheetName val="rab_me_(fisik)2"/>
      <sheetName val="H_Satuan2"/>
      <sheetName val="Bill_Of_Quantity2"/>
      <sheetName val="GLP_20012"/>
      <sheetName val="Anl_+2"/>
      <sheetName val="HS_Alat1"/>
      <sheetName val="REF_ONLY1"/>
      <sheetName val="01A-_RAB1"/>
      <sheetName val="L3_An_H_Sat_Mob1"/>
      <sheetName val="DRUP_(ASLI)1"/>
      <sheetName val="HB_1"/>
      <sheetName val="Analis_Kusen_1_ESKALASI1"/>
      <sheetName val="Analisa_ME1"/>
      <sheetName val="Bill_of_Qty_MEP1"/>
      <sheetName val="NP_(4)1"/>
      <sheetName val="5_1_ELEKTRIKAL-ELEKTRONIK1"/>
      <sheetName val="HRG_BHN1"/>
      <sheetName val="BoQ_STR1"/>
      <sheetName val="Finishing_(2)1"/>
      <sheetName val="DAF_3_12"/>
      <sheetName val="DAF_3_111"/>
      <sheetName val="Isolasi_Luar_Dalam1"/>
      <sheetName val="Isolasi_Luar1"/>
      <sheetName val="ELEC_STIS1"/>
      <sheetName val="DAFTAR_HARGA1"/>
      <sheetName val="KODE_REK1"/>
      <sheetName val="rab_-_persiapan_&amp;_lantai-11"/>
      <sheetName val="ANLS_20091"/>
      <sheetName val="Harga_Bahan_&amp;_Upah_1"/>
      <sheetName val="analisa_pagar1"/>
      <sheetName val="Master_1_01"/>
      <sheetName val="Har_Sat1"/>
      <sheetName val="NS_GD_UTAMA1"/>
      <sheetName val="BQ_Arsitektur1"/>
      <sheetName val="BOQ_INTERN1"/>
      <sheetName val="Tie_Beam_GN1"/>
      <sheetName val="Tangga_GN1"/>
      <sheetName val="FORM_X_COST1"/>
      <sheetName val="Transfer_Pump1"/>
      <sheetName val="RAB_AR&amp;STR1"/>
      <sheetName val="Tata_Udara1"/>
      <sheetName val="ANALISA_PEK_UMUM1"/>
      <sheetName val="PT_1"/>
      <sheetName val="Urai_Galian_Tanah1"/>
      <sheetName val="Pekerjaan_Harian1"/>
      <sheetName val="Mahasiswa_2_lantai1"/>
      <sheetName val="RKP_PLUMBING1"/>
      <sheetName val="K_Lead1"/>
      <sheetName val="Analisa_Upah_&amp;_Bahan_Plum1"/>
      <sheetName val="D_&amp;_W_sizes"/>
      <sheetName val="dATA_pc"/>
      <sheetName val="BGNN_UTILITAS"/>
      <sheetName val="an__struktur"/>
      <sheetName val="Rek_Tot"/>
      <sheetName val="ANALISA EDIT"/>
      <sheetName val="V-5700"/>
      <sheetName val="Model"/>
      <sheetName val="CONSTRUCTION COMPONENT"/>
      <sheetName val="Sheet"/>
      <sheetName val="luasan"/>
      <sheetName val="SAT-BHN"/>
      <sheetName val="H Sat Jembatan"/>
      <sheetName val="reporting package-bmel 31-12-04"/>
      <sheetName val="PUMP"/>
      <sheetName val="Airside"/>
      <sheetName val="HS UPAH"/>
      <sheetName val="HS BAHAN"/>
      <sheetName val="PRODALAT"/>
      <sheetName val="Harga Satuan"/>
      <sheetName val="box culvert"/>
      <sheetName val="sort2"/>
      <sheetName val="BG"/>
      <sheetName val="FitOutConfCentre"/>
      <sheetName val="dien tich"/>
      <sheetName val="FAB별"/>
      <sheetName val="M_&amp;_E"/>
      <sheetName val="BANGUNAN_PENUNJANG"/>
      <sheetName val="Cover_(x)"/>
      <sheetName val="Cor_Apt"/>
      <sheetName val="struktur_tdk_dipakai"/>
      <sheetName val="Ｎｏ_13"/>
      <sheetName val="Cover_CKE"/>
      <sheetName val="Summary_Mech_"/>
      <sheetName val="Mech__BQ"/>
      <sheetName val="P_APRIL_2016"/>
      <sheetName val="Qttn_Report"/>
      <sheetName val="Div26_-_Elect"/>
      <sheetName val="gia_vt,nc,may"/>
      <sheetName val="M%20&amp;%20E_xls"/>
      <sheetName val="Macro(차단기)"/>
      <sheetName val="SP10"/>
      <sheetName val="Earthwork"/>
      <sheetName val="List"/>
      <sheetName val="CFA (ME)"/>
      <sheetName val="Settings"/>
      <sheetName val="tabulation (comparison)"/>
      <sheetName val="External"/>
      <sheetName val="SUM 6-2"/>
      <sheetName val="Khoi luong"/>
      <sheetName val="Gia thue"/>
      <sheetName val="Town House "/>
      <sheetName val="Type-A1"/>
      <sheetName val="Type-A2 Corner"/>
      <sheetName val="Type-A2"/>
      <sheetName val="Bill 02 - Xay gach-Pou "/>
      <sheetName val="Bill 03-Chống thấm-Pou"/>
      <sheetName val="Bill 05 - Hoan thien-Pou "/>
      <sheetName val="Bill 02 - Xay gach-Tower"/>
      <sheetName val="Bill 03-Chống thấm-Tower"/>
      <sheetName val="Bill 05 - Hoan thien-Tower"/>
      <sheetName val="PTĐG"/>
      <sheetName val="valeurs de base"/>
      <sheetName val="MEPRECON#"/>
      <sheetName val=" Finish"/>
      <sheetName val="Brick"/>
      <sheetName val="Finish code"/>
      <sheetName val="Door schedule"/>
      <sheetName val="Sanitary ware"/>
      <sheetName val="sum mdc"/>
      <sheetName val=" N Finansal Eğri"/>
      <sheetName val="一発シート"/>
      <sheetName val="P"/>
      <sheetName val="Item-DATA"/>
      <sheetName val="NSA fr Revit"/>
      <sheetName val="General2"/>
      <sheetName val="Reference"/>
      <sheetName val="NVL"/>
      <sheetName val="Vol__Lantai_Tipikal"/>
      <sheetName val="Analisa_Struktur"/>
      <sheetName val="Pas__bata_(anyar)"/>
      <sheetName val="Pas__bata"/>
      <sheetName val="PILE_CAP"/>
      <sheetName val="TIE_BEAM"/>
      <sheetName val="INPUT_BALOK"/>
      <sheetName val="itungan_Balok"/>
      <sheetName val="RASIO_SLAB"/>
      <sheetName val="PIT_LIFT"/>
      <sheetName val="BANG_TONG_HOP_(2)"/>
      <sheetName val="Bill_No_2_1_"/>
      <sheetName val="SK_MIgas_toilet_lt-40,_R-2"/>
      <sheetName val="SK_MIgas_toilet_lt-40,_R-0_(P'a"/>
      <sheetName val="PLINT_3_1_G"/>
      <sheetName val="concept_cost_code"/>
      <sheetName val="summary_cost_code"/>
      <sheetName val="kas_proyek"/>
      <sheetName val="lain_lain"/>
      <sheetName val="APT___BALCONIES"/>
      <sheetName val="SATUAN_"/>
      <sheetName val="Analisa_Harga"/>
      <sheetName val="TH_DZ35"/>
      <sheetName val="Analisa_Harga_Satuan"/>
      <sheetName val="Mat_Mek"/>
      <sheetName val="Buy_vs__Lease_Car"/>
      <sheetName val="Division__4_-_PLB_Works"/>
      <sheetName val="chi_phi_truc_tiep"/>
      <sheetName val="Bill_2_2_Villa_2_beds"/>
      <sheetName val="MARK_UP"/>
      <sheetName val="lt__dasar"/>
      <sheetName val="CF -Update 31Jul06"/>
      <sheetName val="실행철강하도"/>
      <sheetName val="BOH"/>
      <sheetName val="AUTOMATIC SELECT"/>
      <sheetName val="U.P List"/>
      <sheetName val="Gia vat tu"/>
      <sheetName val="tonghop"/>
      <sheetName val="DATA2"/>
      <sheetName val="PVAD-Cong"/>
      <sheetName val="MAIN GATE HOUSE"/>
      <sheetName val="Electrical Works"/>
      <sheetName val="H_T_ INCOMING SYSTEM"/>
      <sheetName val="A__LUO01"/>
      <sheetName val="FEN"/>
      <sheetName val="OUT"/>
      <sheetName val="RDPNL"/>
      <sheetName val="RRINN"/>
      <sheetName val="HEM"/>
      <sheetName val="金型重量算出"/>
      <sheetName val="FDPNL"/>
      <sheetName val="FDSKN"/>
      <sheetName val="FFLOOR"/>
      <sheetName val="HFRM"/>
      <sheetName val="HSKN"/>
      <sheetName val="RDSKN"/>
      <sheetName val="RFLOOR"/>
      <sheetName val="ROOF"/>
      <sheetName val="TLSKIN LWR"/>
      <sheetName val="TLFRM"/>
      <sheetName val="TLSKN"/>
      <sheetName val="Blk-Mnl"/>
      <sheetName val="Klm-Mnl"/>
      <sheetName val="database-emp"/>
      <sheetName val="Penjumlahan"/>
      <sheetName val="BQ-Str"/>
      <sheetName val="GRAND REKAP"/>
      <sheetName val="DAF-7"/>
      <sheetName val="ADD 2 (1)"/>
      <sheetName val="BQ_E20_02_Rp_"/>
      <sheetName val="PLB"/>
      <sheetName val="AN Tdr"/>
      <sheetName val="BAG-III"/>
      <sheetName val="Rumus"/>
      <sheetName val="Analisa Tend"/>
      <sheetName val="97 사업추정(WEKI)"/>
      <sheetName val="Part Desc"/>
      <sheetName val="rap rinci"/>
      <sheetName val="crude.SLAB RE-bar"/>
      <sheetName val="CRUDE RE-bar"/>
      <sheetName val="Eq. Mobilization"/>
      <sheetName val="Total-Mem"/>
      <sheetName val="dafharbhn"/>
      <sheetName val="Analtanah"/>
      <sheetName val="Rekap Addendum"/>
      <sheetName val="Bahan1"/>
      <sheetName val="SCH"/>
      <sheetName val="SELISIH HARGA"/>
      <sheetName val="Budget Code"/>
      <sheetName val="PEDESB"/>
      <sheetName val="LEGEND"/>
      <sheetName val="MTO REV.0"/>
      <sheetName val="NC"/>
      <sheetName val="집계표"/>
      <sheetName val="COAT&amp;WRAP-QIOT-#3"/>
      <sheetName val="PNT-QUOT-#3"/>
      <sheetName val="Pro(E)_3"/>
      <sheetName val="MAKER_(E)3"/>
      <sheetName val="Bill_Of_Quantity3"/>
      <sheetName val="H_Satuan3"/>
      <sheetName val="rab_me_(by_owner)_3"/>
      <sheetName val="BQ_(by_owner)3"/>
      <sheetName val="rab_me_(fisik)3"/>
      <sheetName val="GLP_20013"/>
      <sheetName val="01A-_RAB2"/>
      <sheetName val="Bill_of_Qty_MEP2"/>
      <sheetName val="Anl_+3"/>
      <sheetName val="DAF_3_13"/>
      <sheetName val="DAF_3_112"/>
      <sheetName val="HB_2"/>
      <sheetName val="5_1_ELEKTRIKAL-ELEKTRONIK2"/>
      <sheetName val="BoQ_STR2"/>
      <sheetName val="Finishing_(2)2"/>
      <sheetName val="NS_GD_UTAMA2"/>
      <sheetName val="BQ_Arsitektur2"/>
      <sheetName val="Tie_Beam_GN2"/>
      <sheetName val="Tangga_GN2"/>
      <sheetName val="rab_-_persiapan_&amp;_lantai-12"/>
      <sheetName val="REF_ONLY2"/>
      <sheetName val="FORM_X_COST2"/>
      <sheetName val="Analis_Kusen_1_ESKALASI2"/>
      <sheetName val="M_&amp;_E1"/>
      <sheetName val="BGNN_UTILITAS1"/>
      <sheetName val="D_&amp;_W_sizes1"/>
      <sheetName val="an__struktur1"/>
      <sheetName val="Rek_Tot1"/>
      <sheetName val="dATA_pc1"/>
      <sheetName val="BANGUNAN_PENUNJANG1"/>
      <sheetName val="Cover_(x)1"/>
      <sheetName val="Cor_Apt1"/>
      <sheetName val="struktur_tdk_dipakai1"/>
      <sheetName val="Ｎｏ_131"/>
      <sheetName val="Div26_-_Elect1"/>
      <sheetName val="gia_vt,nc,may1"/>
      <sheetName val="Cover_CKE1"/>
      <sheetName val="Summary_Mech_1"/>
      <sheetName val="Mech__BQ1"/>
      <sheetName val="P_APRIL_20161"/>
      <sheetName val="Qttn_Report1"/>
      <sheetName val="M%20&amp;%20E_xls1"/>
      <sheetName val="TH_DZ351"/>
      <sheetName val="Vol__Lantai_Tipikal1"/>
      <sheetName val="Analisa_Struktur1"/>
      <sheetName val="Pas__bata_(anyar)1"/>
      <sheetName val="Pas__bata1"/>
      <sheetName val="PILE_CAP1"/>
      <sheetName val="TIE_BEAM1"/>
      <sheetName val="INPUT_BALOK1"/>
      <sheetName val="itungan_Balok1"/>
      <sheetName val="RASIO_SLAB1"/>
      <sheetName val="PIT_LIFT1"/>
      <sheetName val="BANG_TONG_HOP_(2)1"/>
      <sheetName val="Bill_No_2_1_1"/>
      <sheetName val="SK_MIgas_toilet_lt-40,_R-21"/>
      <sheetName val="SK_MIgas_toilet_lt-40,_R-0_(P'1"/>
      <sheetName val="PLINT_3_1_G1"/>
      <sheetName val="concept_cost_code1"/>
      <sheetName val="summary_cost_code1"/>
      <sheetName val="kas_proyek1"/>
      <sheetName val="lain_lain1"/>
      <sheetName val="APT___BALCONIES1"/>
      <sheetName val="SATUAN_1"/>
      <sheetName val="Analisa_Harga1"/>
      <sheetName val="Analisa_Harga_Satuan1"/>
      <sheetName val="Mat_Mek1"/>
      <sheetName val="Bill_2_2_Villa_2_beds1"/>
      <sheetName val="Buy_vs__Lease_Car1"/>
      <sheetName val="Division__4_-_PLB_Works1"/>
      <sheetName val="chi_phi_truc_tiep1"/>
      <sheetName val="CFA_(ME)"/>
      <sheetName val="dien_tich"/>
      <sheetName val="tabulation_(comparison)"/>
      <sheetName val="MARK_UP1"/>
      <sheetName val="lt__dasar1"/>
      <sheetName val="valeurs_de_base"/>
      <sheetName val="BQ_External"/>
      <sheetName val="DO_AM_DT"/>
      <sheetName val="AN__TAMPL"/>
      <sheetName val="Beton_K-250"/>
      <sheetName val="Harga_Dasar"/>
      <sheetName val="Daftar_berat"/>
      <sheetName val="daf_isi_(xref)"/>
      <sheetName val="Currency_Rate"/>
      <sheetName val="Analisa_ME_UPT"/>
      <sheetName val="_Finish"/>
      <sheetName val="Finish_code"/>
      <sheetName val="Door_schedule"/>
      <sheetName val="Sanitary_ware"/>
      <sheetName val="SUM_6-2"/>
      <sheetName val="Khoi_luong"/>
      <sheetName val="Gia_thue"/>
      <sheetName val="Town_House_"/>
      <sheetName val="Type-A2_Corner"/>
      <sheetName val="Bill_02_-_Xay_gach-Pou_"/>
      <sheetName val="Bill_03-Chống_thấm-Pou"/>
      <sheetName val="Bill_05_-_Hoan_thien-Pou_"/>
      <sheetName val="Bill_02_-_Xay_gach-Tower"/>
      <sheetName val="Bill_03-Chống_thấm-Tower"/>
      <sheetName val="Bill_05_-_Hoan_thien-Tower"/>
      <sheetName val="CF_-Update_31Jul06"/>
      <sheetName val="NSA_fr_Revit"/>
      <sheetName val="AUTOMATIC_SELECT"/>
      <sheetName val="U_P_List"/>
      <sheetName val="Gia_vat_tu"/>
      <sheetName val="DG_"/>
      <sheetName val="Pro(E)_4"/>
      <sheetName val="MAKER_(E)4"/>
      <sheetName val="Bill_Of_Quantity4"/>
      <sheetName val="H_Satuan4"/>
      <sheetName val="rab_me_(by_owner)_4"/>
      <sheetName val="BQ_(by_owner)4"/>
      <sheetName val="rab_me_(fisik)4"/>
      <sheetName val="GLP_20014"/>
      <sheetName val="01A-_RAB3"/>
      <sheetName val="Bill_of_Qty_MEP3"/>
      <sheetName val="Anl_+4"/>
      <sheetName val="DAF_3_14"/>
      <sheetName val="DAF_3_113"/>
      <sheetName val="HB_3"/>
      <sheetName val="5_1_ELEKTRIKAL-ELEKTRONIK3"/>
      <sheetName val="ELEC_STIS2"/>
      <sheetName val="BoQ_STR3"/>
      <sheetName val="Finishing_(2)3"/>
      <sheetName val="NS_GD_UTAMA3"/>
      <sheetName val="HRG_BHN2"/>
      <sheetName val="BQ_Arsitektur3"/>
      <sheetName val="Isolasi_Luar_Dalam2"/>
      <sheetName val="Isolasi_Luar2"/>
      <sheetName val="Tie_Beam_GN3"/>
      <sheetName val="Tangga_GN3"/>
      <sheetName val="rab_-_persiapan_&amp;_lantai-13"/>
      <sheetName val="REF_ONLY3"/>
      <sheetName val="FORM_X_COST3"/>
      <sheetName val="Analis_Kusen_1_ESKALASI3"/>
      <sheetName val="Transfer_Pump2"/>
      <sheetName val="Analisa_ME2"/>
      <sheetName val="NP_(4)2"/>
      <sheetName val="HS_Alat2"/>
      <sheetName val="ANALISA_PEK_UMUM2"/>
      <sheetName val="BOQ_INTERN2"/>
      <sheetName val="M_&amp;_E2"/>
      <sheetName val="KODE_REK2"/>
      <sheetName val="BGNN_UTILITAS2"/>
      <sheetName val="ANLS_20092"/>
      <sheetName val="Harga_Bahan_&amp;_Upah_2"/>
      <sheetName val="analisa_pagar2"/>
      <sheetName val="D_&amp;_W_sizes2"/>
      <sheetName val="an__struktur2"/>
      <sheetName val="Rek_Tot2"/>
      <sheetName val="dATA_pc2"/>
      <sheetName val="BANGUNAN_PENUNJANG2"/>
      <sheetName val="Tata_Udara2"/>
      <sheetName val="RAB_AR&amp;STR2"/>
      <sheetName val="Master_1_02"/>
      <sheetName val="Har_Sat2"/>
      <sheetName val="L3_An_H_Sat_Mob2"/>
      <sheetName val="DRUP_(ASLI)2"/>
      <sheetName val="Cover_(x)2"/>
      <sheetName val="Cor_Apt2"/>
      <sheetName val="PT_2"/>
      <sheetName val="struktur_tdk_dipakai2"/>
      <sheetName val="Ｎｏ_132"/>
      <sheetName val="Div26_-_Elect2"/>
      <sheetName val="gia_vt,nc,may2"/>
      <sheetName val="Cover_CKE2"/>
      <sheetName val="Summary_Mech_2"/>
      <sheetName val="Mech__BQ2"/>
      <sheetName val="P_APRIL_20162"/>
      <sheetName val="Qttn_Report2"/>
      <sheetName val="M%20&amp;%20E_xls2"/>
      <sheetName val="TH_DZ352"/>
      <sheetName val="CFA_(ME)1"/>
      <sheetName val="Vol__Lantai_Tipikal2"/>
      <sheetName val="Analisa_Struktur2"/>
      <sheetName val="Pas__bata_(anyar)2"/>
      <sheetName val="Pas__bata2"/>
      <sheetName val="PILE_CAP2"/>
      <sheetName val="TIE_BEAM2"/>
      <sheetName val="INPUT_BALOK2"/>
      <sheetName val="itungan_Balok2"/>
      <sheetName val="RASIO_SLAB2"/>
      <sheetName val="PIT_LIFT2"/>
      <sheetName val="BANG_TONG_HOP_(2)2"/>
      <sheetName val="Bill_No_2_1_2"/>
      <sheetName val="RKP_PLUMBING2"/>
      <sheetName val="DAFTAR_HARGA2"/>
      <sheetName val="SK_MIgas_toilet_lt-40,_R-22"/>
      <sheetName val="SK_MIgas_toilet_lt-40,_R-0_(P'2"/>
      <sheetName val="PLINT_3_1_G2"/>
      <sheetName val="concept_cost_code2"/>
      <sheetName val="summary_cost_code2"/>
      <sheetName val="kas_proyek2"/>
      <sheetName val="lain_lain2"/>
      <sheetName val="APT___BALCONIES2"/>
      <sheetName val="Urai_Galian_Tanah2"/>
      <sheetName val="K_Lead2"/>
      <sheetName val="SATUAN_2"/>
      <sheetName val="Analisa_Harga2"/>
      <sheetName val="Analisa_Harga_Satuan2"/>
      <sheetName val="Mat_Mek2"/>
      <sheetName val="Bill_2_2_Villa_2_beds2"/>
      <sheetName val="Buy_vs__Lease_Car2"/>
      <sheetName val="Division__4_-_PLB_Works2"/>
      <sheetName val="chi_phi_truc_tiep2"/>
      <sheetName val="dien_tich1"/>
      <sheetName val="tabulation_(comparison)1"/>
      <sheetName val="MARK_UP2"/>
      <sheetName val="lt__dasar2"/>
      <sheetName val="valeurs_de_base1"/>
      <sheetName val="_Finish1"/>
      <sheetName val="Finish_code1"/>
      <sheetName val="Door_schedule1"/>
      <sheetName val="Sanitary_ware1"/>
      <sheetName val="Bill_02_-_Xay_gach-Pou_1"/>
      <sheetName val="Bill_03-Chống_thấm-Pou1"/>
      <sheetName val="Bill_05_-_Hoan_thien-Pou_1"/>
      <sheetName val="Bill_02_-_Xay_gach-Tower1"/>
      <sheetName val="Bill_03-Chống_thấm-Tower1"/>
      <sheetName val="Bill_05_-_Hoan_thien-Tower1"/>
      <sheetName val="BQ_External1"/>
      <sheetName val="DO_AM_DT1"/>
      <sheetName val="AN__TAMPL1"/>
      <sheetName val="Beton_K-2501"/>
      <sheetName val="Harga_Dasar1"/>
      <sheetName val="Daftar_berat1"/>
      <sheetName val="daf_isi_(xref)1"/>
      <sheetName val="Currency_Rate1"/>
      <sheetName val="Analisa_ME_UPT1"/>
      <sheetName val="SUM_6-21"/>
      <sheetName val="Khoi_luong1"/>
      <sheetName val="Gia_thue1"/>
      <sheetName val="Town_House_1"/>
      <sheetName val="Type-A2_Corner1"/>
      <sheetName val="CF_-Update_31Jul061"/>
      <sheetName val="NSA_fr_Revit1"/>
      <sheetName val="AUTOMATIC_SELECT1"/>
      <sheetName val="U_P_List1"/>
      <sheetName val="Gia_vat_tu1"/>
      <sheetName val="DG_1"/>
      <sheetName val="PS-Labour_M"/>
      <sheetName val="dnc4"/>
      <sheetName val="물량표S"/>
      <sheetName val="Elec LG"/>
      <sheetName val="MTP"/>
      <sheetName val="Expenses (M)"/>
      <sheetName val="A1"/>
      <sheetName val="A10"/>
      <sheetName val="A2&amp;3. AC"/>
      <sheetName val="A4&amp;5. Fan"/>
      <sheetName val="1. Office stationary"/>
      <sheetName val="2. Safety"/>
      <sheetName val="3. Meal fee"/>
      <sheetName val="4. Temporary"/>
      <sheetName val="ctdz35"/>
      <sheetName val="BAG_III"/>
      <sheetName val="Criteria "/>
      <sheetName val="DIVISI 3"/>
      <sheetName val="Fill this out first___"/>
      <sheetName val="ANL"/>
      <sheetName val="NetBQ"/>
      <sheetName val="説明"/>
      <sheetName val="PERF TEST Pre MP"/>
      <sheetName val="ES-aLL"/>
      <sheetName val="DES_15"/>
      <sheetName val="3-DIV7_B"/>
      <sheetName val="Rekap_Prelim"/>
      <sheetName val="Harsat_Alat"/>
      <sheetName val="Perm__Test"/>
      <sheetName val="Galian_1"/>
      <sheetName val="7_1(3)"/>
      <sheetName val="Kuantitas_&amp;_Harga"/>
      <sheetName val="Rekap_Biaya"/>
      <sheetName val="Agregat_Halus_&amp;_Kasar"/>
      <sheetName val="Master_Dat"/>
      <sheetName val="4-Basic_Price"/>
      <sheetName val="Data_Tower"/>
      <sheetName val="Basic_Price"/>
      <sheetName val="Unit_Rate"/>
      <sheetName val="h_sat-bbm"/>
      <sheetName val="SBDY_Jemb_Tayan"/>
      <sheetName val="RP_PROD_09"/>
      <sheetName val="2_E"/>
      <sheetName val="2_F"/>
      <sheetName val="1_B"/>
      <sheetName val="DIV_5"/>
      <sheetName val="DIV_6"/>
      <sheetName val="sheet_2"/>
      <sheetName val="RAB_ME"/>
      <sheetName val="Analisa_Mob__3"/>
      <sheetName val="Analisa_Mob_1"/>
      <sheetName val="Analisa_Alat"/>
      <sheetName val="Analisa_Mob__2"/>
      <sheetName val="Divisi_Baru"/>
      <sheetName val="RAB_DC"/>
      <sheetName val="BQ_OE"/>
      <sheetName val="Agg_Halus_&amp;_Kasar"/>
      <sheetName val="Sumber_Daya"/>
      <sheetName val="PRD_01-6(I-II)"/>
      <sheetName val="PRD_01-7_alat"/>
      <sheetName val="TOWER_D"/>
      <sheetName val="Met__Minor"/>
      <sheetName val="bearing_PDMR1"/>
      <sheetName val="Stay_Cable_PDMR1"/>
      <sheetName val="Post_Tens-1"/>
      <sheetName val="Anls_Hrg_Sat"/>
      <sheetName val="Sat_Bah___Up"/>
      <sheetName val="AN.EI.5"/>
      <sheetName val="Anls_teknis"/>
      <sheetName val="Harga_Kabel"/>
      <sheetName val="bhn_FINAL"/>
      <sheetName val="BL"/>
      <sheetName val="Bảng Giá"/>
      <sheetName val="KL-MEZZ+Cranes"/>
      <sheetName val="NET-OP1"/>
      <sheetName val="BOQ-Form"/>
      <sheetName val="6MONTHS"/>
      <sheetName val="IBASE"/>
      <sheetName val="COST"/>
      <sheetName val="K-2007"/>
      <sheetName val="Stden center"/>
      <sheetName val="Input Data"/>
      <sheetName val="Upah &amp; Bahan"/>
      <sheetName val="Div.5"/>
      <sheetName val="Div.6"/>
      <sheetName val="Div.7"/>
      <sheetName val="rekaprab"/>
      <sheetName val="dt-saranakarya.xls'tunj"/>
      <sheetName val="jadwal"/>
      <sheetName val="D7(1)"/>
      <sheetName val="A. PENGADAAN"/>
      <sheetName val="B. TRANSPORTASI"/>
      <sheetName val="C. KONS EM"/>
      <sheetName val="D. KONS SIPIL"/>
      <sheetName val="LAMPIRAN - TERPASANG"/>
      <sheetName val="Detail Realisasi"/>
      <sheetName val="Exch.rate"/>
      <sheetName val="FWBS1000"/>
      <sheetName val="FWBS2000"/>
      <sheetName val="FWBS3000"/>
      <sheetName val="FWBS4000"/>
      <sheetName val="FWBS5000"/>
      <sheetName val="FWBS5400"/>
      <sheetName val="FWBS6000"/>
      <sheetName val="FWBS7000"/>
      <sheetName val="FWBS8000"/>
      <sheetName val="FWBS9000"/>
      <sheetName val="FWBSA000"/>
      <sheetName val="Pengalaman_Per"/>
      <sheetName val="Analisa___Upah"/>
      <sheetName val="EXTERNAL_WORK"/>
      <sheetName val="Grafik_Lab_"/>
      <sheetName val="sum_mdc"/>
      <sheetName val="_N_Finansal_Eğri"/>
      <sheetName val="MAIN_GATE_HOUSE"/>
      <sheetName val="Electrical_Works"/>
      <sheetName val="H_T__INCOMING_SYSTEM"/>
      <sheetName val="TLSKIN_LWR"/>
      <sheetName val="BAHAN_&amp;_ALAT_"/>
      <sheetName val="Public_Area"/>
      <sheetName val="GRAND_REKAP"/>
      <sheetName val="CONSTRUCTION_COMPONENT"/>
      <sheetName val="AC_LOAD"/>
      <sheetName val="Analisa_Upah___Bahan_Plum"/>
      <sheetName val="an_utara"/>
      <sheetName val="Supl_X"/>
      <sheetName val="ERECTION"/>
      <sheetName val="F4-F7"/>
      <sheetName val="GC산출"/>
      <sheetName val="electrical"/>
      <sheetName val="chiet tinh"/>
      <sheetName val="BAB_5_2_BiaLang"/>
      <sheetName val="TAB"/>
      <sheetName val="COVID Specific Manloader"/>
      <sheetName val="Valve PL"/>
      <sheetName val="Peralatan PL"/>
      <sheetName val="Anls"/>
      <sheetName val="外気負荷"/>
      <sheetName val="Prelims"/>
      <sheetName val="DG"/>
      <sheetName val="DTICH"/>
      <sheetName val="FP-Labour_M"/>
      <sheetName val="DATA.KC"/>
      <sheetName val="CashFlow"/>
      <sheetName val="SubmitCal"/>
      <sheetName val="Rekap 6.3(6a)"/>
      <sheetName val="Rekap 6.3(5a)"/>
      <sheetName val="Rekap 6.3(8a)"/>
      <sheetName val="Rekap 7.3(1)"/>
      <sheetName val="Rekap 6.3(10)"/>
      <sheetName val="Rekap 3.1(3)"/>
      <sheetName val="Rekap 5.1.1"/>
      <sheetName val="Rekap 5.1.2"/>
      <sheetName val="BUL"/>
      <sheetName val="Tawar"/>
      <sheetName val="RAP1"/>
      <sheetName val="ANSAT K'AYI"/>
      <sheetName val="GeneralInfo"/>
      <sheetName val="BILL"/>
      <sheetName val="W HOR"/>
      <sheetName val="DAF_1"/>
      <sheetName val="Marshal"/>
      <sheetName val="Kode"/>
      <sheetName val="Hst_mat"/>
      <sheetName val="Daf.Dasar Upah&amp;Bahan"/>
      <sheetName val="DAF. PEKERJAAN"/>
      <sheetName val="SPESISIKASI PENAWARAN"/>
      <sheetName val="pondasi"/>
      <sheetName val="Daf-2.4 Baja"/>
      <sheetName val="MasterCos"/>
      <sheetName val="61004"/>
      <sheetName val="61005"/>
      <sheetName val="61006"/>
      <sheetName val="61007"/>
      <sheetName val="61008"/>
      <sheetName val="Grandtotals"/>
      <sheetName val="SewAlat"/>
      <sheetName val="DAF-2"/>
      <sheetName val="jadw"/>
      <sheetName val="Uraian Analisa"/>
      <sheetName val="ana_str"/>
      <sheetName val="BS-1"/>
      <sheetName val="SB"/>
      <sheetName val="Lt-Lobby"/>
      <sheetName val="Lt-Mezanin"/>
      <sheetName val="Lt-1"/>
      <sheetName val="Lt-2"/>
      <sheetName val="Lt-3"/>
      <sheetName val="Lt-5"/>
      <sheetName val="Lt-6"/>
      <sheetName val="Lt-7"/>
      <sheetName val="Lt-8"/>
      <sheetName val="Lt-9"/>
      <sheetName val="Lt-10"/>
      <sheetName val="Lt-11"/>
      <sheetName val="Lt-12"/>
      <sheetName val="Lt-15"/>
      <sheetName val="Lt-16"/>
      <sheetName val="Lt-17"/>
      <sheetName val="Lt-18"/>
      <sheetName val="Lt-19"/>
      <sheetName val="Lt-20"/>
      <sheetName val="Lt-21"/>
      <sheetName val="Lt-22"/>
      <sheetName val="Lt-23"/>
      <sheetName val="Lt-25"/>
      <sheetName val="Lt-26"/>
      <sheetName val="Lt-27"/>
      <sheetName val="ATAP &amp; RISER"/>
      <sheetName val="DAFPEK-SA"/>
      <sheetName val="2"/>
      <sheetName val="6"/>
      <sheetName val="Lead Schedule"/>
      <sheetName val="BASEMENT"/>
      <sheetName val="Cover Daf-2"/>
      <sheetName val="valve"/>
      <sheetName val="UNIT PRICE"/>
      <sheetName val="FA"/>
      <sheetName val="Analisa HS"/>
      <sheetName val="PipTable"/>
      <sheetName val="analisa Str"/>
      <sheetName val=" MINGGUAN"/>
      <sheetName val="analbahan"/>
      <sheetName val="petunjuk"/>
      <sheetName val="HAR_INI"/>
      <sheetName val="HAR_LALU"/>
      <sheetName val="harian"/>
      <sheetName val="Analisa IC"/>
      <sheetName val="Analisa J"/>
      <sheetName val="Rekap Biaya Alat"/>
      <sheetName val="Biaya Operator"/>
      <sheetName val="Ops Alat"/>
      <sheetName val="Sewa Alat"/>
      <sheetName val="COA-17"/>
      <sheetName val="C-18"/>
      <sheetName val="HARGA SAT"/>
      <sheetName val="22"/>
      <sheetName val="SAPON"/>
      <sheetName val="Luas-Tot"/>
      <sheetName val="BBM-03"/>
      <sheetName val="Solar"/>
      <sheetName val="OLI HEQ"/>
      <sheetName val="33"/>
      <sheetName val="mech"/>
      <sheetName val="#REF!"/>
      <sheetName val="APP-9"/>
      <sheetName val="OrgRates2000"/>
      <sheetName val="Eng_Hrs (HO)"/>
      <sheetName val="HARGA ALAT"/>
      <sheetName val="S"/>
      <sheetName val="유림골조"/>
      <sheetName val="RT13526 CPI"/>
      <sheetName val="Input_monthly_capex"/>
      <sheetName val="Attachment-3_Chem"/>
      <sheetName val="ﾄﾞﾊﾞｲFUEL_GAS追見"/>
      <sheetName val="Breakdown_Instrument"/>
      <sheetName val="Man_Power"/>
      <sheetName val="BOQ_EM"/>
      <sheetName val="A+Supl_"/>
      <sheetName val="Peralatan_Utama"/>
      <sheetName val="HRG_DSR_APP"/>
      <sheetName val="Schedule_11a"/>
      <sheetName val="Septick_tank"/>
      <sheetName val="BQ_INT"/>
      <sheetName val="15_Harga_Satuan_Bahan"/>
      <sheetName val="HS_UPAH"/>
      <sheetName val="HS_BAHAN"/>
      <sheetName val="_MINGGUAN"/>
      <sheetName val="Analisa_IC"/>
      <sheetName val="Analisa_J"/>
      <sheetName val="Rekap_Biaya_Alat"/>
      <sheetName val="Biaya_Operator"/>
      <sheetName val="Ops_Alat"/>
      <sheetName val="Sewa_Alat"/>
      <sheetName val="HARGA_MATERIAL"/>
      <sheetName val="H_Sat_Jembatan"/>
      <sheetName val="reporting_package-bmel_31-12-04"/>
      <sheetName val="Input_Data"/>
      <sheetName val="NS_GD_UGD"/>
      <sheetName val="STD_GD_UGD"/>
      <sheetName val="Harga_Bahan"/>
      <sheetName val="Hrg_Sat"/>
      <sheetName val="HD_UPAH"/>
      <sheetName val="BOQ_SNJ_1"/>
      <sheetName val="DKH_CCO_1A"/>
      <sheetName val="DKH_CCO_1B_R-1"/>
      <sheetName val="anal-drainase,tanah&amp;ps_batu"/>
      <sheetName val="NP_(2)"/>
      <sheetName val="B"/>
      <sheetName val="Harsat Upah"/>
      <sheetName val="Harsat Pekerjaan"/>
      <sheetName val="Analisa (ok)"/>
      <sheetName val="Hardas"/>
      <sheetName val="hrg-dsr"/>
      <sheetName val="ENC.14"/>
      <sheetName val="dftr harga"/>
      <sheetName val="prhit tulangan"/>
      <sheetName val="vol pek"/>
      <sheetName val="API Table"/>
      <sheetName val="Page 1"/>
      <sheetName val="대비표"/>
      <sheetName val="011C101"/>
      <sheetName val="BILAL2"/>
      <sheetName val="VLL BAFF SDLL"/>
      <sheetName val="1.2"/>
      <sheetName val="Base Case"/>
      <sheetName val="F1.4"/>
      <sheetName val="Camar ac opname"/>
      <sheetName val="KAKTUS KLAS A"/>
      <sheetName val="ANALISA-K"/>
      <sheetName val="ANALISA KONST BTN"/>
      <sheetName val="ASUMSI"/>
      <sheetName val="atap Ok"/>
      <sheetName val="DATA 2009"/>
      <sheetName val="DATA 2010"/>
      <sheetName val="Kinerja Proyek"/>
      <sheetName val="Target Raker TW III"/>
      <sheetName val="KUB-01(10)"/>
      <sheetName val="BK-PU 2011"/>
      <sheetName val="DHS Alat"/>
      <sheetName val="Margin"/>
      <sheetName val="DHS Bahan Material"/>
      <sheetName val="DHS Upah"/>
      <sheetName val="PERSONIL"/>
      <sheetName val="PERALATAN"/>
      <sheetName val="Analisa Harga Terpakai"/>
      <sheetName val="Pintu"/>
      <sheetName val="JUMLAHAN TOTAL "/>
      <sheetName val="Analisa Gabungan"/>
      <sheetName val="TOTAL UPAH"/>
      <sheetName val="rms remunerasi"/>
      <sheetName val="ANAL.BOW"/>
      <sheetName val="ANALISA-SNI"/>
      <sheetName val="telp"/>
      <sheetName val="BHN-ALAT"/>
      <sheetName val="HS1"/>
      <sheetName val="PP"/>
      <sheetName val="Cover1"/>
      <sheetName val="Rekap Direct Cost"/>
      <sheetName val="Urugan Pasir"/>
      <sheetName val="Bill 2.3"/>
      <sheetName val="Bill 2.5B"/>
      <sheetName val="Bill 2.1"/>
      <sheetName val="SUMBER"/>
      <sheetName val="catatan"/>
      <sheetName val="anaMob"/>
      <sheetName val="MasterSchedule"/>
      <sheetName val="REKAP.VOLUME"/>
      <sheetName val="UPAH-BAHAN"/>
      <sheetName val="ANALISA-HST"/>
      <sheetName val="Div1"/>
      <sheetName val="STD GD.UTAMA"/>
      <sheetName val="ITB COST"/>
      <sheetName val="MP3"/>
      <sheetName val="REKAP ELEKTRIKAL"/>
      <sheetName val="HRG BAHAN _ UPAH okk"/>
      <sheetName val="HRG BAHAN &amp; UPAH okk"/>
      <sheetName val="Analis Kusen okk"/>
      <sheetName val="Gal &amp; Timb KAJU"/>
      <sheetName val="Uph&amp;bhn"/>
      <sheetName val="HSD Alat"/>
      <sheetName val="HSD Bahan"/>
      <sheetName val="Sum IF"/>
      <sheetName val="HSD Upah"/>
      <sheetName val="PNT"/>
      <sheetName val="Kuantitas_&amp;_Harga1"/>
      <sheetName val="Rekap_Biaya1"/>
      <sheetName val="Pekerjaan_Harian2"/>
      <sheetName val="Mahasiswa_2_lantai2"/>
      <sheetName val="Analisa_Upah_&amp;_Bahan_Plum2"/>
      <sheetName val="DES_151"/>
      <sheetName val="Agregat_Halus_&amp;_Kasar1"/>
      <sheetName val="Master_Dat1"/>
      <sheetName val="4-Basic_Price1"/>
      <sheetName val="Perm__Test1"/>
      <sheetName val="Data_Tower1"/>
      <sheetName val="SBDY_Jemb_Tayan1"/>
      <sheetName val="3-DIV7_B1"/>
      <sheetName val="Rekap_Prelim1"/>
      <sheetName val="Galian_11"/>
      <sheetName val="Harsat_Alat1"/>
      <sheetName val="7_1(3)1"/>
      <sheetName val="Basic_Price1"/>
      <sheetName val="Unit_Rate1"/>
      <sheetName val="h_sat-bbm1"/>
      <sheetName val="Sumber_Daya1"/>
      <sheetName val="PRD_01-6(I-II)1"/>
      <sheetName val="PRD_01-7_alat1"/>
      <sheetName val="RP_PROD_091"/>
      <sheetName val="Fill_this_out_first___"/>
      <sheetName val="sheet_21"/>
      <sheetName val="RAB_ME1"/>
      <sheetName val="Analisa_Mob__31"/>
      <sheetName val="Analisa_Mob_11"/>
      <sheetName val="Analisa_Alat1"/>
      <sheetName val="Analisa_Mob__21"/>
      <sheetName val="1_B1"/>
      <sheetName val="TOWER_D1"/>
      <sheetName val="RAB_DC1"/>
      <sheetName val="BQ_OE1"/>
      <sheetName val="Agg_Halus_&amp;_Kasar1"/>
      <sheetName val="Harsat_Upah"/>
      <sheetName val="Harsat_Pekerjaan"/>
      <sheetName val="Analisa_(ok)"/>
      <sheetName val="Anls_Hrg_Sat1"/>
      <sheetName val="Sat_Bah___Up1"/>
      <sheetName val="2_E1"/>
      <sheetName val="2_F1"/>
      <sheetName val="DIV_51"/>
      <sheetName val="DIV_61"/>
      <sheetName val="Divisi_Baru1"/>
      <sheetName val="Met__Minor1"/>
      <sheetName val="bearing_PDMR11"/>
      <sheetName val="Stay_Cable_PDMR11"/>
      <sheetName val="Post_Tens-11"/>
      <sheetName val="inner_pervious_adjust_"/>
      <sheetName val="outer_pervious_adjust"/>
      <sheetName val="ITB_COST"/>
      <sheetName val="REKAP_ELEKTRIKAL"/>
      <sheetName val="HRG_BAHAN___UPAH_okk"/>
      <sheetName val="HRG_BAHAN_&amp;_UPAH_okk"/>
      <sheetName val="Analis_Kusen_okk"/>
      <sheetName val="Gal_&amp;_Timb_KAJU"/>
      <sheetName val="DB SMT BANUS"/>
      <sheetName val="H_ Dasar"/>
      <sheetName val="TNG"/>
      <sheetName val="TONG HOP VL-NC"/>
      <sheetName val="#REF"/>
      <sheetName val="chitiet"/>
      <sheetName val="DONGIA"/>
      <sheetName val="DON GIA"/>
      <sheetName val="Tiepdia"/>
      <sheetName val="VCV-BE-TONG"/>
      <sheetName val="CHITIET VL-NC"/>
      <sheetName val="Oth."/>
      <sheetName val="Hit Vol Str Jambi"/>
      <sheetName val="REKAP BQ "/>
      <sheetName val="DIV.1"/>
      <sheetName val="BM DATA SHEET"/>
      <sheetName val="個案9411"/>
      <sheetName val="H-BHN"/>
      <sheetName val="A-BANTU"/>
      <sheetName val="PAD-F"/>
      <sheetName val="rekap.c"/>
      <sheetName val="合成単価作成表-BLDG"/>
      <sheetName val="Bhn+Uph"/>
      <sheetName val="U-FACTOR"/>
      <sheetName val="beam-reinft"/>
      <sheetName val="meas-wp"/>
      <sheetName val="차액보증"/>
      <sheetName val="Priced BOQ"/>
      <sheetName val="foxz"/>
      <sheetName val="Bill Tổng"/>
      <sheetName val="TH Công việc- D21"/>
      <sheetName val="ANH VU D12"/>
      <sheetName val="Hỗ trợ căn Hoist"/>
      <sheetName val="THKL Xay to"/>
      <sheetName val="CV25"/>
      <sheetName val="D26"/>
      <sheetName val="D25"/>
      <sheetName val="D24"/>
      <sheetName val="D23"/>
      <sheetName val="CV22"/>
      <sheetName val="D22"/>
      <sheetName val="D21"/>
      <sheetName val="D20"/>
      <sheetName val="D19"/>
      <sheetName val="CV18"/>
      <sheetName val="D18"/>
      <sheetName val="D17 (thuc)"/>
      <sheetName val="D17"/>
      <sheetName val="vật tư"/>
      <sheetName val="CV16"/>
      <sheetName val="D16"/>
      <sheetName val="CV15"/>
      <sheetName val="D15"/>
      <sheetName val="Công nhật Đợt 15- End"/>
      <sheetName val="KL L29"/>
      <sheetName val="D14"/>
      <sheetName val="Công nhật Đợt 14"/>
      <sheetName val="D13"/>
      <sheetName val="D12"/>
      <sheetName val="CV11"/>
      <sheetName val="D11"/>
      <sheetName val="D10- KL dự trù QT"/>
      <sheetName val="CV10"/>
      <sheetName val="D10"/>
      <sheetName val="CV09"/>
      <sheetName val="D09"/>
      <sheetName val="CV08"/>
      <sheetName val="D08"/>
      <sheetName val="CV07"/>
      <sheetName val="D07 (CCM)  "/>
      <sheetName val="D06 (CCM) "/>
      <sheetName val="CV05"/>
      <sheetName val="D05 (CCM)"/>
      <sheetName val="D02"/>
      <sheetName val="D01"/>
      <sheetName val="D02 (2)"/>
      <sheetName val="D03"/>
      <sheetName val="D04"/>
      <sheetName val="D05"/>
      <sheetName val="Cac HS hieu chinh"/>
      <sheetName val="StructEarth 3"/>
      <sheetName val="토공"/>
      <sheetName val="Generalofact"/>
      <sheetName val="tra_vat_lieu"/>
      <sheetName val="DTCT"/>
      <sheetName val="물량표"/>
      <sheetName val="Labor"/>
      <sheetName val="MU"/>
      <sheetName val="TOSHIBA-Structure"/>
      <sheetName val="ScheduleException"/>
      <sheetName val="BoQ-Plan"/>
      <sheetName val="ScheduleValuePlan"/>
      <sheetName val="Pro(E)_5"/>
      <sheetName val="MAKER_(E)5"/>
      <sheetName val="Bill_Of_Quantity5"/>
      <sheetName val="H_Satuan5"/>
      <sheetName val="rab_me_(by_owner)_5"/>
      <sheetName val="BQ_(by_owner)5"/>
      <sheetName val="rab_me_(fisik)5"/>
      <sheetName val="GLP_20015"/>
      <sheetName val="01A-_RAB4"/>
      <sheetName val="Bill_of_Qty_MEP4"/>
      <sheetName val="Anl_+5"/>
      <sheetName val="DAF_3_15"/>
      <sheetName val="DAF_3_114"/>
      <sheetName val="HB_4"/>
      <sheetName val="5_1_ELEKTRIKAL-ELEKTRONIK4"/>
      <sheetName val="ELEC_STIS3"/>
      <sheetName val="BoQ_STR4"/>
      <sheetName val="Finishing_(2)4"/>
      <sheetName val="NS_GD_UTAMA4"/>
      <sheetName val="HRG_BHN3"/>
      <sheetName val="BQ_Arsitektur4"/>
      <sheetName val="Isolasi_Luar_Dalam3"/>
      <sheetName val="Isolasi_Luar3"/>
      <sheetName val="Tie_Beam_GN4"/>
      <sheetName val="Tangga_GN4"/>
      <sheetName val="rab_-_persiapan_&amp;_lantai-14"/>
      <sheetName val="REF_ONLY4"/>
      <sheetName val="FORM_X_COST4"/>
      <sheetName val="Analis_Kusen_1_ESKALASI4"/>
      <sheetName val="Transfer_Pump3"/>
      <sheetName val="Analisa_ME3"/>
      <sheetName val="NP_(4)3"/>
      <sheetName val="HS_Alat3"/>
      <sheetName val="ANALISA_PEK_UMUM3"/>
      <sheetName val="BOQ_INTERN3"/>
      <sheetName val="M_&amp;_E3"/>
      <sheetName val="KODE_REK3"/>
      <sheetName val="BGNN_UTILITAS3"/>
      <sheetName val="ANLS_20093"/>
      <sheetName val="Harga_Bahan_&amp;_Upah_3"/>
      <sheetName val="analisa_pagar3"/>
      <sheetName val="D_&amp;_W_sizes3"/>
      <sheetName val="an__struktur3"/>
      <sheetName val="Rek_Tot3"/>
      <sheetName val="dATA_pc3"/>
      <sheetName val="BANGUNAN_PENUNJANG3"/>
      <sheetName val="Tata_Udara3"/>
      <sheetName val="RAB_AR&amp;STR3"/>
      <sheetName val="Master_1_03"/>
      <sheetName val="Har_Sat3"/>
      <sheetName val="L3_An_H_Sat_Mob3"/>
      <sheetName val="DRUP_(ASLI)3"/>
      <sheetName val="Cover_(x)3"/>
      <sheetName val="Cor_Apt3"/>
      <sheetName val="PT_3"/>
      <sheetName val="struktur_tdk_dipakai3"/>
      <sheetName val="Ｎｏ_133"/>
      <sheetName val="Div26_-_Elect3"/>
      <sheetName val="gia_vt,nc,may3"/>
      <sheetName val="Cover_CKE3"/>
      <sheetName val="Summary_Mech_3"/>
      <sheetName val="Mech__BQ3"/>
      <sheetName val="P_APRIL_20163"/>
      <sheetName val="Qttn_Report3"/>
      <sheetName val="M%20&amp;%20E_xls3"/>
      <sheetName val="CFA_(ME)2"/>
      <sheetName val="TH_DZ353"/>
      <sheetName val="Vol__Lantai_Tipikal3"/>
      <sheetName val="Analisa_Struktur3"/>
      <sheetName val="Pas__bata_(anyar)3"/>
      <sheetName val="Pas__bata3"/>
      <sheetName val="PILE_CAP3"/>
      <sheetName val="TIE_BEAM3"/>
      <sheetName val="INPUT_BALOK3"/>
      <sheetName val="itungan_Balok3"/>
      <sheetName val="RASIO_SLAB3"/>
      <sheetName val="PIT_LIFT3"/>
      <sheetName val="BANG_TONG_HOP_(2)3"/>
      <sheetName val="Bill_No_2_1_3"/>
      <sheetName val="RKP_PLUMBING3"/>
      <sheetName val="DAFTAR_HARGA3"/>
      <sheetName val="SK_MIgas_toilet_lt-40,_R-23"/>
      <sheetName val="SK_MIgas_toilet_lt-40,_R-0_(P'3"/>
      <sheetName val="PLINT_3_1_G3"/>
      <sheetName val="concept_cost_code3"/>
      <sheetName val="summary_cost_code3"/>
      <sheetName val="kas_proyek3"/>
      <sheetName val="lain_lain3"/>
      <sheetName val="APT___BALCONIES3"/>
      <sheetName val="Urai_Galian_Tanah3"/>
      <sheetName val="K_Lead3"/>
      <sheetName val="SATUAN_3"/>
      <sheetName val="Analisa_Harga3"/>
      <sheetName val="Analisa_Harga_Satuan3"/>
      <sheetName val="Mat_Mek3"/>
      <sheetName val="Bill_2_2_Villa_2_beds3"/>
      <sheetName val="Buy_vs__Lease_Car3"/>
      <sheetName val="Division__4_-_PLB_Works3"/>
      <sheetName val="chi_phi_truc_tiep3"/>
      <sheetName val="dien_tich2"/>
      <sheetName val="MARK_UP3"/>
      <sheetName val="lt__dasar3"/>
      <sheetName val="valeurs_de_base2"/>
      <sheetName val="tabulation_(comparison)2"/>
      <sheetName val="_Finish2"/>
      <sheetName val="Finish_code2"/>
      <sheetName val="Door_schedule2"/>
      <sheetName val="Sanitary_ware2"/>
      <sheetName val="AN__TAMPL2"/>
      <sheetName val="Harga_Dasar2"/>
      <sheetName val="BQ_External2"/>
      <sheetName val="DO_AM_DT2"/>
      <sheetName val="Beton_K-2502"/>
      <sheetName val="Daftar_berat2"/>
      <sheetName val="daf_isi_(xref)2"/>
      <sheetName val="Currency_Rate2"/>
      <sheetName val="Analisa_ME_UPT2"/>
      <sheetName val="SUM_6-22"/>
      <sheetName val="Khoi_luong2"/>
      <sheetName val="Gia_thue2"/>
      <sheetName val="Town_House_2"/>
      <sheetName val="Type-A2_Corner2"/>
      <sheetName val="Bill_02_-_Xay_gach-Pou_2"/>
      <sheetName val="Bill_03-Chống_thấm-Pou2"/>
      <sheetName val="Bill_05_-_Hoan_thien-Pou_2"/>
      <sheetName val="Bill_02_-_Xay_gach-Tower2"/>
      <sheetName val="Bill_03-Chống_thấm-Tower2"/>
      <sheetName val="Bill_05_-_Hoan_thien-Tower2"/>
      <sheetName val="NSA_fr_Revit2"/>
      <sheetName val="CF_-Update_31Jul062"/>
      <sheetName val="AUTOMATIC_SELECT2"/>
      <sheetName val="U_P_List2"/>
      <sheetName val="Gia_vat_tu2"/>
      <sheetName val="DG_2"/>
      <sheetName val="Budget_Code"/>
      <sheetName val="MTO_REV_0"/>
      <sheetName val="Bảng_Giá"/>
      <sheetName val="Elec_LG"/>
      <sheetName val="Setting"/>
      <sheetName val="ThuVien"/>
      <sheetName val="1.1. KCT (NHÀ XƯỞNG)"/>
      <sheetName val="1.4 HẠ TẦNG X.ÉP"/>
      <sheetName val="ĐỊNH MỨC CÔNG NHẬT"/>
      <sheetName val="6.1 KẾT CẤU THÉP -VP"/>
      <sheetName val="TLT - WEIGHT REBAR"/>
      <sheetName val="DANH SÁCH CN"/>
      <sheetName val="NHÀ XE"/>
      <sheetName val="HẠ TẦNG"/>
      <sheetName val="LƯƠNG CN GỘP "/>
      <sheetName val="chC_công nhật"/>
      <sheetName val="TONG HOP"/>
      <sheetName val="DG 1203-15-03_KHO"/>
      <sheetName val="THEO DÕI CÔNG_ ĐỘI"/>
      <sheetName val="phân việc_CN"/>
      <sheetName val="nghiệm thu CV_CN"/>
      <sheetName val="DATA_KC"/>
      <sheetName val="StructEarth_3"/>
      <sheetName val="Bill_Tổng"/>
      <sheetName val="TH_Công_việc-_D21"/>
      <sheetName val="ANH_VU_D12"/>
      <sheetName val="Hỗ_trợ_căn_Hoist"/>
      <sheetName val="THKL_Xay_to"/>
      <sheetName val="D17_(thuc)"/>
      <sheetName val="vật_tư"/>
      <sheetName val="Công_nhật_Đợt_15-_End"/>
      <sheetName val="KL_L29"/>
      <sheetName val="Công_nhật_Đợt_14"/>
      <sheetName val="D10-_KL_dự_trù_QT"/>
      <sheetName val="D07_(CCM)__"/>
      <sheetName val="D06_(CCM)_"/>
      <sheetName val="D05_(CCM)"/>
      <sheetName val="D02_(2)"/>
      <sheetName val="Cac_HS_hieu_chinh"/>
      <sheetName val="Priced_BOQ"/>
      <sheetName val="Expenses_(M)"/>
      <sheetName val="A2&amp;3__AC"/>
      <sheetName val="A4&amp;5__Fan"/>
      <sheetName val="1__Office_stationary"/>
      <sheetName val="2__Safety"/>
      <sheetName val="3__Meal_fee"/>
      <sheetName val="4__Temporary"/>
      <sheetName val="chiet_tinh"/>
      <sheetName val="Du thau"/>
      <sheetName val="MEP Detail"/>
      <sheetName val="01-main building"/>
      <sheetName val="02-office"/>
      <sheetName val="03-utility"/>
      <sheetName val="04-pipe bridge"/>
      <sheetName val="05a-guardhouse"/>
      <sheetName val="07-bike park"/>
      <sheetName val="leveling"/>
      <sheetName val="5.2.1 Đo bóc KL OLK-06"/>
      <sheetName val="Pro(E)_6"/>
      <sheetName val="MAKER_(E)6"/>
      <sheetName val="Bill_Of_Quantity6"/>
      <sheetName val="H_Satuan6"/>
      <sheetName val="rab_me_(by_owner)_6"/>
      <sheetName val="BQ_(by_owner)6"/>
      <sheetName val="rab_me_(fisik)6"/>
      <sheetName val="GLP_20016"/>
      <sheetName val="01A-_RAB5"/>
      <sheetName val="Bill_of_Qty_MEP5"/>
      <sheetName val="Anl_+6"/>
      <sheetName val="DAF_3_16"/>
      <sheetName val="DAF_3_115"/>
      <sheetName val="HB_5"/>
      <sheetName val="5_1_ELEKTRIKAL-ELEKTRONIK5"/>
      <sheetName val="ELEC_STIS4"/>
      <sheetName val="BoQ_STR5"/>
      <sheetName val="Finishing_(2)5"/>
      <sheetName val="NS_GD_UTAMA5"/>
      <sheetName val="HRG_BHN4"/>
      <sheetName val="BQ_Arsitektur5"/>
      <sheetName val="Isolasi_Luar_Dalam4"/>
      <sheetName val="Isolasi_Luar4"/>
      <sheetName val="Tie_Beam_GN5"/>
      <sheetName val="Tangga_GN5"/>
      <sheetName val="rab_-_persiapan_&amp;_lantai-15"/>
      <sheetName val="REF_ONLY5"/>
      <sheetName val="FORM_X_COST5"/>
      <sheetName val="Analis_Kusen_1_ESKALASI5"/>
      <sheetName val="Transfer_Pump4"/>
      <sheetName val="Analisa_ME4"/>
      <sheetName val="NP_(4)4"/>
      <sheetName val="HS_Alat4"/>
      <sheetName val="ANALISA_PEK_UMUM4"/>
      <sheetName val="BOQ_INTERN4"/>
      <sheetName val="M_&amp;_E4"/>
      <sheetName val="KODE_REK4"/>
      <sheetName val="BGNN_UTILITAS4"/>
      <sheetName val="ANLS_20094"/>
      <sheetName val="Harga_Bahan_&amp;_Upah_4"/>
      <sheetName val="analisa_pagar4"/>
      <sheetName val="D_&amp;_W_sizes4"/>
      <sheetName val="an__struktur4"/>
      <sheetName val="Rek_Tot4"/>
      <sheetName val="dATA_pc4"/>
      <sheetName val="BANGUNAN_PENUNJANG4"/>
      <sheetName val="Tata_Udara4"/>
      <sheetName val="RAB_AR&amp;STR4"/>
      <sheetName val="Master_1_04"/>
      <sheetName val="Har_Sat4"/>
      <sheetName val="L3_An_H_Sat_Mob4"/>
      <sheetName val="DRUP_(ASLI)4"/>
      <sheetName val="Cover_(x)4"/>
      <sheetName val="Cor_Apt4"/>
      <sheetName val="PT_4"/>
      <sheetName val="struktur_tdk_dipakai4"/>
      <sheetName val="Ｎｏ_134"/>
      <sheetName val="Div26_-_Elect4"/>
      <sheetName val="Cover_CKE4"/>
      <sheetName val="Summary_Mech_4"/>
      <sheetName val="Mech__BQ4"/>
      <sheetName val="P_APRIL_20164"/>
      <sheetName val="Qttn_Report4"/>
      <sheetName val="gia_vt,nc,may4"/>
      <sheetName val="M%20&amp;%20E_xls4"/>
      <sheetName val="TH_DZ354"/>
      <sheetName val="Vol__Lantai_Tipikal4"/>
      <sheetName val="Analisa_Struktur4"/>
      <sheetName val="Pas__bata_(anyar)4"/>
      <sheetName val="Pas__bata4"/>
      <sheetName val="PILE_CAP4"/>
      <sheetName val="TIE_BEAM4"/>
      <sheetName val="INPUT_BALOK4"/>
      <sheetName val="itungan_Balok4"/>
      <sheetName val="RASIO_SLAB4"/>
      <sheetName val="PIT_LIFT4"/>
      <sheetName val="BANG_TONG_HOP_(2)4"/>
      <sheetName val="Bill_No_2_1_4"/>
      <sheetName val="RKP_PLUMBING4"/>
      <sheetName val="DAFTAR_HARGA4"/>
      <sheetName val="SK_MIgas_toilet_lt-40,_R-24"/>
      <sheetName val="SK_MIgas_toilet_lt-40,_R-0_(P'4"/>
      <sheetName val="PLINT_3_1_G4"/>
      <sheetName val="concept_cost_code4"/>
      <sheetName val="summary_cost_code4"/>
      <sheetName val="kas_proyek4"/>
      <sheetName val="lain_lain4"/>
      <sheetName val="APT___BALCONIES4"/>
      <sheetName val="Urai_Galian_Tanah4"/>
      <sheetName val="K_Lead4"/>
      <sheetName val="SATUAN_4"/>
      <sheetName val="Analisa_Harga4"/>
      <sheetName val="Analisa_Harga_Satuan4"/>
      <sheetName val="Mat_Mek4"/>
      <sheetName val="chi_phi_truc_tiep4"/>
      <sheetName val="Buy_vs__Lease_Car4"/>
      <sheetName val="Division__4_-_PLB_Works4"/>
      <sheetName val="Bill_2_2_Villa_2_beds4"/>
      <sheetName val="dien_tich3"/>
      <sheetName val="MARK_UP4"/>
      <sheetName val="lt__dasar4"/>
      <sheetName val="SUM_6-23"/>
      <sheetName val="Khoi_luong3"/>
      <sheetName val="Gia_thue3"/>
      <sheetName val="Town_House_3"/>
      <sheetName val="Type-A2_Corner3"/>
      <sheetName val="Bill_02_-_Xay_gach-Pou_3"/>
      <sheetName val="Bill_03-Chống_thấm-Pou3"/>
      <sheetName val="Bill_05_-_Hoan_thien-Pou_3"/>
      <sheetName val="Bill_02_-_Xay_gach-Tower3"/>
      <sheetName val="Bill_03-Chống_thấm-Tower3"/>
      <sheetName val="Bill_05_-_Hoan_thien-Tower3"/>
      <sheetName val="CFA_(ME)3"/>
      <sheetName val="Analisa_Upah_&amp;_Bahan_Plum3"/>
      <sheetName val="AN__TAMPL3"/>
      <sheetName val="Harga_Dasar3"/>
      <sheetName val="tabulation_(comparison)3"/>
      <sheetName val="valeurs_de_base3"/>
      <sheetName val="BQ_External3"/>
      <sheetName val="NSA_fr_Revit3"/>
      <sheetName val="Pekerjaan_Harian3"/>
      <sheetName val="Mahasiswa_2_lantai3"/>
      <sheetName val="DO_AM_DT3"/>
      <sheetName val="Beton_K-2503"/>
      <sheetName val="Daftar_berat3"/>
      <sheetName val="daf_isi_(xref)3"/>
      <sheetName val="Currency_Rate3"/>
      <sheetName val="Analisa_ME_UPT3"/>
      <sheetName val="_Finish3"/>
      <sheetName val="Finish_code3"/>
      <sheetName val="Door_schedule3"/>
      <sheetName val="Sanitary_ware3"/>
      <sheetName val="CF_-Update_31Jul063"/>
      <sheetName val="DG_3"/>
      <sheetName val="AUTOMATIC_SELECT3"/>
      <sheetName val="U_P_List3"/>
      <sheetName val="Gia_vat_tu3"/>
      <sheetName val="Budget_Code1"/>
      <sheetName val="_N_Finansal_Eğri1"/>
      <sheetName val="bhn_FINAL1"/>
      <sheetName val="Anls_teknis1"/>
      <sheetName val="Harga_Kabel1"/>
      <sheetName val="sum_mdc1"/>
      <sheetName val="Analisa___Upah1"/>
      <sheetName val="EXTERNAL_WORK1"/>
      <sheetName val="Pengalaman_Per1"/>
      <sheetName val="MAIN_GATE_HOUSE1"/>
      <sheetName val="Electrical_Works1"/>
      <sheetName val="H_T__INCOMING_SYSTEM1"/>
      <sheetName val="TLSKIN_LWR1"/>
      <sheetName val="MTO_REV_01"/>
      <sheetName val="Grafik_Lab_1"/>
      <sheetName val="Elec_LG1"/>
      <sheetName val="Bảng_Giá1"/>
      <sheetName val="Rekap_Analisa"/>
      <sheetName val="bahan_SNI"/>
      <sheetName val="NP__2_"/>
      <sheetName val="DIVISI_3"/>
      <sheetName val="DRUM"/>
      <sheetName val="Analysis"/>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ADD_2_(1)"/>
      <sheetName val="AN_Tdr"/>
      <sheetName val="Urai _ Guide Post"/>
      <sheetName val="I-KAMAR"/>
      <sheetName val="PE-F-37 Rev 00 Paym.GBP"/>
      <sheetName val="Du_lieu"/>
      <sheetName val="PEF16_0D"/>
      <sheetName val="ANAL KOEF"/>
      <sheetName val="tabel"/>
      <sheetName val="B - Norelec"/>
      <sheetName val="terendah"/>
      <sheetName val="D8"/>
      <sheetName val="ELEC_MCI"/>
      <sheetName val="INST_MCI"/>
      <sheetName val="MECH_MCI"/>
      <sheetName val="PRO_A"/>
      <sheetName val="PRO"/>
      <sheetName val="daftar upah"/>
      <sheetName val="HARVEST02"/>
      <sheetName val="SAT-DAS"/>
      <sheetName val="Harsat-Isal"/>
      <sheetName val="Blk_Mnl"/>
      <sheetName val="AC BASIC"/>
      <sheetName val="01A_ RAB"/>
      <sheetName val="Bangcaodo"/>
      <sheetName val="PR 3 YEAKNON-New VO."/>
      <sheetName val="PR3-Cashflow New(%)"/>
      <sheetName val="PMI"/>
      <sheetName val="PR3-S-CURVE (2)"/>
      <sheetName val="PR3-Cashflow Contract"/>
      <sheetName val="PR 3 YEAKNON-CW+AW "/>
      <sheetName val="PR 3 YEAKNON-New BudjetRV"/>
      <sheetName val="Yaeknon-New VO.-Structur Cost"/>
      <sheetName val="สรุป"/>
      <sheetName val="Sheet2"/>
      <sheetName val="TDTKP"/>
      <sheetName val="4 CĂN"/>
      <sheetName val="Gia_GC_Satthep"/>
      <sheetName val="Tro giup"/>
      <sheetName val="Duc_bk"/>
      <sheetName val="Đơn Giá "/>
      <sheetName val="Re-bar"/>
      <sheetName val="VT"/>
      <sheetName val="MTC"/>
      <sheetName val="TP"/>
      <sheetName val="VL"/>
      <sheetName val="INDIGINEOUS ITEMS "/>
      <sheetName val="SITE"/>
      <sheetName val="ESCOND"/>
      <sheetName val="BQUSRP"/>
      <sheetName val="ጷ_x0000__x0000_&amp;ጸ_x0000__x0000_xጿ_x0000__x0000_Lጿ_x0000__x0000_cጊ_x0000__x0000_iጱ_x0000__x0000_"/>
      <sheetName val="ጴ_x0000__x0000_&amp;ጳ_x0000__x0000_xጳ_x0000__x0000_Bጴ_x0000__x0000_bጵ_x0000__x0000_wጶ_x0000__x0000_)"/>
      <sheetName val="ጿ_x0000__x0000_&amp;ጊ_x0000__x0000_xጊ_x0000__x0000_rጱ_x0000__x0000_mጲ_x0000__x0000_fድ_x0000__x0000_kጳ"/>
      <sheetName val="ጊ_x0000__x0000_&amp;ጊ_x0000__x0000_xጱ_x0000__x0000_Gጲ_x0000__x0000_Dድ_x0000__x0000_Oጳ_x0000__x0000_"/>
      <sheetName val="ጳ_x0000__x0000_&amp;ጴ_x0000__x0000_xጵ_x0000__x0000_Bጶ_x0000__x0000_ ጷ_x0000__x0000_Qጸ_x0000__x0000_Mጿ_x0000_"/>
      <sheetName val="ጵ_x0000__x0000_&amp;ጶ_x0000__x0000_xጷ_x0000__x0000_Iጸ_x0000__x0000_aጿ_x0000__x0000_uጿ_x0000__x0000_r"/>
      <sheetName val="ድ_x0000__x0000_&amp;ጳ_x0000__x0000_xጳ_x0000__x0000_Fጴ_x0000__x0000_Sጳ_x0000__x0000_rጳ_x0000__x0000_"/>
      <sheetName val="ጳ_x0000__x0000_&amp;ጴ_x0000__x0000_xጳ_x0000__x0000_Sጳ_x0000__x0000_Sጴ_x0000__x0000_rጵ_x0000__x0000_"/>
      <sheetName val="ጳ_x0000__x0000_&amp;ጴ_x0000__x0000_xጵ_x0000__x0000_Fጶ_x0000__x0000_sጷ_x0000__x0000_gጸ_x0000__x0000_)"/>
      <sheetName val="ጳ_x0000__x0000_&amp;ጴ_x0000__x0000_xጳ_x0000__x0000_Mጳ_x0000__x0000_Pጴ_x0000__x0000_rጵ_x0000__x0000_nጶ_x0000_"/>
      <sheetName val="ጿ_x0000__x0000_&amp;ጿ_x0000__x0000_xጊ_x0000__x0000_Bጱ_x0000__x0000_bጲ_x0000__x0000_wድ_x0000__x0000_)"/>
      <sheetName val="ድ_x0000__x0000_&amp;ጳ_x0000__x0000_xጳ_x0000__x0000_rጴ_x0000__x0000_mጳ_x0000__x0000_fጳ_x0000__x0000_kጴ"/>
      <sheetName val="ጷ_x0000__x0000_&amp;ጸ_x0000__x0000_xጿ_x0000__x0000_Bጿ_x0000__x0000_rጊ_x0000__x0000_eጊ_x0000__x0000_r"/>
      <sheetName val="ጳ_x0000__x0000_&amp;ጳ_x0000__x0000_xጴ_x0000__x0000_Iጵ_x0000__x0000_aጶ_x0000__x0000_Lጷ_x0000__x0000_"/>
      <sheetName val="ጵ_x0000__x0000_&amp;ጶ_x0000__x0000_xጷ_x0000__x0000_Tጸ_x0000__x0000_sጿ_x0000__x0000_ ጿ_x0000__x0000_p"/>
      <sheetName val="ጊ_x0000__x0000_&amp;ጱ_x0000__x0000_xጲ_x0000__x0000_Bፍ_x0000__x0000_.ጳ_x0000__x0000_Lጳ_x0000__x0000_S"/>
      <sheetName val="ጴ_x0000__x0000_&amp;ጵ_x0000__x0000_xጶ_x0000__x0000_aጷ_x0000__x0000_iጸ_x0000__x0000_pጿ_x0000__x0000_r"/>
      <sheetName val="ጱ_x0000__x0000_&amp;ጲ_x0000__x0000_xድ_x0000__x0000_aጳ_x0000__x0000_sጳ_x0000__x0000_kጴ_x0000__x0000_"/>
      <sheetName val="ጲ_x0000__x0000_&amp;ፍ_x0000__x0000_xጳ_x0000__x0000_Lጳ_x0000__x0000_nጴ_x0000__x0000_Sጳ_x0000__x0000_Mጳ_x0000_"/>
      <sheetName val="ጶ_x0000__x0000_&amp;ጷ_x0000__x0000_xጸ_x0000__x0000_Dጿ_x0000__x0000_6ጿ_x0000__x0000_Eጊ_x0000__x0000_t"/>
      <sheetName val="ጳ_x0000__x0000_&amp;ጳ_x0000__x0000_xጴ_x0000__x0000_gጳ_x0000__x0000_vጳ_x0000__x0000_cጴ_x0000__x0000_y"/>
      <sheetName val="ጳ_x0000__x0000_&amp;ጳ_x0000__x0000_xጴ_x0000__x0000_Sጳ_x0000__x0000_aጳ_x0000__x0000_Mጴ_x0000__x0000_."/>
      <sheetName val="ጸ_x0000__x0000_&amp;ጿ_x0000__x0000_xጿ_x0000__x0000_Pጊ_x0000__x0000_Rጱ_x0000__x0000_2ጲ_x0000__x0000_"/>
      <sheetName val="ጴ_x0000__x0000_&amp;ጳ_x0000__x0000_xጳ_x0000__x0000_Mጴ_x0000__x0000_&amp;ጵ_x0000__x0000_Eጶ_x0000__x0000_s"/>
      <sheetName val="ጳ_x0000__x0000_&amp;ጳ_x0000__x0000_xጴ_x0000__x0000_Rጳ_x0000__x0000_pጳ_x0000__x0000_lጴ_x0000__x0000_"/>
      <sheetName val="ጲ_x0000__x0000_&amp;ፍ_x0000__x0000_xጳ_x0000__x0000_iጳ_x0000__x0000_gጴ_x0000__x0000_Bጳ_x0000__x0000_k"/>
      <sheetName val="ጳ_x0000__x0000_&amp;ጴ_x0000__x0000_xጳ_x0000__x0000_Bጳ_x0000__x0000_ ጴ_x0000__x0000_2ጵ_x0000__x0000_"/>
      <sheetName val="ጶ_x0000__x0000_&amp;ጷ_x0000__x0000_xጸ_x0000__x0000_Bጿ_x0000__x0000_bጿ_x0000__x0000_wጊ_x0000__x0000_)ጱ"/>
      <sheetName val="ጳ_x0000__x0000_&amp;ጴ_x0000__x0000_xጳ_x0000__x0000_rጳ_x0000__x0000_mጴ_x0000__x0000_fጵ_x0000__x0000_kጶ_x0000_"/>
      <sheetName val="ጿ_x0000__x0000_&amp;ጊ_x0000__x0000_xጱ_x0000__x0000_Bጲ_x0000__x0000__ፍ_x0000__x0000_Qጳ_x0000__x0000_Mጳ_x0000_"/>
      <sheetName val="ጲ_x0000__x0000_&amp;ድ_x0000__x0000_xጳ_x0000__x0000_Fጳ_x0000__x0000_sጴ_x0000__x0000_gጳ_x0000__x0000_)"/>
      <sheetName val="ጷ_x0000__x0000_&amp;ጸ_x0000__x0000_xጿ_x0000__x0000_Bጿ_x0000__x0000_rጊ_x0000__x0000_eጱ_x0000__x0000_r"/>
      <sheetName val="ጸ_x0000__x0000_&amp;ጿ_x0000__x0000_xጿ_x0000__x0000_Rጊ_x0000__x0000_Pጱ_x0000__x0000_Bጲ_x0000__x0000_"/>
      <sheetName val="ፍ_x0000__x0000_&amp;ጳ_x0000__x0000_xጳ_x0000__x0000_Dጴ_x0000__x0000_Aጳ_x0000__x0000_Aጳ_x0000__x0000_"/>
      <sheetName val="ጳ_x0000__x0000_&amp;ጴ_x0000__x0000_xጵ_x0000__x0000_Aጶ_x0000__x0000__ጷ_x0000__x0000_Lጸ_x0000__x0000_Iጿ_x0000_"/>
      <sheetName val="ጿ_x0000__x0000_&amp;ጿ_x0000__x0000_xጊ_x0000__x0000_Aጱ_x0000__x0000_iጲ_x0000__x0000_Hድ_x0000__x0000_a"/>
      <sheetName val="ጸ_x0000__x0000_&amp;ጿ_x0000__x0000_xጿ_x0000__x0000_Sጊ_x0000__x0000_Aጱ_x0000__x0000_Sጲ_x0000__x0000_iድ"/>
      <sheetName val="ጳ_x0000__x0000_&amp;ጳ_x0000__x0000_xጴ_x0000__x0000_Cጵ_x0000__x0000_xጶ_x0000__x0000_pጷ_x0000__x0000_m"/>
      <sheetName val="ጴ_x0000__x0000_&amp;ጵ_x0000__x0000_xጶ_x0000__x0000_vጷ_x0000__x0000_uጸ_x0000__x0000_dጿ_x0000__x0000_aጿ_x0000_"/>
      <sheetName val="ጊ_x0000__x0000_&amp;ጱ_x0000__x0000_xጲ_x0000__x0000_Dፍ_x0000__x0000_aጳ_x0000__x0000_eጳ_x0000__x0000_"/>
      <sheetName val="ጳ_x0000__x0000_&amp;ጳ_x0000__x0000_xጴ_x0000__x0000_dጳ_x0000__x0000_iጳ_x0000__x0000_(ጴ_x0000__x0000_fጵ"/>
      <sheetName val="ጴ_x0000__x0000_&amp;ጳ_x0000__x0000_xጳ_x0000__x0000_Cጴ_x0000__x0000_eጵ_x0000__x0000_ ጶ_x0000__x0000_e"/>
      <sheetName val="ጴ_x0000__x0000_&amp;ጵ_x0000__x0000_xጶ_x0000__x0000_Aጷ_x0000__x0000_iጸ_x0000__x0000_Mጿ_x0000__x0000_Pጿ"/>
      <sheetName val="ጿ_x0000__x0000_&amp;ጊ_x0000__x0000_xጱ_x0000__x0000_Dጲ_x0000__x0000_ ፍ_x0000__x0000_eጳ_x0000__x0000_e"/>
      <sheetName val="ጳ_x0000__x0000_&amp;ጴ_x0000__x0000_xጵ_x0000__x0000_Sጶ_x0000__x0000_tጷ_x0000__x0000_ ጸ_x0000__x0000_e"/>
      <sheetName val="ጵ_x0000__x0000_&amp;ጶ_x0000__x0000_xጷ_x0000__x0000_Tጸ_x0000__x0000_-ጿ_x0000__x0000_Cጿ_x0000__x0000_eጊ"/>
      <sheetName val="ጴ_x0000__x0000_&amp;ጳ_x0000__x0000_xጳ_x0000__x0000_Iጴ_x0000__x0000_aጵ_x0000__x0000_Lጶ_x0000__x0000_"/>
      <sheetName val="ጱ_x0000__x0000_&amp;ጲ_x0000__x0000_xፍ_x0000__x0000_Tጳ_x0000__x0000_sጳ_x0000__x0000__ጴ_x0000__x0000_p"/>
      <sheetName val="ጵ_x0000__x0000_&amp;ጶ_x0000__x0000_xጷ_x0000__x0000_Bጸ_x0000__x0000__ጿ_x0000__x0000_Lጿ_x0000__x0000_S"/>
      <sheetName val="ድ_x0000__x0000_&amp;ጳ_x0000__x0000_xጳ_x0000__x0000_aጴ_x0000__x0000_iጳ_x0000__x0000_pጳ_x0000__x0000_r"/>
      <sheetName val="ጷ_x0000__x0000_&amp;ጸ_x0000__x0000_xጿ_x0000__x0000_aጿ_x0000__x0000_sጊ_x0000__x0000_kጱ_x0000__x0000_"/>
      <sheetName val="ጶ_x0000__x0000_&amp;ጷ_x0000__x0000_xጸ_x0000__x0000_Lጿ_x0000__x0000_nጿ_x0000__x0000_Sጊ_x0000__x0000_Mጱ_x0000_"/>
      <sheetName val="ጿ_x0000__x0000_&amp;ጿ_x0000__x0000_xጊ_x0000__x0000_Sጱ_x0000__x0000_aጲ_x0000__x0000_Mድ_x0000__x0000__"/>
      <sheetName val="ጱ_x0000__x0000_&amp;ጲ_x0000__x0000_xፍ_x0000__x0000_Pጳ_x0000__x0000_Rጳ_x0000__x0000_2ጴ_x0000__x0000_"/>
      <sheetName val="ጳ_x0000__x0000_&amp;ጳ_x0000__x0000_xጴ_x0000__x0000_Dጵ_x0000__x0000_6ጶ_x0000__x0000_Eጷ_x0000__x0000_t"/>
      <sheetName val="ጊ_x0000__x0000_&amp;ጱ_x0000__x0000_xጲ_x0000__x0000_gድ_x0000__x0000_vጳ_x0000__x0000_cጳ_x0000__x0000_y"/>
      <sheetName val="ፍ_x0000__x0000_&amp;ጳ_x0000__x0000_xጳ_x0000__x0000_Mጴ_x0000__x0000_&amp;ጳ_x0000__x0000_Eጳ_x0000__x0000_s"/>
      <sheetName val="ጳ_x0000__x0000_&amp;ጴ_x0000__x0000_xጳ_x0000__x0000_Nጳ_x0000__x0000_fጴ_x0000__x0000_eጵ_x0000__x0000_"/>
      <sheetName val="ፏ_x0000__x0000_&amp;ፏ_x0000__x0000_xጊ_x0000__x0000_Bጱ_x0000__x0000_bጲ_x0000__x0000_wፍ_x0000__x0000_)ጳ"/>
      <sheetName val="[_x0000__x0000_&amp;ጱ_x0000__x0000_xጲ_x0000__x0000_rፍ_x0000__x0000_mጳ_x0000__x0000_fጳ_x0000__x0000_kጴ_x0000_"/>
      <sheetName val="ጳ_x0000__x0000_&amp;ጳ_x0000__x0000_xጴ_x0000__x0000_Fጵ_x0000__x0000__ጶ_x0000__x0000_Oጷ_x0000__x0000_"/>
      <sheetName val="ጊM &amp; E.xls]Bill_No_2_1_"/>
      <sheetName val="ጴ_x0000__x0000_&amp;ጵ_x0000__x0000_xጶ_x0000__x0000_Nጷ_x0000__x0000_Dጸ_x0000__x0000_Aጿ_x0000__x0000_"/>
      <sheetName val="ጳ_x0000__x0000_&amp;ጳ_x0000__x0000_xጴ_x0000__x0000_Bጳ_x0000__x0000_rጳ_x0000__x0000_eጴ_x0000__x0000_rጵ"/>
      <sheetName val="ጲ_x0000__x0000_&amp;ፍ_x0000__x0000_xጳ_x0000__x0000_Iጳ_x0000__x0000_aጴ_x0000__x0000_Lጳ_x0000__x0000_1"/>
      <sheetName val="ጶ_x0000__x0000_&amp;ጷ_x0000__x0000_xጸ_x0000__x0000_Fጿ_x0000__x0000__ጿ_x0000__x0000_Oጊ_x0000__x0000_"/>
      <sheetName val="ጵ_x0000__x0000_&amp;ጶ_x0000__x0000_xጷ_x0000__x0000_aጸ_x0000__x0000_iጿ_x0000__x0000_pጿ_x0000__x0000_rጊ"/>
      <sheetName val="ጸ_x0000__x0000_&amp;ጿ_x0000__x0000_xጿ_x0000__x0000_Dጊ_x0000__x0000_Wጱ_x0000__x0000_zጲ_x0000__x0000_"/>
      <sheetName val="ጊ_x0000__x0000_&amp;ጱ_x0000__x0000_xጲ_x0000__x0000_Dፍ_x0000__x0000_6ጳ_x0000__x0000_Eጳ_x0000__x0000_tጴ"/>
      <sheetName val="ጳ_x0000__x0000_&amp;ጴ_x0000__x0000_xጵ_x0000__x0000_Mጶ_x0000__x0000_&amp;ጷ_x0000__x0000_Eጸ_x0000__x0000_sጿ"/>
      <sheetName val="ጊ_x0000__x0000_&amp;ጱ_x0000__x0000_xጲ_x0000__x0000_Iድ_x0000__x0000_Tጳ_x0000__x0000_Lጳ_x0000__x0000_"/>
      <sheetName val="T T CL VC DZ 22"/>
      <sheetName val="Z"/>
      <sheetName val="D+W"/>
      <sheetName val="SORT"/>
      <sheetName val="ጷ"/>
      <sheetName val="ጴ"/>
      <sheetName val="ጿ"/>
      <sheetName val="ጊ"/>
      <sheetName val="ጳ"/>
      <sheetName val="ጵ"/>
      <sheetName val="ድ"/>
      <sheetName val="ጱ"/>
      <sheetName val="ጲ"/>
      <sheetName val="ጶ"/>
      <sheetName val="ጸ"/>
      <sheetName val="ፍ"/>
      <sheetName val="ፏ"/>
      <sheetName val="["/>
      <sheetName val="??2??"/>
      <sheetName val="Pro(E)_7"/>
      <sheetName val="MAKER_(E)7"/>
      <sheetName val="Bill_Of_Quantity7"/>
      <sheetName val="H_Satuan7"/>
      <sheetName val="rab_me_(by_owner)_7"/>
      <sheetName val="BQ_(by_owner)7"/>
      <sheetName val="rab_me_(fisik)7"/>
      <sheetName val="GLP_20017"/>
      <sheetName val="01A-_RAB6"/>
      <sheetName val="Bill_of_Qty_MEP6"/>
      <sheetName val="Anl_+7"/>
      <sheetName val="DAF_3_17"/>
      <sheetName val="DAF_3_116"/>
      <sheetName val="HB_6"/>
      <sheetName val="5_1_ELEKTRIKAL-ELEKTRONIK6"/>
      <sheetName val="ELEC_STIS5"/>
      <sheetName val="BoQ_STR6"/>
      <sheetName val="Finishing_(2)6"/>
      <sheetName val="NS_GD_UTAMA6"/>
      <sheetName val="HRG_BHN5"/>
      <sheetName val="BQ_Arsitektur6"/>
      <sheetName val="Isolasi_Luar_Dalam5"/>
      <sheetName val="Isolasi_Luar5"/>
      <sheetName val="Tie_Beam_GN6"/>
      <sheetName val="Tangga_GN6"/>
      <sheetName val="rab_-_persiapan_&amp;_lantai-16"/>
      <sheetName val="REF_ONLY6"/>
      <sheetName val="FORM_X_COST6"/>
      <sheetName val="Analis_Kusen_1_ESKALASI6"/>
      <sheetName val="Transfer_Pump5"/>
      <sheetName val="Analisa_ME5"/>
      <sheetName val="NP_(4)5"/>
      <sheetName val="HS_Alat5"/>
      <sheetName val="ANALISA_PEK_UMUM5"/>
      <sheetName val="BOQ_INTERN5"/>
      <sheetName val="M_&amp;_E5"/>
      <sheetName val="KODE_REK5"/>
      <sheetName val="BGNN_UTILITAS5"/>
      <sheetName val="ANLS_20095"/>
      <sheetName val="Harga_Bahan_&amp;_Upah_5"/>
      <sheetName val="analisa_pagar5"/>
      <sheetName val="D_&amp;_W_sizes5"/>
      <sheetName val="an__struktur5"/>
      <sheetName val="Rek_Tot5"/>
      <sheetName val="dATA_pc5"/>
      <sheetName val="BANGUNAN_PENUNJANG5"/>
      <sheetName val="Tata_Udara5"/>
      <sheetName val="RAB_AR&amp;STR5"/>
      <sheetName val="Master_1_05"/>
      <sheetName val="Har_Sat5"/>
      <sheetName val="L3_An_H_Sat_Mob5"/>
      <sheetName val="DRUP_(ASLI)5"/>
      <sheetName val="Cover_(x)5"/>
      <sheetName val="Cor_Apt5"/>
      <sheetName val="PT_5"/>
      <sheetName val="struktur_tdk_dipakai5"/>
      <sheetName val="Ｎｏ_135"/>
      <sheetName val="Div26_-_Elect5"/>
      <sheetName val="gia_vt,nc,may5"/>
      <sheetName val="Cover_CKE5"/>
      <sheetName val="Summary_Mech_5"/>
      <sheetName val="Mech__BQ5"/>
      <sheetName val="P_APRIL_20165"/>
      <sheetName val="Qttn_Report5"/>
      <sheetName val="M%20&amp;%20E_xls5"/>
      <sheetName val="TH_DZ355"/>
      <sheetName val="Vol__Lantai_Tipikal5"/>
      <sheetName val="Analisa_Struktur5"/>
      <sheetName val="Pas__bata_(anyar)5"/>
      <sheetName val="Pas__bata5"/>
      <sheetName val="PILE_CAP5"/>
      <sheetName val="TIE_BEAM5"/>
      <sheetName val="INPUT_BALOK5"/>
      <sheetName val="itungan_Balok5"/>
      <sheetName val="RASIO_SLAB5"/>
      <sheetName val="PIT_LIFT5"/>
      <sheetName val="BANG_TONG_HOP_(2)5"/>
      <sheetName val="Bill_No_2_1_5"/>
      <sheetName val="RKP_PLUMBING5"/>
      <sheetName val="DAFTAR_HARGA5"/>
      <sheetName val="SK_MIgas_toilet_lt-40,_R-25"/>
      <sheetName val="SK_MIgas_toilet_lt-40,_R-0_(P'5"/>
      <sheetName val="PLINT_3_1_G5"/>
      <sheetName val="concept_cost_code5"/>
      <sheetName val="summary_cost_code5"/>
      <sheetName val="kas_proyek5"/>
      <sheetName val="lain_lain5"/>
      <sheetName val="APT___BALCONIES5"/>
      <sheetName val="Urai_Galian_Tanah5"/>
      <sheetName val="K_Lead5"/>
      <sheetName val="SATUAN_5"/>
      <sheetName val="Analisa_Harga5"/>
      <sheetName val="Analisa_Harga_Satuan5"/>
      <sheetName val="Mat_Mek5"/>
      <sheetName val="chi_phi_truc_tiep5"/>
      <sheetName val="Bill_2_2_Villa_2_beds5"/>
      <sheetName val="Buy_vs__Lease_Car5"/>
      <sheetName val="Division__4_-_PLB_Works5"/>
      <sheetName val="dien_tich4"/>
      <sheetName val="MARK_UP5"/>
      <sheetName val="lt__dasar5"/>
      <sheetName val="CFA_(ME)4"/>
      <sheetName val="valeurs_de_base4"/>
      <sheetName val="tabulation_(comparison)4"/>
      <sheetName val="BQ_External4"/>
      <sheetName val="Pekerjaan_Harian4"/>
      <sheetName val="Mahasiswa_2_lantai4"/>
      <sheetName val="DO_AM_DT4"/>
      <sheetName val="Analisa_Upah_&amp;_Bahan_Plum4"/>
      <sheetName val="AN__TAMPL4"/>
      <sheetName val="Beton_K-2504"/>
      <sheetName val="Harga_Dasar4"/>
      <sheetName val="Daftar_berat4"/>
      <sheetName val="daf_isi_(xref)4"/>
      <sheetName val="Currency_Rate4"/>
      <sheetName val="Analisa_ME_UPT4"/>
      <sheetName val="SUM_6-24"/>
      <sheetName val="Khoi_luong4"/>
      <sheetName val="Gia_thue4"/>
      <sheetName val="Town_House_4"/>
      <sheetName val="Type-A2_Corner4"/>
      <sheetName val="_Finish4"/>
      <sheetName val="Finish_code4"/>
      <sheetName val="Door_schedule4"/>
      <sheetName val="Sanitary_ware4"/>
      <sheetName val="Bill_02_-_Xay_gach-Pou_4"/>
      <sheetName val="Bill_03-Chống_thấm-Pou4"/>
      <sheetName val="Bill_05_-_Hoan_thien-Pou_4"/>
      <sheetName val="Bill_02_-_Xay_gach-Tower4"/>
      <sheetName val="Bill_03-Chống_thấm-Tower4"/>
      <sheetName val="Bill_05_-_Hoan_thien-Tower4"/>
      <sheetName val="CF_-Update_31Jul064"/>
      <sheetName val="NSA_fr_Revit4"/>
      <sheetName val="AUTOMATIC_SELECT4"/>
      <sheetName val="U_P_List4"/>
      <sheetName val="Gia_vat_tu4"/>
      <sheetName val="DG_4"/>
      <sheetName val="bhn_FINAL2"/>
      <sheetName val="Data_Tower2"/>
      <sheetName val="Anls_teknis2"/>
      <sheetName val="Harga_Kabel2"/>
      <sheetName val="sum_mdc2"/>
      <sheetName val="_N_Finansal_Eğri2"/>
      <sheetName val="Budget_Code2"/>
      <sheetName val="Pengalaman_Per2"/>
      <sheetName val="DES_152"/>
      <sheetName val="Basic_Price2"/>
      <sheetName val="Unit_Rate2"/>
      <sheetName val="Kuantitas_&amp;_Harga2"/>
      <sheetName val="sheet_22"/>
      <sheetName val="RAB_ME2"/>
      <sheetName val="Analisa_Mob__32"/>
      <sheetName val="Analisa_Mob_12"/>
      <sheetName val="Analisa_Alat2"/>
      <sheetName val="Analisa_Mob__22"/>
      <sheetName val="MAIN_GATE_HOUSE2"/>
      <sheetName val="Electrical_Works2"/>
      <sheetName val="H_T__INCOMING_SYSTEM2"/>
      <sheetName val="TLSKIN_LWR2"/>
      <sheetName val="MTO_REV_02"/>
      <sheetName val="Analisa___Upah2"/>
      <sheetName val="EXTERNAL_WORK2"/>
      <sheetName val="Grafik_Lab_2"/>
      <sheetName val="Elec_LG2"/>
      <sheetName val="Bảng_Giá2"/>
      <sheetName val="DATA_KC1"/>
      <sheetName val="StructEarth_31"/>
      <sheetName val="Bill_Tổng1"/>
      <sheetName val="TH_Công_việc-_D211"/>
      <sheetName val="ANH_VU_D121"/>
      <sheetName val="Hỗ_trợ_căn_Hoist1"/>
      <sheetName val="THKL_Xay_to1"/>
      <sheetName val="D17_(thuc)1"/>
      <sheetName val="vật_tư1"/>
      <sheetName val="Công_nhật_Đợt_15-_End1"/>
      <sheetName val="KL_L291"/>
      <sheetName val="Công_nhật_Đợt_141"/>
      <sheetName val="D10-_KL_dự_trù_QT1"/>
      <sheetName val="D07_(CCM)__1"/>
      <sheetName val="D06_(CCM)_1"/>
      <sheetName val="D05_(CCM)1"/>
      <sheetName val="D02_(2)1"/>
      <sheetName val="Cac_HS_hieu_chinh1"/>
      <sheetName val="Expenses_(M)1"/>
      <sheetName val="A2&amp;3__AC1"/>
      <sheetName val="A4&amp;5__Fan1"/>
      <sheetName val="1__Office_stationary1"/>
      <sheetName val="2__Safety1"/>
      <sheetName val="3__Meal_fee1"/>
      <sheetName val="4__Temporary1"/>
      <sheetName val="Public_Area1"/>
      <sheetName val="GRAND_REKAP1"/>
      <sheetName val="CONSTRUCTION_COMPONENT1"/>
      <sheetName val="chiet_tinh1"/>
      <sheetName val="AC_LOAD1"/>
      <sheetName val="A+Supl_1"/>
      <sheetName val="Priced_BOQ1"/>
      <sheetName val="15_Harga_Satuan_Bahan1"/>
      <sheetName val="NP_(2)1"/>
      <sheetName val="Hrg_Sat1"/>
      <sheetName val="HD_UPAH1"/>
      <sheetName val="Rekap_Analisa1"/>
      <sheetName val="HARGA_MATERIAL1"/>
      <sheetName val="bahan_SNI1"/>
      <sheetName val="NP__2_1"/>
      <sheetName val="Man_Power1"/>
      <sheetName val="BOQ_EM1"/>
      <sheetName val="DIVISI_31"/>
      <sheetName val="Criteria_"/>
      <sheetName val="Du_thau"/>
      <sheetName val="MEP_Detail"/>
      <sheetName val="01-main_building"/>
      <sheetName val="04-pipe_bridge"/>
      <sheetName val="07-bike_park"/>
      <sheetName val="5_2_1_Đo_bóc_KL_OLK-06"/>
      <sheetName val="PERF_TEST_Pre_MP"/>
      <sheetName val="Fill_this_out_first___1"/>
      <sheetName val="AN_EI_5"/>
      <sheetName val="REKAP_TOTAL"/>
      <sheetName val="JARINGAN_AIR_BERSIH"/>
      <sheetName val="TYPE_E_ME"/>
      <sheetName val="TYPE_A_ME"/>
      <sheetName val="TYPE_B_ME"/>
      <sheetName val="TYPE_C_ME"/>
      <sheetName val="TYPE_D_ME"/>
      <sheetName val="JARINGAN_LISTRIK"/>
      <sheetName val="TYPE_A"/>
      <sheetName val="TYPE_B"/>
      <sheetName val="TYPE_C"/>
      <sheetName val="TYPE_D"/>
      <sheetName val="TYPE_E"/>
      <sheetName val="Bill_No_6_Koord_&amp;_Attendance"/>
      <sheetName val="PR_3_YEAKNON-New_VO_"/>
      <sheetName val="PR3-Cashflow_New(%)"/>
      <sheetName val="PR3-S-CURVE_(2)"/>
      <sheetName val="PR3-Cashflow_Contract"/>
      <sheetName val="PR_3_YEAKNON-CW+AW_"/>
      <sheetName val="PR_3_YEAKNON-New_BudjetRV"/>
      <sheetName val="Yaeknon-New_VO_-Structur_Cost"/>
      <sheetName val="1_1__KCT_(NHÀ_XƯỞNG)"/>
      <sheetName val="1_4_HẠ_TẦNG_X_ÉP"/>
      <sheetName val="ĐỊNH_MỨC_CÔNG_NHẬT"/>
      <sheetName val="6_1_KẾT_CẤU_THÉP_-VP"/>
      <sheetName val="TLT_-_WEIGHT_REBAR"/>
      <sheetName val="DANH_SÁCH_CN"/>
      <sheetName val="NHÀ_XE"/>
      <sheetName val="HẠ_TẦNG"/>
      <sheetName val="LƯƠNG_CN_GỘP_"/>
      <sheetName val="chC_công_nhật"/>
      <sheetName val="TONG_HOP"/>
      <sheetName val="DG_1203-15-03_KHO"/>
      <sheetName val="THEO_DÕI_CÔNG__ĐỘI"/>
      <sheetName val="phân_việc_CN"/>
      <sheetName val="nghiệm_thu_CV_CN"/>
      <sheetName val="4_CĂN"/>
      <sheetName val="DON_GIA"/>
      <sheetName val="CHITIET_VL-NC"/>
      <sheetName val="Tro_giup"/>
      <sheetName val="Đơn_Giá_"/>
      <sheetName val="DS-Thuong 6T dau"/>
      <sheetName val="CE(E)"/>
      <sheetName val="CE(M)"/>
      <sheetName val="Project Data"/>
      <sheetName val=""/>
      <sheetName val="Arsitektur"/>
      <sheetName val="TRBP"/>
      <sheetName val="Tariptunda"/>
      <sheetName val="Daf_Dasar_Upah&amp;Bahan"/>
      <sheetName val="ACTUAL_CHECK"/>
      <sheetName val="SELISIH_HARGA"/>
      <sheetName val="DAF__PEKERJAAN"/>
      <sheetName val="SPESISIKASI_PENAWARAN"/>
      <sheetName val="Daf-2_4_Baja"/>
      <sheetName val="BOQ_ADD-12"/>
      <sheetName val="Analisa_Tend"/>
      <sheetName val="Cash_Flow_bulanan"/>
      <sheetName val="7_PEK-STRUKTUR"/>
      <sheetName val="DIV_9"/>
      <sheetName val="7_공정표"/>
      <sheetName val="AnalisaSIPIL_RIIL"/>
      <sheetName val="Uraian_Analisa"/>
      <sheetName val="ATAP_&amp;_RISER"/>
      <sheetName val="3-DIV7_B2"/>
      <sheetName val="Rekap_Prelim2"/>
      <sheetName val="7_1(3)2"/>
      <sheetName val="Harsat_Alat2"/>
      <sheetName val="a_21"/>
      <sheetName val="Perm__Test2"/>
      <sheetName val="Galian_12"/>
      <sheetName val="SBDY_Jemb_Tayan2"/>
      <sheetName val="HRG_DSR_APP1"/>
      <sheetName val="RP_PROD_092"/>
      <sheetName val="Sumber_Daya2"/>
      <sheetName val="PRD_01-6(I-II)2"/>
      <sheetName val="PRD_01-7_alat2"/>
      <sheetName val="Supl_X1"/>
      <sheetName val="Rekap_Biaya2"/>
      <sheetName val="h_sat-bbm2"/>
      <sheetName val="Agregat_Halus_&amp;_Kasar2"/>
      <sheetName val="Master_Dat2"/>
      <sheetName val="4-Basic_Price2"/>
      <sheetName val="Anls_Hrg_Sat2"/>
      <sheetName val="Sat_Bah___Up2"/>
      <sheetName val="1_B2"/>
      <sheetName val="Daf_Dasar_Upah&amp;Bahan1"/>
      <sheetName val="ACTUAL_CHECK1"/>
      <sheetName val="SELISIH_HARGA1"/>
      <sheetName val="Input_monthly_capex1"/>
      <sheetName val="Attachment-3_Chem1"/>
      <sheetName val="ﾄﾞﾊﾞｲFUEL_GAS追見1"/>
      <sheetName val="Breakdown_Instrument1"/>
      <sheetName val="DAF__PEKERJAAN1"/>
      <sheetName val="SPESISIKASI_PENAWARAN1"/>
      <sheetName val="Daf-2_4_Baja1"/>
      <sheetName val="2_E2"/>
      <sheetName val="2_F2"/>
      <sheetName val="DIV_52"/>
      <sheetName val="DIV_62"/>
      <sheetName val="Divisi_Baru2"/>
      <sheetName val="RAB_DC2"/>
      <sheetName val="BQ_OE2"/>
      <sheetName val="Agg_Halus_&amp;_Kasar2"/>
      <sheetName val="TOWER_D2"/>
      <sheetName val="Met__Minor2"/>
      <sheetName val="bearing_PDMR12"/>
      <sheetName val="Stay_Cable_PDMR12"/>
      <sheetName val="Post_Tens-12"/>
      <sheetName val="inner_pervious_adjust_1"/>
      <sheetName val="outer_pervious_adjust1"/>
      <sheetName val="BOQ_SNJ_11"/>
      <sheetName val="DKH_CCO_1A1"/>
      <sheetName val="DKH_CCO_1B_R-11"/>
      <sheetName val="anal-drainase,tanah&amp;ps_batu1"/>
      <sheetName val="BOQ_ADD-121"/>
      <sheetName val="Analisa_Tend1"/>
      <sheetName val="Cash_Flow_bulanan1"/>
      <sheetName val="7_PEK-STRUKTUR1"/>
      <sheetName val="DIV_91"/>
      <sheetName val="7_공정표1"/>
      <sheetName val="Peralatan_Utama1"/>
      <sheetName val="Schedule_11a1"/>
      <sheetName val="Septick_tank1"/>
      <sheetName val="AnalisaSIPIL_RIIL1"/>
      <sheetName val="Uraian_Analisa1"/>
      <sheetName val="ATAP_&amp;_RISER1"/>
      <sheetName val="WBS"/>
      <sheetName val="DES_153"/>
      <sheetName val="3-DIV7_B3"/>
      <sheetName val="Rekap_Prelim3"/>
      <sheetName val="7_1(3)3"/>
      <sheetName val="Harsat_Alat3"/>
      <sheetName val="Perm__Test3"/>
      <sheetName val="Galian_13"/>
      <sheetName val="Basic_Price3"/>
      <sheetName val="Unit_Rate3"/>
      <sheetName val="Kuantitas_&amp;_Harga3"/>
      <sheetName val="Data_Tower3"/>
      <sheetName val="SBDY_Jemb_Tayan3"/>
      <sheetName val="HRG_DSR_APP2"/>
      <sheetName val="sheet_23"/>
      <sheetName val="RAB_ME3"/>
      <sheetName val="Analisa_Mob__33"/>
      <sheetName val="Analisa_Mob_13"/>
      <sheetName val="Analisa_Alat3"/>
      <sheetName val="Analisa_Mob__23"/>
      <sheetName val="RP_PROD_093"/>
      <sheetName val="Sumber_Daya3"/>
      <sheetName val="PRD_01-6(I-II)3"/>
      <sheetName val="PRD_01-7_alat3"/>
      <sheetName val="Supl_X2"/>
      <sheetName val="Rekap_Biaya3"/>
      <sheetName val="h_sat-bbm3"/>
      <sheetName val="Agregat_Halus_&amp;_Kasar3"/>
      <sheetName val="Master_Dat3"/>
      <sheetName val="4-Basic_Price3"/>
      <sheetName val="Anls_Hrg_Sat3"/>
      <sheetName val="Sat_Bah___Up3"/>
      <sheetName val="1_B3"/>
      <sheetName val="Hrg_Sat2"/>
      <sheetName val="HD_UPAH2"/>
      <sheetName val="SELISIH_HARGA2"/>
      <sheetName val="ACTUAL_CHECK2"/>
      <sheetName val="Daf_Dasar_Upah&amp;Bahan2"/>
      <sheetName val="Input_monthly_capex2"/>
      <sheetName val="Attachment-3_Chem2"/>
      <sheetName val="ﾄﾞﾊﾞｲFUEL_GAS追見2"/>
      <sheetName val="Breakdown_Instrument2"/>
      <sheetName val="2_E3"/>
      <sheetName val="2_F3"/>
      <sheetName val="DIV_53"/>
      <sheetName val="DIV_63"/>
      <sheetName val="Divisi_Baru3"/>
      <sheetName val="RAB_DC3"/>
      <sheetName val="BQ_OE3"/>
      <sheetName val="Agg_Halus_&amp;_Kasar3"/>
      <sheetName val="TOWER_D3"/>
      <sheetName val="Met__Minor3"/>
      <sheetName val="bearing_PDMR13"/>
      <sheetName val="Stay_Cable_PDMR13"/>
      <sheetName val="Post_Tens-13"/>
      <sheetName val="15_Harga_Satuan_Bahan2"/>
      <sheetName val="inner_pervious_adjust_2"/>
      <sheetName val="outer_pervious_adjust2"/>
      <sheetName val="BOQ_SNJ_12"/>
      <sheetName val="DKH_CCO_1A2"/>
      <sheetName val="DKH_CCO_1B_R-12"/>
      <sheetName val="DAF__PEKERJAAN2"/>
      <sheetName val="SPESISIKASI_PENAWARAN2"/>
      <sheetName val="Daf-2_4_Baja2"/>
      <sheetName val="Man_Power2"/>
      <sheetName val="BOQ_EM2"/>
      <sheetName val="anal-drainase,tanah&amp;ps_batu2"/>
      <sheetName val="NP_(2)2"/>
      <sheetName val="BOQ_ADD-122"/>
      <sheetName val="Rekap_Analisa2"/>
      <sheetName val="Analisa_Tend2"/>
      <sheetName val="HARGA_MATERIAL2"/>
      <sheetName val="Cash_Flow_bulanan2"/>
      <sheetName val="7_PEK-STRUKTUR2"/>
      <sheetName val="DIV_92"/>
      <sheetName val="7_공정표2"/>
      <sheetName val="Fill_this_out_first___2"/>
      <sheetName val="A+Supl_2"/>
      <sheetName val="Peralatan_Utama2"/>
      <sheetName val="Schedule_11a2"/>
      <sheetName val="Septick_tank2"/>
      <sheetName val="AnalisaSIPIL_RIIL2"/>
      <sheetName val="Uraian_Analisa2"/>
      <sheetName val="ATAP_&amp;_RISER2"/>
      <sheetName val="Fill_this_out_first___3"/>
      <sheetName val="bukan_PNS"/>
      <sheetName val="sizing"/>
      <sheetName val="E_TRONIK"/>
      <sheetName val="MEK"/>
      <sheetName val="ARSITEK"/>
      <sheetName val="bhn-upah"/>
      <sheetName val="B.T"/>
      <sheetName val="SchC"/>
      <sheetName val="SchA"/>
      <sheetName val="SchB"/>
      <sheetName val="SchD"/>
      <sheetName val="bhn_upah"/>
      <sheetName val="Gal Sal"/>
      <sheetName val="JAD-PEL"/>
      <sheetName val="H.Alat"/>
      <sheetName val="H.Bahan"/>
      <sheetName val="RAB-ME"/>
      <sheetName val="RAB-Pipa"/>
      <sheetName val="RAB-Sipil"/>
      <sheetName val="An_Basic"/>
      <sheetName val="Galian"/>
      <sheetName val="MasterSheet"/>
      <sheetName val="Ch"/>
      <sheetName val="Vol RKAP 2019"/>
      <sheetName val="Rev RKAP 2019"/>
      <sheetName val="Up1"/>
      <sheetName val="Up"/>
      <sheetName val="REKAP HP"/>
      <sheetName val="dft-harga"/>
      <sheetName val="har-sat"/>
      <sheetName val="DWTables"/>
      <sheetName val="5.NP"/>
      <sheetName val="an1"/>
      <sheetName val="ut1"/>
      <sheetName val="Pengeluaran"/>
      <sheetName val="bahan+upah"/>
      <sheetName val="SURAT"/>
      <sheetName val="Lingkup Pekerjaan"/>
      <sheetName val="Pek.persiapan"/>
      <sheetName val="anal.baja"/>
      <sheetName val="m'trl baja"/>
      <sheetName val="UPAH KERJA"/>
      <sheetName val="BEDA VOL"/>
      <sheetName val="SIPIL"/>
      <sheetName val="LAMP-3"/>
      <sheetName val="LAMP 5"/>
      <sheetName val="LAMP-7"/>
      <sheetName val="LAMP-8"/>
      <sheetName val="LAMP-9"/>
      <sheetName val="RAB(o)"/>
      <sheetName val="D3.1"/>
      <sheetName val="Weight Bridge"/>
      <sheetName val="Lingkup_Pekerjaan"/>
      <sheetName val="Pek_persiapan"/>
      <sheetName val="anal_baja"/>
      <sheetName val="m'trl_baja"/>
      <sheetName val="UPAH_KERJA"/>
      <sheetName val="BEDA_VOL"/>
      <sheetName val="LAMP_5"/>
      <sheetName val="H-Bahan"/>
      <sheetName val="Upah_Bahan"/>
      <sheetName val="326BQSTC"/>
      <sheetName val="Scdl"/>
      <sheetName val="FMU"/>
      <sheetName val="An.harga alat"/>
      <sheetName val="AMD II"/>
      <sheetName val="AMD I"/>
      <sheetName val="dist. mat"/>
      <sheetName val="Scedule(S-Curve)"/>
      <sheetName val="Analisa -Baku"/>
      <sheetName val="Rekap Tahap 1"/>
      <sheetName val="EK-JAN-07"/>
      <sheetName val="BL (1)"/>
      <sheetName val="Faktor Markup"/>
      <sheetName val="Spesifikasi "/>
      <sheetName val="TANJUNG-CONV"/>
      <sheetName val="Bahan &amp; Upah"/>
      <sheetName val="BAHAN_STR"/>
      <sheetName val="SELL-SUMM-COST"/>
      <sheetName val="120601Sport Center"/>
      <sheetName val="Mall"/>
      <sheetName val="00_Jumlah Total"/>
      <sheetName val="ANALISA NOV '07"/>
      <sheetName val="Hrg.Sat"/>
      <sheetName val="divII"/>
      <sheetName val="PROD15_5"/>
      <sheetName val="hrg.bhn"/>
      <sheetName val="TIE-INS"/>
      <sheetName val="HARGA BAHAN&amp;UPAH "/>
      <sheetName val="ARC BANGUNAN UTAMA"/>
      <sheetName val="REKAP ME "/>
      <sheetName val="Total"/>
      <sheetName val="Prod.02"/>
      <sheetName val="Analis_Tanah"/>
      <sheetName val="Analis_Drainase"/>
      <sheetName val="A-11 Steel Str"/>
      <sheetName val="A-03 Pile"/>
      <sheetName val="DAFT_ALAT,UPAH &amp; MAT"/>
      <sheetName val="Steel Material List"/>
      <sheetName val="MUA SA"/>
      <sheetName val="Ana"/>
      <sheetName val="Meto"/>
      <sheetName val="D4"/>
      <sheetName val="D6"/>
      <sheetName val="D7"/>
      <sheetName val="Analisa Tend (2)"/>
      <sheetName val="BISMILLAH"/>
      <sheetName val="BQNSC"/>
      <sheetName val="S_Suramadu"/>
      <sheetName val="ANALISA (2)"/>
      <sheetName val="SUR-HARGA"/>
      <sheetName val="AHS Marka"/>
      <sheetName val="RAB1"/>
      <sheetName val="D2.2"/>
      <sheetName val="TOEVOER"/>
      <sheetName val="IN"/>
      <sheetName val="Price"/>
      <sheetName val="TU"/>
      <sheetName val="Electrikal"/>
      <sheetName val="ganti rugi"/>
      <sheetName val="UPAH + ALAT"/>
      <sheetName val="Master Edit"/>
      <sheetName val="CF-satu"/>
      <sheetName val="BQ_Methanol"/>
      <sheetName val="PipWT"/>
      <sheetName val="BM 1 (M)"/>
      <sheetName val="Analisa RAP"/>
      <sheetName val="Alat B"/>
      <sheetName val="Bahan B"/>
      <sheetName val="RAP"/>
      <sheetName val="Telusur"/>
      <sheetName val="Upah B"/>
      <sheetName val="Analisa RAB"/>
      <sheetName val="Rekap A"/>
      <sheetName val="Gudang non AC-AC Struktur"/>
      <sheetName val="EK-JAN-08"/>
      <sheetName val="Mat. List'08"/>
      <sheetName val="Pos 4-1"/>
      <sheetName val="rek_PUS oe"/>
      <sheetName val="S- Curve Cash flow"/>
      <sheetName val="Gb Link Requirement"/>
      <sheetName val="Costos"/>
      <sheetName val="REKAP_ARSITEKTUR."/>
      <sheetName val="Lingkup_Pekerjaan1"/>
      <sheetName val="Pek_persiapan1"/>
      <sheetName val="anal_baja1"/>
      <sheetName val="m'trl_baja1"/>
      <sheetName val="UPAH_KERJA1"/>
      <sheetName val="BEDA_VOL1"/>
      <sheetName val="LAMP_51"/>
      <sheetName val="D3_1"/>
      <sheetName val="Weight_Bridge"/>
      <sheetName val="BREAKER"/>
      <sheetName val="LAP. MINGG"/>
      <sheetName val="Anls-ME Tampil"/>
      <sheetName val="MT-C"/>
      <sheetName val="STAF"/>
      <sheetName val="Urai _Resap pengikat"/>
      <sheetName val="CONS."/>
      <sheetName val="MAPDC "/>
      <sheetName val="DB"/>
      <sheetName val="Merak_Sum-FIX"/>
      <sheetName val="H.Upah"/>
      <sheetName val="WP"/>
      <sheetName val="Prog Real"/>
      <sheetName val="PRY.02"/>
      <sheetName val="LAMPIRAN -B"/>
      <sheetName val="kik"/>
      <sheetName val="Anls_BKL"/>
      <sheetName val="Isian Biodata"/>
      <sheetName val="WET_2"/>
      <sheetName val="PLAFOND"/>
      <sheetName val="SANITAIR"/>
      <sheetName val="Analisa Tekhnis"/>
      <sheetName val="own"/>
      <sheetName val="dt"/>
      <sheetName val="00_Jumlah_Total"/>
      <sheetName val="Rekap_Direct_Cost"/>
      <sheetName val="Analisa_-Baku"/>
      <sheetName val="Rekap_Tahap_1"/>
      <sheetName val="ANALISA_NOV_'07"/>
      <sheetName val="120601Sport_Center"/>
      <sheetName val="Steel_Material_List"/>
      <sheetName val="BL_(1)"/>
      <sheetName val="Analisa_Tend_(2)"/>
      <sheetName val="HARGA_BAHAN&amp;UPAH_"/>
      <sheetName val="ARC_BANGUNAN_UTAMA"/>
      <sheetName val="REKAP_ME_"/>
      <sheetName val="ganti_rugi"/>
      <sheetName val="UPAH_+_ALAT"/>
      <sheetName val="Prod_02"/>
      <sheetName val="rek_PUS_oe"/>
      <sheetName val="XLR_NoRangeSheet"/>
      <sheetName val="breakdown"/>
      <sheetName val="Surat2"/>
      <sheetName val="Eval. Arus Kas"/>
      <sheetName val="cv _2_"/>
      <sheetName val="hal7_personil"/>
      <sheetName val="D985"/>
      <sheetName val="RAPK"/>
      <sheetName val="pivot2"/>
      <sheetName val="Analis harga"/>
      <sheetName val="List Plant"/>
      <sheetName val="D3"/>
      <sheetName val="3"/>
      <sheetName val="L_O&amp;O(Ina)"/>
      <sheetName val="DATUM"/>
      <sheetName val="DATA1"/>
      <sheetName val="Mech CIF"/>
      <sheetName val="Notes"/>
      <sheetName val="Lingkup_Pekerjaan2"/>
      <sheetName val="Pek_persiapan2"/>
      <sheetName val="anal_baja2"/>
      <sheetName val="m'trl_baja2"/>
      <sheetName val="UPAH_KERJA2"/>
      <sheetName val="BEDA_VOL2"/>
      <sheetName val="LAMP_52"/>
      <sheetName val="D3_11"/>
      <sheetName val="Weight_Bridge1"/>
      <sheetName val="Faktor_Markup"/>
      <sheetName val="Spesifikasi_"/>
      <sheetName val="An_harga_alat"/>
      <sheetName val="AMD_II"/>
      <sheetName val="AMD_I"/>
      <sheetName val="dist__mat"/>
      <sheetName val="Bahan_&amp;_Upah"/>
      <sheetName val="D2_2"/>
      <sheetName val="A-11_Steel_Str"/>
      <sheetName val="A-03_Pile"/>
      <sheetName val="ANALISA_(2)"/>
      <sheetName val="AHS_Marka"/>
      <sheetName val="DAFT_ALAT,UPAH_&amp;_MAT"/>
      <sheetName val="MUA_SA"/>
      <sheetName val="Mat__List'08"/>
      <sheetName val="Pos_4-1"/>
      <sheetName val="BM_1_(M)"/>
      <sheetName val="Gudang_non_AC-AC_Struktur"/>
      <sheetName val="Analisa_RAP"/>
      <sheetName val="Alat_B"/>
      <sheetName val="Bahan_B"/>
      <sheetName val="Upah_B"/>
      <sheetName val="Analisa_RAB"/>
      <sheetName val="Rekap_A"/>
      <sheetName val="B_-_Norelec"/>
      <sheetName val="S-_Curve_Cash_flow"/>
      <sheetName val="Gb_Link_Requirement"/>
      <sheetName val="REKAP_ARSITEKTUR_"/>
      <sheetName val="Harga_Satuan"/>
      <sheetName val="LAP__MINGG"/>
      <sheetName val="HARGA_SAT"/>
      <sheetName val="MAPDC_"/>
      <sheetName val="H_Upah"/>
      <sheetName val="LAMPIRAN_-B"/>
      <sheetName val="Prog_Real"/>
      <sheetName val="PRY_02"/>
      <sheetName val="Anls-ME_Tampil"/>
      <sheetName val="Urai__Resap_pengikat"/>
      <sheetName val="CONS_"/>
      <sheetName val="Isian_Biodata"/>
      <sheetName val="Data 1"/>
      <sheetName val="BAPP"/>
      <sheetName val="PRD 01-4"/>
      <sheetName val="PRD 01-3"/>
      <sheetName val="NM"/>
      <sheetName val="REKAP BQ"/>
      <sheetName val="Bill-1"/>
      <sheetName val="Hargasatuan"/>
      <sheetName val="41,9&amp;36,3"/>
      <sheetName val="Piping Cost"/>
      <sheetName val="Bill_Qua"/>
      <sheetName val="3-DIV1"/>
      <sheetName val="Direct Cost Thp 2"/>
      <sheetName val="Ana duct"/>
      <sheetName val="Koefisien"/>
      <sheetName val="Harsat Upah STR ARS"/>
      <sheetName val=" PE-F-42 MR 9 Manpower"/>
      <sheetName val="REKAP STRUKTUR"/>
      <sheetName val="atap"/>
      <sheetName val="Analisa SNI STANDART "/>
      <sheetName val="Konfirm"/>
      <sheetName val="Aspal"/>
      <sheetName val="DaftarAn"/>
      <sheetName val="AnAlat"/>
      <sheetName val="Sec I ML"/>
      <sheetName val="Hrg-sat"/>
      <sheetName val="Analis_harga"/>
      <sheetName val="List_Plant"/>
      <sheetName val="Rekap_Direct_Cost1"/>
      <sheetName val="PRD_01-3"/>
      <sheetName val="Hargamaterial"/>
      <sheetName val="Owning cost Alat"/>
      <sheetName val="CUACA"/>
      <sheetName val="610.04"/>
      <sheetName val="610.05"/>
      <sheetName val="610.06"/>
      <sheetName val="610.07"/>
      <sheetName val="610.08"/>
      <sheetName val="Superstruc"/>
      <sheetName val="M+MC"/>
      <sheetName val="Df-Kuan"/>
      <sheetName val="sumber data alat"/>
      <sheetName val="OH-10BLN"/>
      <sheetName val="FINAL"/>
      <sheetName val="CRUSER"/>
      <sheetName val="KEBALAT"/>
      <sheetName val="pivot1"/>
      <sheetName val="M.AR-KUAT"/>
      <sheetName val="BQ1"/>
      <sheetName val="STR(CANCEL)"/>
      <sheetName val="Bill No 6 Koord _ Attendance"/>
      <sheetName val="③赤紙(日文)"/>
      <sheetName val="Satuan"/>
      <sheetName val="Const"/>
      <sheetName val="PAD_F"/>
      <sheetName val="概総括1"/>
      <sheetName val="OHD"/>
      <sheetName val="Brdw"/>
      <sheetName val="Bill No 4 Summary "/>
      <sheetName val="liste"/>
      <sheetName val="CF Rp-USD"/>
      <sheetName val="EST"/>
      <sheetName val="01.FA"/>
      <sheetName val="REKAP A BESAR"/>
      <sheetName val="lampiran"/>
      <sheetName val="hargaDC"/>
      <sheetName val="Mtd_Pelak"/>
      <sheetName val="RBP2"/>
      <sheetName val="bialangsung"/>
      <sheetName val="T-3.4 Cost of Equipment"/>
      <sheetName val="T-3.2 UP Labour"/>
      <sheetName val="JOB'S"/>
      <sheetName val="PHU 05"/>
      <sheetName val="B-P"/>
      <sheetName val="Hal.010MUKAMC"/>
      <sheetName val="ASat"/>
      <sheetName val="BL _1_"/>
      <sheetName val="Analisa Bahan"/>
      <sheetName val="harsat sdy"/>
      <sheetName val="Format Daftar Sewa Alat "/>
      <sheetName val="Uraian Upah"/>
      <sheetName val="Rupa2"/>
      <sheetName val="PVC"/>
      <sheetName val="upah bahan"/>
      <sheetName val="AnBayarUtama"/>
      <sheetName val="UBA RAB"/>
      <sheetName val="RAP M"/>
      <sheetName val="BUL M"/>
      <sheetName val="analisa_gedung"/>
      <sheetName val="gaji"/>
      <sheetName val="PersList"/>
      <sheetName val="HM"/>
      <sheetName val="Analisa Fave"/>
      <sheetName val="BUA"/>
      <sheetName val="Harsat Bahan"/>
      <sheetName val="Harsat Subkon"/>
      <sheetName val="Rek.An"/>
      <sheetName val="Hitung"/>
      <sheetName val="Analis Upah"/>
      <sheetName val="HARSAT-lain"/>
      <sheetName val="HARSAT-tanah"/>
      <sheetName val="HARSAT-lhn"/>
      <sheetName val="RAB Temiling "/>
      <sheetName val="Resume"/>
      <sheetName val="Allowance"/>
      <sheetName val="SPJ"/>
      <sheetName val="4-Price"/>
      <sheetName val="4-Quarry"/>
      <sheetName val="MT"/>
      <sheetName val="P5"/>
      <sheetName val="RAB-2006-Total"/>
      <sheetName val="pek tanah utk irigasi"/>
      <sheetName val="K3LM"/>
      <sheetName val="Formula Paket A"/>
      <sheetName val="Uba"/>
      <sheetName val="AC WIL SERANG"/>
      <sheetName val="Kanan"/>
      <sheetName val="bbt-1999"/>
      <sheetName val="06-Progress"/>
      <sheetName val="04-Safety"/>
      <sheetName val="LAUT"/>
      <sheetName val="Prod 15-5"/>
      <sheetName val="G_Merak-FIX"/>
      <sheetName val="R&amp;NR"/>
      <sheetName val="Prod 02"/>
      <sheetName val="Ana. PU"/>
      <sheetName val="Tabel Item"/>
      <sheetName val="Tabel Satuan"/>
      <sheetName val="Tabel Alat"/>
      <sheetName val="Tabel Bahan"/>
      <sheetName val="Tabel Tenaga"/>
      <sheetName val="AnalisaHarga"/>
      <sheetName val="Material&amp;Alat"/>
      <sheetName val="New MADC (2)"/>
      <sheetName val="HDS"/>
      <sheetName val="Analisa Satuan"/>
      <sheetName val="Dating"/>
      <sheetName val="RLB"/>
      <sheetName val="LKT - HL"/>
      <sheetName val="LKT - HS"/>
      <sheetName val="Metod TWR"/>
      <sheetName val="HRGA SATUAN UPAH-BAHAN"/>
      <sheetName val="HS Bhn"/>
      <sheetName val="Cek list"/>
      <sheetName val="Lingkup_Pekerjaan3"/>
      <sheetName val="Pek_persiapan3"/>
      <sheetName val="anal_baja3"/>
      <sheetName val="m'trl_baja3"/>
      <sheetName val="HARGA_MATERIAL3"/>
      <sheetName val="UPAH_KERJA3"/>
      <sheetName val="BEDA_VOL3"/>
      <sheetName val="LAMP_53"/>
      <sheetName val="D3_12"/>
      <sheetName val="Weight_Bridge2"/>
      <sheetName val="Rekap_Direct_Cost2"/>
      <sheetName val="Analisa_-Baku1"/>
      <sheetName val="Rekap_Tahap_11"/>
      <sheetName val="REKAP_TOTAL1"/>
      <sheetName val="BL_(1)1"/>
      <sheetName val="Faktor_Markup1"/>
      <sheetName val="Spesifikasi_1"/>
      <sheetName val="An_harga_alat1"/>
      <sheetName val="AMD_II1"/>
      <sheetName val="AMD_I1"/>
      <sheetName val="dist__mat1"/>
      <sheetName val="Bahan_&amp;_Upah1"/>
      <sheetName val="120601Sport_Center1"/>
      <sheetName val="00_Jumlah_Total1"/>
      <sheetName val="ANALISA_NOV_'071"/>
      <sheetName val="DAFT_ALAT,UPAH_&amp;_MAT1"/>
      <sheetName val="Steel_Material_List1"/>
      <sheetName val="MUA_SA1"/>
      <sheetName val="Analisa_Tend_(2)1"/>
      <sheetName val="HARGA_BAHAN&amp;UPAH_1"/>
      <sheetName val="ARC_BANGUNAN_UTAMA1"/>
      <sheetName val="REKAP_ME_1"/>
      <sheetName val="B_-_Norelec1"/>
      <sheetName val="Prod_021"/>
      <sheetName val="A-11_Steel_Str1"/>
      <sheetName val="A-03_Pile1"/>
      <sheetName val="ANALISA_(2)1"/>
      <sheetName val="AHS_Marka1"/>
      <sheetName val="D2_21"/>
      <sheetName val="ganti_rugi1"/>
      <sheetName val="UPAH_+_ALAT1"/>
      <sheetName val="Master_Edit"/>
      <sheetName val="BM_1_(M)1"/>
      <sheetName val="Analisa_RAP1"/>
      <sheetName val="Alat_B1"/>
      <sheetName val="Bahan_B1"/>
      <sheetName val="Upah_B1"/>
      <sheetName val="Analisa_RAB1"/>
      <sheetName val="Rekap_A1"/>
      <sheetName val="Gudang_non_AC-AC_Struktur1"/>
      <sheetName val="Mat__List'081"/>
      <sheetName val="Pos_4-11"/>
      <sheetName val="rek_PUS_oe1"/>
      <sheetName val="S-_Curve_Cash_flow1"/>
      <sheetName val="Gb_Link_Requirement1"/>
      <sheetName val="REKAP_ARSITEKTUR_1"/>
      <sheetName val="Harga_Satuan1"/>
      <sheetName val="LAP__MINGG1"/>
      <sheetName val="Anls-ME_Tampil1"/>
      <sheetName val="Urai__Resap_pengikat1"/>
      <sheetName val="CONS_1"/>
      <sheetName val="HARGA_SAT1"/>
      <sheetName val="MAPDC_1"/>
      <sheetName val="H_Upah1"/>
      <sheetName val="Prog_Real1"/>
      <sheetName val="PRY_021"/>
      <sheetName val="LAMPIRAN_-B1"/>
      <sheetName val="Isian_Biodata1"/>
      <sheetName val="Analisa_Tekhnis"/>
      <sheetName val="DATA_PROYEK"/>
      <sheetName val="Eval__Arus_Kas"/>
      <sheetName val="cv__2_"/>
      <sheetName val="Analis_harga1"/>
      <sheetName val="List_Plant1"/>
      <sheetName val="unit_price"/>
      <sheetName val="Mech_CIF"/>
      <sheetName val="Data_1"/>
      <sheetName val="PRD_01-4"/>
      <sheetName val="PRD_01-31"/>
      <sheetName val="REKAP_BQ"/>
      <sheetName val="Direct_Cost_Thp_2"/>
      <sheetName val="Ana_duct"/>
      <sheetName val="Harsat_Upah_STR_ARS"/>
      <sheetName val="_PE-F-42_MR_9_Manpower"/>
      <sheetName val="REKAP_STRUKTUR"/>
      <sheetName val="Analisa_SNI_STANDART_"/>
      <sheetName val="Sec_I_ML"/>
      <sheetName val="Owning_cost_Alat"/>
      <sheetName val="610_04"/>
      <sheetName val="610_05"/>
      <sheetName val="610_06"/>
      <sheetName val="610_07"/>
      <sheetName val="610_08"/>
      <sheetName val="sumber_data_alat"/>
      <sheetName val="M_AR-KUAT"/>
      <sheetName val="Bill_No_6_Koord___Attendance"/>
      <sheetName val="Piping_Cost"/>
      <sheetName val="Bill_No_4_Summary_"/>
      <sheetName val="CF_Rp-USD"/>
      <sheetName val="01_FA"/>
      <sheetName val="REKAP_A_BESAR"/>
      <sheetName val="T-3_4_Cost_of_Equipment"/>
      <sheetName val="T-3_2_UP_Labour"/>
      <sheetName val="PHU_05"/>
      <sheetName val="Hal_010MUKAMC"/>
      <sheetName val="BL__1_"/>
      <sheetName val="Analisa_Bahan"/>
      <sheetName val="harsat_sdy"/>
      <sheetName val="Format_Daftar_Sewa_Alat_"/>
      <sheetName val="Uraian_Upah"/>
      <sheetName val="UBA_RAB"/>
      <sheetName val="RAP_M"/>
      <sheetName val="BUL_M"/>
      <sheetName val="Kinerja_Proyek"/>
      <sheetName val="Analisa_Fave"/>
      <sheetName val="Harsat_Bahan"/>
      <sheetName val="Harsat_Subkon"/>
      <sheetName val="Rek_An"/>
      <sheetName val="Analis_Upah"/>
      <sheetName val="RAB_Temiling_"/>
      <sheetName val="pek_tanah_utk_irigasi"/>
      <sheetName val="Formula_Paket_A"/>
      <sheetName val="AC_WIL_SERANG"/>
      <sheetName val="Prod_15-5"/>
      <sheetName val="Prod_022"/>
      <sheetName val="Ana__PU"/>
      <sheetName val="Tabel_Item"/>
      <sheetName val="Tabel_Satuan"/>
      <sheetName val="Tabel_Alat"/>
      <sheetName val="Tabel_Bahan"/>
      <sheetName val="Tabel_Tenaga"/>
      <sheetName val="New_MADC_(2)"/>
      <sheetName val="Analisa_Satuan"/>
      <sheetName val="LKT_-_HL"/>
      <sheetName val="LKT_-_HS"/>
      <sheetName val="Metod_TWR"/>
      <sheetName val="HRGA_SATUAN_UPAH-BAHAN"/>
      <sheetName val="HS_Bhn"/>
      <sheetName val="Cek_list"/>
      <sheetName val="abcdef"/>
      <sheetName val="keb-BHN"/>
      <sheetName val="Volume"/>
      <sheetName val="ANALIS ALAT"/>
      <sheetName val="Mat"/>
      <sheetName val="WI"/>
      <sheetName val="TARIP"/>
      <sheetName val="Permanent info"/>
      <sheetName val="BDP"/>
      <sheetName val="surfacing &amp; point..."/>
      <sheetName val="stone mas ARE"/>
      <sheetName val="New MADC"/>
      <sheetName val="Informasi"/>
      <sheetName val="GALIAN batu ok (89)"/>
      <sheetName val="Rkp(1)"/>
      <sheetName val="Data Alat"/>
      <sheetName val="ELEMENT SUM"/>
      <sheetName val="perkerasan"/>
      <sheetName val="An-Pek-Arui"/>
      <sheetName val="Owning"/>
      <sheetName val="REKOM-Rekap.SCEDULE 3"/>
      <sheetName val="i-j. Pengalaman"/>
      <sheetName val="Daftar Kuantitas &amp; Harga  MC_0"/>
      <sheetName val="BQ ARS"/>
      <sheetName val="TABLE-1"/>
      <sheetName val="Hargamat"/>
      <sheetName val="rekap1"/>
      <sheetName val="HPP"/>
      <sheetName val="Duc_3"/>
      <sheetName val="Duc-3"/>
      <sheetName val="Bill-5.2"/>
      <sheetName val="Bill-9.1"/>
      <sheetName val="Bill-6.1.1-6.1.3"/>
      <sheetName val="ELECTRIC DATA"/>
      <sheetName val="ตาราง G"/>
      <sheetName val="EK-JAN-2010"/>
      <sheetName val="KEDUNG GOONG"/>
      <sheetName val="Vol Admin&amp;Canteen"/>
      <sheetName val="rek det 1-3"/>
      <sheetName val="H-Bahan &amp; Tenaga"/>
      <sheetName val="BA"/>
      <sheetName val="10"/>
      <sheetName val="Vol. Mg 10"/>
      <sheetName val="PENERIMAAN"/>
      <sheetName val="LKVL-CK-HT-GD1"/>
      <sheetName val="TONGKE3p "/>
      <sheetName val="TH VL, NC, DDHT Thanhphuoc"/>
      <sheetName val="TNHCHINH"/>
      <sheetName val="L2MO"/>
      <sheetName val="product"/>
      <sheetName val="ALAT_BAU"/>
      <sheetName val="Potongan"/>
      <sheetName val="BPM"/>
      <sheetName val="H-SAT"/>
      <sheetName val="duadan3"/>
      <sheetName val="HS-2"/>
      <sheetName val="Monitor"/>
      <sheetName val="HSPK"/>
      <sheetName val="Bahan&amp;Upah"/>
      <sheetName val="BARU-3"/>
      <sheetName val="BARU-4 "/>
      <sheetName val="MINAT"/>
      <sheetName val="HSUB SARPRA"/>
      <sheetName val="Rekanan"/>
      <sheetName val="bill qty"/>
      <sheetName val="cargo"/>
      <sheetName val="Dashboardrev"/>
      <sheetName val="Analisa HSP"/>
      <sheetName val="KTCK"/>
      <sheetName val="T.KE CP1"/>
      <sheetName val="Clubhouse"/>
      <sheetName val="PTTC"/>
      <sheetName val="ptich-son"/>
      <sheetName val="HargaSat"/>
      <sheetName val="Fitout"/>
      <sheetName val="GAE8'97"/>
      <sheetName val="Config"/>
      <sheetName val="SPL4"/>
      <sheetName val="Fans "/>
      <sheetName val="Cước VC + ĐM CP Tư vấn"/>
      <sheetName val="Hệ số"/>
      <sheetName val="3.2.Mechanical "/>
      <sheetName val="125x125"/>
      <sheetName val="조명시설"/>
      <sheetName val="GIFAS"/>
      <sheetName val="REFERENCE TABLE"/>
      <sheetName val="civil-work"/>
      <sheetName val="Watertank"/>
      <sheetName val="07016, Master List-Major Minor"/>
      <sheetName val="Bang tt mot so chi tiet"/>
      <sheetName val="Gioi thieu"/>
      <sheetName val="침하계"/>
      <sheetName val="4.2.1 Đo bóc KL OLK-06"/>
      <sheetName val="4.1.1 CHI TIET OLK-06"/>
      <sheetName val="264"/>
      <sheetName val="GAEYO"/>
      <sheetName val="노임단가"/>
      <sheetName val="PL-F&amp;B"/>
      <sheetName val="XL4Poppy"/>
      <sheetName val="CHITIET VL-NCHT1 (2)"/>
      <sheetName val="전기"/>
      <sheetName val="설계내역서"/>
      <sheetName val="개산공사비"/>
      <sheetName val="대비"/>
      <sheetName val="0200 Siteworks"/>
      <sheetName val="合成単価作成・-BLDG"/>
      <sheetName val="C . C . R"/>
      <sheetName val="SAT PL"/>
      <sheetName val="KOEF"/>
      <sheetName val="TRY"/>
      <sheetName val="ANalisa "/>
      <sheetName val="3-DIV8"/>
      <sheetName val="81+200"/>
      <sheetName val="Assetdb"/>
      <sheetName val="Sales Rental"/>
      <sheetName val="AssetPar"/>
      <sheetName val="Sales Parameter"/>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Introduction"/>
      <sheetName val="UMUM"/>
      <sheetName val="Hsatuan-OK"/>
      <sheetName val="PERALATAN PROYEK GOL III A"/>
      <sheetName val="029Cikeas00"/>
      <sheetName val="EVALUASI"/>
      <sheetName val="PL SPP per ton"/>
      <sheetName val="HRG"/>
      <sheetName val="HR Detail"/>
      <sheetName val="HRPar"/>
      <sheetName val="fcsp-w"/>
      <sheetName val="LAMP_2.2"/>
      <sheetName val="VOL_1"/>
      <sheetName val="GP-WB"/>
      <sheetName val="G1"/>
      <sheetName val="A.4.3"/>
      <sheetName val="BASIC-PRICE"/>
      <sheetName val="PDCC"/>
      <sheetName val="SPI GMBH"/>
      <sheetName val="UK"/>
      <sheetName val="SPI"/>
      <sheetName val="SSI"/>
      <sheetName val="Syntegra"/>
      <sheetName val="TEKNIS"/>
      <sheetName val="BLOK-BJR"/>
      <sheetName val="M_12 _2_"/>
      <sheetName val="Account Code"/>
      <sheetName val="5"/>
      <sheetName val="alt1"/>
      <sheetName val="Param"/>
      <sheetName val="NAMA DEPT"/>
      <sheetName val="STOK MAT"/>
      <sheetName val="Data_Umum"/>
      <sheetName val="Master Schedule"/>
      <sheetName val="DATAJUNI"/>
      <sheetName val="DATAOKT"/>
      <sheetName val="DATA2011_1845"/>
      <sheetName val="AA.1.1 BNI"/>
      <sheetName val="TS (A3)"/>
      <sheetName val="PROGRESS"/>
      <sheetName val="Analisa Bangun "/>
      <sheetName val="IN OUT"/>
      <sheetName val="An. Alat"/>
      <sheetName val="PEKERJAAN PERSIAPAN"/>
      <sheetName val="Ans Kom Precast"/>
      <sheetName val="PJ"/>
      <sheetName val="UPAH &amp; BHN"/>
      <sheetName val="dBase"/>
      <sheetName val="analisa2"/>
      <sheetName val="ANALISAGATE"/>
      <sheetName val="Form I"/>
      <sheetName val="H &amp; U"/>
      <sheetName val="SatDas"/>
      <sheetName val="HSP"/>
      <sheetName val="DafHrgSatuan"/>
      <sheetName val="hinhhoc"/>
      <sheetName val="Bill 02 INF"/>
      <sheetName val="FIRE FIGHTING"/>
      <sheetName val="Set"/>
      <sheetName val=" 견적서"/>
      <sheetName val="현장별"/>
      <sheetName val="LE"/>
      <sheetName val="CAPVC"/>
      <sheetName val="__2__"/>
      <sheetName val="_"/>
      <sheetName val="ጊM &amp; E.xls_Bill_No_2_1_"/>
      <sheetName val="Chung"/>
      <sheetName val="cPanel"/>
      <sheetName val="GC"/>
      <sheetName val="HG_Info"/>
      <sheetName val="Nghỉ lễ"/>
      <sheetName val="Mác"/>
      <sheetName val="QC"/>
      <sheetName val="CO"/>
      <sheetName val="실행"/>
      <sheetName val="D2.4"/>
      <sheetName val="D3-3"/>
      <sheetName val="D4.3 (TE)"/>
      <sheetName val="D5.3 (TF) "/>
      <sheetName val="D8.3 (TJ)"/>
      <sheetName val="HS Dasar "/>
      <sheetName val="rate-alat"/>
      <sheetName val="hsat-SD"/>
      <sheetName val="smt"/>
      <sheetName val="igp_alt4"/>
      <sheetName val="HD BAHAN"/>
      <sheetName val="BOQ CONTRACT WK"/>
      <sheetName val="Analisa K"/>
      <sheetName val="BTL-Bau"/>
      <sheetName val="Management"/>
      <sheetName val="Material&amp;Upah"/>
      <sheetName val="HS KALIJATI"/>
      <sheetName val="DATA2010"/>
      <sheetName val="Agustus"/>
      <sheetName val="RincianQ3_Q4"/>
      <sheetName val="Waktu"/>
      <sheetName val="Daftar Upah,Bhn,&amp; alat"/>
      <sheetName val="tetrapod"/>
      <sheetName val="KONS2008"/>
      <sheetName val="DATA_2018"/>
      <sheetName val="Tambahan anal"/>
      <sheetName val="TAGIHAN"/>
      <sheetName val="HARGADASAR"/>
      <sheetName val="AUG02"/>
      <sheetName val="BK-PU_2011"/>
      <sheetName val="G1 Sheet"/>
      <sheetName val="INDEKS"/>
      <sheetName val="duct"/>
      <sheetName val="RAW MATERIALS "/>
      <sheetName val="PENAWARAN"/>
      <sheetName val="REKAPDP1"/>
      <sheetName val="BQ DP (2)"/>
      <sheetName val="RAB "/>
      <sheetName val="Spl"/>
      <sheetName val="REKAP (2)"/>
      <sheetName val="KW (2)"/>
      <sheetName val="srt (2)"/>
      <sheetName val="Rekap DP"/>
      <sheetName val="KW"/>
      <sheetName val="BQ DP"/>
      <sheetName val="Caratula"/>
      <sheetName val="jan"/>
      <sheetName val="FEB"/>
      <sheetName val="MAR"/>
      <sheetName val="ANX3A65"/>
      <sheetName val="DETAIL"/>
      <sheetName val="REKAPTF Jul_Agus"/>
      <sheetName val="d&amp;w"/>
      <sheetName val="FIN KODE"/>
      <sheetName val="ANTEK3"/>
      <sheetName val="5-ALAT(1)"/>
      <sheetName val="Alat Beton"/>
      <sheetName val="kki"/>
      <sheetName val="fin pro centers"/>
      <sheetName val="B.O.Q"/>
      <sheetName val="320000 CABANG VI"/>
      <sheetName val="PB(B)"/>
      <sheetName val="SNI"/>
      <sheetName val="crewlist S"/>
      <sheetName val="Daft.Sewa Alat"/>
      <sheetName val="bhn_tng"/>
      <sheetName val="A__K_Bahan1"/>
      <sheetName val="LAP-1"/>
      <sheetName val="LAP-2"/>
      <sheetName val="LAP-3"/>
      <sheetName val="LAP-4"/>
      <sheetName val="LAP-5"/>
      <sheetName val="LAP-6"/>
      <sheetName val="MATERIAL ANALISA"/>
      <sheetName val="bq analisa"/>
      <sheetName val="Daftar Kuantitas dan Harga"/>
      <sheetName val="Laboratorium"/>
      <sheetName val="rkpm 2007"/>
      <sheetName val="perkerasan rigid"/>
      <sheetName val="SAP"/>
      <sheetName val="Vat tu XD"/>
      <sheetName val="items left"/>
      <sheetName val="Equipment"/>
      <sheetName val="BAHAN "/>
      <sheetName val="HM.MEK."/>
      <sheetName val="DIV3"/>
      <sheetName val="anl-b6"/>
      <sheetName val="Anal Alat Type II A"/>
      <sheetName val="FAB-2010 sd 2011"/>
      <sheetName val="200212ac"/>
      <sheetName val="Peralatan (2)"/>
      <sheetName val="R1. GREJA KATHOLIK"/>
      <sheetName val="Pesangon _ jml kary"/>
      <sheetName val="BOQ - HPS PU"/>
      <sheetName val="Harga Dsr"/>
      <sheetName val="DHSD"/>
      <sheetName val="SIMPRO(AGST)"/>
      <sheetName val="PaintBreak"/>
      <sheetName val="envp"/>
      <sheetName val="DafIsi"/>
      <sheetName val="FoB "/>
      <sheetName val="SK"/>
      <sheetName val="hitungan"/>
      <sheetName val="pintuair"/>
      <sheetName val="mob"/>
      <sheetName val="schalat"/>
      <sheetName val="butalat"/>
      <sheetName val="schman"/>
      <sheetName val="butman"/>
      <sheetName val="schmat"/>
      <sheetName val="butmat"/>
      <sheetName val="subK"/>
      <sheetName val="subK (2)"/>
      <sheetName val="fcmc0"/>
      <sheetName val="fcmob"/>
      <sheetName val="fcgal"/>
      <sheetName val="fctimb"/>
      <sheetName val="fcbronj"/>
      <sheetName val="Analisa 2"/>
      <sheetName val="SUM-VOL"/>
      <sheetName val="ALT-1"/>
      <sheetName val="MAT-1"/>
      <sheetName val="UPH-1"/>
      <sheetName val="Antek1"/>
      <sheetName val="Mk Sub Grade"/>
      <sheetName val="Concrete"/>
      <sheetName val="d-kwantitas"/>
      <sheetName val="RC-BHN"/>
      <sheetName val="B_O_Q"/>
      <sheetName val="Input T. Schedule"/>
      <sheetName val="dengan pembangkitan"/>
      <sheetName val="BP"/>
      <sheetName val="div-2"/>
      <sheetName val="HSBU ANA"/>
      <sheetName val="BCT"/>
      <sheetName val="1-LISTRIK"/>
      <sheetName val="FORM 3A"/>
      <sheetName val="Galian batu"/>
      <sheetName val="DAFTAR 7"/>
      <sheetName val="DAFTAR_8"/>
      <sheetName val="Analis Tambahan"/>
      <sheetName val="Analys"/>
      <sheetName val="pelita lapen"/>
      <sheetName val="calc-2"/>
      <sheetName val="DCF"/>
      <sheetName val="Upah "/>
      <sheetName val="elektronik"/>
      <sheetName val="item kompensasi"/>
      <sheetName val="304_06"/>
      <sheetName val="OE (KSB)"/>
      <sheetName val="산출서(HMC)"/>
      <sheetName val="PAGE 1 "/>
      <sheetName val="Connections"/>
      <sheetName val="Cabling Data&amp;Power"/>
      <sheetName val="% Prog"/>
      <sheetName val="Proposal"/>
      <sheetName val="Project Sheet"/>
      <sheetName val="data-1"/>
      <sheetName val="JUNI"/>
      <sheetName val="QS_PT chi phi"/>
      <sheetName val="NEW-PANEL"/>
      <sheetName val="Sheet4"/>
      <sheetName val="Móng, nền "/>
      <sheetName val="6PILE  (돌출)"/>
      <sheetName val="Accessories"/>
      <sheetName val="DG vat tu"/>
      <sheetName val="proj"/>
      <sheetName val="입찰내역 발주처 양식"/>
      <sheetName val="Final Sum  A"/>
      <sheetName val="bill5-archi"/>
      <sheetName val="Consumables"/>
      <sheetName val="Benchmark"/>
      <sheetName val="new retail"/>
      <sheetName val="D"/>
      <sheetName val="DFA"/>
      <sheetName val="metode "/>
      <sheetName val="Financ. Overview"/>
      <sheetName val="Toolbox"/>
      <sheetName val="WAGES"/>
      <sheetName val="ANMPI"/>
      <sheetName val="WRItten(1)"/>
      <sheetName val="DaftarHS"/>
      <sheetName val="isian"/>
      <sheetName val="P B J"/>
      <sheetName val="skenario"/>
      <sheetName val="Data Pendukung"/>
      <sheetName val="841"/>
      <sheetName val="811"/>
      <sheetName val="III.C.1"/>
      <sheetName val="III.C.9"/>
      <sheetName val="MC.100 BRONJONG"/>
      <sheetName val="III.C.15"/>
      <sheetName val="PH"/>
      <sheetName val="Iuran Nopember 2002"/>
      <sheetName val="6-AGREGAT"/>
      <sheetName val="Div_7"/>
      <sheetName val="BQ_DP_(2)"/>
      <sheetName val="RAB_"/>
      <sheetName val="REKAP_(2)"/>
      <sheetName val="KW_(2)"/>
      <sheetName val="srt_(2)"/>
      <sheetName val="Rekap_DP"/>
      <sheetName val="BQ_DP"/>
      <sheetName val="box_culvert"/>
      <sheetName val="ocean voyage"/>
      <sheetName val="Pesanan"/>
      <sheetName val="Penjualan"/>
      <sheetName val="Buis beton"/>
      <sheetName val="Bronjong"/>
      <sheetName val="Raw Data"/>
      <sheetName val="Dsr Hitung"/>
      <sheetName val="Rates"/>
      <sheetName val="harga lama"/>
      <sheetName val="Breakdown ACMV"/>
      <sheetName val="Kabel"/>
      <sheetName val="Pipa"/>
      <sheetName val="Paul base sheet "/>
      <sheetName val="ged"/>
      <sheetName val="Pro(E)_8"/>
      <sheetName val="MAKER_(E)8"/>
      <sheetName val="Bill_Of_Quantity8"/>
      <sheetName val="H_Satuan8"/>
      <sheetName val="rab_me_(by_owner)_8"/>
      <sheetName val="BQ_(by_owner)8"/>
      <sheetName val="rab_me_(fisik)8"/>
      <sheetName val="GLP_20018"/>
      <sheetName val="01A-_RAB7"/>
      <sheetName val="Bill_of_Qty_MEP7"/>
      <sheetName val="Anl_+8"/>
      <sheetName val="5_1_ELEKTRIKAL-ELEKTRONIK7"/>
      <sheetName val="BoQ_STR7"/>
      <sheetName val="Finishing_(2)7"/>
      <sheetName val="HB_7"/>
      <sheetName val="HRG_BHN6"/>
      <sheetName val="DAF_3_18"/>
      <sheetName val="DAF_3_117"/>
      <sheetName val="ELEC_STIS6"/>
      <sheetName val="NS_GD_UTAMA7"/>
      <sheetName val="BQ_Arsitektur7"/>
      <sheetName val="Isolasi_Luar_Dalam6"/>
      <sheetName val="Isolasi_Luar6"/>
      <sheetName val="Tie_Beam_GN7"/>
      <sheetName val="Tangga_GN7"/>
      <sheetName val="rab_-_persiapan_&amp;_lantai-17"/>
      <sheetName val="REF_ONLY7"/>
      <sheetName val="FORM_X_COST7"/>
      <sheetName val="Analis_Kusen_1_ESKALASI7"/>
      <sheetName val="Transfer_Pump6"/>
      <sheetName val="ANALISA_PEK_UMUM6"/>
      <sheetName val="Analisa_ME6"/>
      <sheetName val="NP_(4)6"/>
      <sheetName val="HS_Alat6"/>
      <sheetName val="BOQ_INTERN6"/>
      <sheetName val="KODE_REK6"/>
      <sheetName val="ANLS_20096"/>
      <sheetName val="Harga_Bahan_&amp;_Upah_6"/>
      <sheetName val="analisa_pagar6"/>
      <sheetName val="BGNN_UTILITAS6"/>
      <sheetName val="D_&amp;_W_sizes6"/>
      <sheetName val="an__struktur6"/>
      <sheetName val="Rek_Tot6"/>
      <sheetName val="dATA_pc6"/>
      <sheetName val="BANGUNAN_PENUNJANG6"/>
      <sheetName val="Tata_Udara6"/>
      <sheetName val="RAB_AR&amp;STR6"/>
      <sheetName val="Master_1_06"/>
      <sheetName val="Har_Sat6"/>
      <sheetName val="M_&amp;_E6"/>
      <sheetName val="L3_An_H_Sat_Mob6"/>
      <sheetName val="DRUP_(ASLI)6"/>
      <sheetName val="Cover_(x)6"/>
      <sheetName val="Cor_Apt6"/>
      <sheetName val="PT_6"/>
      <sheetName val="struktur_tdk_dipakai6"/>
      <sheetName val="Cover_CKE6"/>
      <sheetName val="Summary_Mech_6"/>
      <sheetName val="Mech__BQ6"/>
      <sheetName val="P_APRIL_20166"/>
      <sheetName val="Qttn_Report6"/>
      <sheetName val="Ｎｏ_136"/>
      <sheetName val="Vol__Lantai_Tipikal6"/>
      <sheetName val="Analisa_Struktur6"/>
      <sheetName val="Pas__bata_(anyar)6"/>
      <sheetName val="Pas__bata6"/>
      <sheetName val="PILE_CAP6"/>
      <sheetName val="TIE_BEAM6"/>
      <sheetName val="INPUT_BALOK6"/>
      <sheetName val="itungan_Balok6"/>
      <sheetName val="RASIO_SLAB6"/>
      <sheetName val="PIT_LIFT6"/>
      <sheetName val="BANG_TONG_HOP_(2)6"/>
      <sheetName val="Bill_No_2_1_6"/>
      <sheetName val="RKP_PLUMBING6"/>
      <sheetName val="DAFTAR_HARGA6"/>
      <sheetName val="SK_MIgas_toilet_lt-40,_R-26"/>
      <sheetName val="SK_MIgas_toilet_lt-40,_R-0_(P'6"/>
      <sheetName val="PLINT_3_1_G6"/>
      <sheetName val="concept_cost_code6"/>
      <sheetName val="summary_cost_code6"/>
      <sheetName val="kas_proyek6"/>
      <sheetName val="lain_lain6"/>
      <sheetName val="APT___BALCONIES6"/>
      <sheetName val="Urai_Galian_Tanah6"/>
      <sheetName val="K_Lead6"/>
      <sheetName val="SATUAN_6"/>
      <sheetName val="Analisa_Harga6"/>
      <sheetName val="Div26_-_Elect6"/>
      <sheetName val="Analisa_Harga_Satuan6"/>
      <sheetName val="Mat_Mek6"/>
      <sheetName val="MARK_UP6"/>
      <sheetName val="lt__dasar6"/>
      <sheetName val="Pekerjaan_Harian5"/>
      <sheetName val="Mahasiswa_2_lantai5"/>
      <sheetName val="DO_AM_DT5"/>
      <sheetName val="Analisa_Upah_&amp;_Bahan_Plum5"/>
      <sheetName val="AN__TAMPL5"/>
      <sheetName val="Beton_K-2505"/>
      <sheetName val="Harga_Dasar5"/>
      <sheetName val="Daftar_berat5"/>
      <sheetName val="daf_isi_(xref)5"/>
      <sheetName val="Currency_Rate5"/>
      <sheetName val="Analisa_ME_UPT5"/>
      <sheetName val="M%20&amp;%20E_xls6"/>
      <sheetName val="gia_vt,nc,may6"/>
      <sheetName val="TH_DZ356"/>
      <sheetName val="chi_phi_truc_tiep6"/>
      <sheetName val="Bill_2_2_Villa_2_beds6"/>
      <sheetName val="Buy_vs__Lease_Car6"/>
      <sheetName val="Division__4_-_PLB_Works6"/>
      <sheetName val="bhn_FINAL3"/>
      <sheetName val="Anls_teknis3"/>
      <sheetName val="Harga_Kabel3"/>
      <sheetName val="Pengalaman_Per3"/>
      <sheetName val="BQ_External5"/>
      <sheetName val="EXTERNAL_WORK3"/>
      <sheetName val="Analisa___Upah3"/>
      <sheetName val="CONSTRUCTION_COMPONENT2"/>
      <sheetName val="DG_5"/>
      <sheetName val="Grafik_Lab_3"/>
      <sheetName val="Analisa_Upah___Bahan_Plum1"/>
      <sheetName val="97_사업추정(WEKI)"/>
      <sheetName val="Part_Desc"/>
      <sheetName val="rap_rinci"/>
      <sheetName val="crude_SLAB_RE-bar"/>
      <sheetName val="CRUDE_RE-bar"/>
      <sheetName val="Eq__Mobilization"/>
      <sheetName val="Pek__Tanah1"/>
      <sheetName val="Pek__Pondasi1"/>
      <sheetName val="Pek__Dinding1"/>
      <sheetName val="Pek__Plesteran1"/>
      <sheetName val="Pek__Kayu1"/>
      <sheetName val="Pek__Beton1"/>
      <sheetName val="Pek__Penutup_Atap1"/>
      <sheetName val="Pek__Langit-langit1"/>
      <sheetName val="Pek__Sanitasi1"/>
      <sheetName val="Pek__Besi_&amp;_Alumunium1"/>
      <sheetName val="Pek__Kunci_&amp;_Kaca1"/>
      <sheetName val="Pek__Penutup_Lantai_&amp;_dinding1"/>
      <sheetName val="Pek__Pengecatan1"/>
      <sheetName val="Rekap_Addendum"/>
      <sheetName val="DIVISI_32"/>
      <sheetName val="Public_Area2"/>
      <sheetName val="AC_LOAD2"/>
      <sheetName val="NP__2_2"/>
      <sheetName val="an_utara1"/>
      <sheetName val="analisa_panel1"/>
      <sheetName val="AN_EI_51"/>
      <sheetName val="bahan_SNI2"/>
      <sheetName val="dien_tich5"/>
      <sheetName val="CFA_(ME)5"/>
      <sheetName val="tabulation_(comparison)5"/>
      <sheetName val="SUM_6-25"/>
      <sheetName val="Khoi_luong5"/>
      <sheetName val="Gia_thue5"/>
      <sheetName val="Town_House_5"/>
      <sheetName val="Type-A2_Corner5"/>
      <sheetName val="Bill_02_-_Xay_gach-Pou_5"/>
      <sheetName val="Bill_03-Chống_thấm-Pou5"/>
      <sheetName val="Bill_05_-_Hoan_thien-Pou_5"/>
      <sheetName val="Bill_02_-_Xay_gach-Tower5"/>
      <sheetName val="Bill_03-Chống_thấm-Tower5"/>
      <sheetName val="Bill_05_-_Hoan_thien-Tower5"/>
      <sheetName val="valeurs_de_base5"/>
      <sheetName val="_Finish5"/>
      <sheetName val="Finish_code5"/>
      <sheetName val="Door_schedule5"/>
      <sheetName val="Sanitary_ware5"/>
      <sheetName val="sum_mdc3"/>
      <sheetName val="_N_Finansal_Eğri3"/>
      <sheetName val="NSA_fr_Revit5"/>
      <sheetName val="CF_-Update_31Jul065"/>
      <sheetName val="AUTOMATIC_SELECT5"/>
      <sheetName val="U_P_List5"/>
      <sheetName val="Gia_vat_tu5"/>
      <sheetName val="MAIN_GATE_HOUSE3"/>
      <sheetName val="Electrical_Works3"/>
      <sheetName val="H_T__INCOMING_SYSTEM3"/>
      <sheetName val="TLSKIN_LWR3"/>
      <sheetName val="BAHAN_&amp;_ALAT_1"/>
      <sheetName val="Criteria_1"/>
      <sheetName val="JARINGAN_AIR_BERSIH1"/>
      <sheetName val="TYPE_E_ME1"/>
      <sheetName val="TYPE_A_ME1"/>
      <sheetName val="TYPE_B_ME1"/>
      <sheetName val="TYPE_C_ME1"/>
      <sheetName val="TYPE_D_ME1"/>
      <sheetName val="JARINGAN_LISTRIK1"/>
      <sheetName val="TYPE_A1"/>
      <sheetName val="TYPE_B1"/>
      <sheetName val="TYPE_C1"/>
      <sheetName val="TYPE_D1"/>
      <sheetName val="TYPE_E1"/>
      <sheetName val="Bill_No_6_Koord_&amp;_Attendance1"/>
      <sheetName val="Elec_LG3"/>
      <sheetName val="Budget_Code3"/>
      <sheetName val="MTO_REV_03"/>
      <sheetName val="Bảng_Giá3"/>
      <sheetName val="Expenses_(M)2"/>
      <sheetName val="A2&amp;3__AC2"/>
      <sheetName val="A4&amp;5__Fan2"/>
      <sheetName val="1__Office_stationary2"/>
      <sheetName val="2__Safety2"/>
      <sheetName val="3__Meal_fee2"/>
      <sheetName val="4__Temporary2"/>
      <sheetName val="GRAND_REKAP2"/>
      <sheetName val="chiet_tinh2"/>
      <sheetName val="PERF_TEST_Pre_MP1"/>
      <sheetName val="Stden_center"/>
      <sheetName val="Upah_&amp;_Bahan"/>
      <sheetName val="dt-saranakarya_xls'tunj"/>
      <sheetName val="A__PENGADAAN"/>
      <sheetName val="B__TRANSPORTASI"/>
      <sheetName val="C__KONS_EM"/>
      <sheetName val="D__KONS_SIPIL"/>
      <sheetName val="LAMPIRAN_-_TERPASANG"/>
      <sheetName val="Detail_Realisasi"/>
      <sheetName val="Exch_rate"/>
      <sheetName val="ANALISA_EDIT"/>
      <sheetName val="COVID_Specific_Manloader"/>
      <sheetName val="DATA_KC2"/>
      <sheetName val="Rekap_6_3(6a)"/>
      <sheetName val="Rekap_6_3(5a)"/>
      <sheetName val="Rekap_6_3(8a)"/>
      <sheetName val="Rekap_7_3(1)"/>
      <sheetName val="Rekap_6_3(10)"/>
      <sheetName val="Rekap_3_1(3)"/>
      <sheetName val="Rekap_5_1_1"/>
      <sheetName val="Rekap_5_1_2"/>
      <sheetName val="SAT_UPAH"/>
      <sheetName val="Valve_PL"/>
      <sheetName val="Peralatan_PL"/>
      <sheetName val="Analisa_&amp;_Upah"/>
      <sheetName val="Priced_BOQ2"/>
      <sheetName val="Bill_Tổng2"/>
      <sheetName val="TH_Công_việc-_D212"/>
      <sheetName val="ANH_VU_D122"/>
      <sheetName val="Hỗ_trợ_căn_Hoist2"/>
      <sheetName val="THKL_Xay_to2"/>
      <sheetName val="D17_(thuc)2"/>
      <sheetName val="vật_tư2"/>
      <sheetName val="Công_nhật_Đợt_15-_End2"/>
      <sheetName val="KL_L292"/>
      <sheetName val="Công_nhật_Đợt_142"/>
      <sheetName val="D10-_KL_dự_trù_QT2"/>
      <sheetName val="D07_(CCM)__2"/>
      <sheetName val="D06_(CCM)_2"/>
      <sheetName val="D05_(CCM)2"/>
      <sheetName val="D02_(2)2"/>
      <sheetName val="Cac_HS_hieu_chinh2"/>
      <sheetName val="StructEarth_32"/>
      <sheetName val="1_1__KCT_(NHÀ_XƯỞNG)1"/>
      <sheetName val="1_4_HẠ_TẦNG_X_ÉP1"/>
      <sheetName val="ĐỊNH_MỨC_CÔNG_NHẬT1"/>
      <sheetName val="6_1_KẾT_CẤU_THÉP_-VP1"/>
      <sheetName val="TLT_-_WEIGHT_REBAR1"/>
      <sheetName val="DANH_SÁCH_CN1"/>
      <sheetName val="NHÀ_XE1"/>
      <sheetName val="HẠ_TẦNG1"/>
      <sheetName val="LƯƠNG_CN_GỘP_1"/>
      <sheetName val="chC_công_nhật1"/>
      <sheetName val="TONG_HOP1"/>
      <sheetName val="DG_1203-15-03_KHO1"/>
      <sheetName val="THEO_DÕI_CÔNG__ĐỘI1"/>
      <sheetName val="phân_việc_CN1"/>
      <sheetName val="nghiệm_thu_CV_CN1"/>
      <sheetName val="Du_thau1"/>
      <sheetName val="MEP_Detail1"/>
      <sheetName val="01-main_building1"/>
      <sheetName val="04-pipe_bridge1"/>
      <sheetName val="07-bike_park1"/>
      <sheetName val="5_2_1_Đo_bóc_KL_OLK-061"/>
      <sheetName val="Harsat_Upah1"/>
      <sheetName val="Harsat_Pekerjaan1"/>
      <sheetName val="Analisa_(ok)1"/>
      <sheetName val="DHS_Alat"/>
      <sheetName val="DHS_Bahan_Material"/>
      <sheetName val="DHS_Upah"/>
      <sheetName val="Analisa_Harga_Terpakai"/>
      <sheetName val="REKAP_VOLUME"/>
      <sheetName val="STD_GD_UTAMA"/>
      <sheetName val="ITB_COST1"/>
      <sheetName val="REKAP_ELEKTRIKAL1"/>
      <sheetName val="HRG_BAHAN___UPAH_okk1"/>
      <sheetName val="HRG_BAHAN_&amp;_UPAH_okk1"/>
      <sheetName val="Analis_Kusen_okk1"/>
      <sheetName val="Gal_&amp;_Timb_KAJU1"/>
      <sheetName val="HSD_Alat"/>
      <sheetName val="HSD_Bahan"/>
      <sheetName val="Sum_IF"/>
      <sheetName val="HSD_Upah"/>
      <sheetName val="DB_SMT_BANUS"/>
      <sheetName val="H__Dasar"/>
      <sheetName val="PR_3_YEAKNON-New_VO_1"/>
      <sheetName val="PR3-Cashflow_New(%)1"/>
      <sheetName val="PR3-S-CURVE_(2)1"/>
      <sheetName val="PR3-Cashflow_Contract1"/>
      <sheetName val="PR_3_YEAKNON-CW+AW_1"/>
      <sheetName val="PR_3_YEAKNON-New_BudjetRV1"/>
      <sheetName val="Yaeknon-New_VO_-Structur_Cost1"/>
      <sheetName val="DON_GIA1"/>
      <sheetName val="CHITIET_VL-NC1"/>
      <sheetName val="4_CĂN1"/>
      <sheetName val="Tro_giup1"/>
      <sheetName val="Đơn_Giá_1"/>
      <sheetName val="Cover_Daf-2"/>
      <sheetName val="TONG_HOP_VL-NC"/>
      <sheetName val="analisa_SNI"/>
      <sheetName val="SAT_EL"/>
      <sheetName val="Urai___Guide_Post"/>
      <sheetName val="D_BOARD"/>
      <sheetName val="INDIGINEOUS_ITEMS_"/>
      <sheetName val="Oth_"/>
      <sheetName val="Hit_Vol_Str_Jambi"/>
      <sheetName val="REKAP_BQ_"/>
      <sheetName val="DIV_1"/>
      <sheetName val="BM_DATA_SHEET"/>
      <sheetName val="rekap_c"/>
      <sheetName val="Urugan_Pasir"/>
      <sheetName val="Bill_2_3"/>
      <sheetName val="Bill_2_5B"/>
      <sheetName val="Bill_2_1"/>
      <sheetName val="atap_Ok"/>
      <sheetName val="AC_BASIC"/>
      <sheetName val="01A__RAB"/>
      <sheetName val="ጷ&amp;ጸxጿLጿcጊiጱ"/>
      <sheetName val="ጴ&amp;ጳxጳBጴbጵwጶ)"/>
      <sheetName val="ጿ&amp;ጊxጊrጱmጲfድkጳ"/>
      <sheetName val="ጊ&amp;ጊxጱGጲDድOጳ"/>
      <sheetName val="ጳ&amp;ጴxጵBጶ_ጷQጸMጿ"/>
      <sheetName val="ጵ&amp;ጶxጷIጸaጿuጿr"/>
      <sheetName val="ድ&amp;ጳxጳFጴSጳrጳ"/>
      <sheetName val="ጳ&amp;ጴxጳSጳSጴrጵ"/>
      <sheetName val="ጳ&amp;ጴxጵFጶsጷgጸ)"/>
      <sheetName val="ጳ&amp;ጴxጳMጳPጴrጵnጶ"/>
      <sheetName val="ጿ&amp;ጿxጊBጱbጲwድ)"/>
      <sheetName val="ድ&amp;ጳxጳrጴmጳfጳkጴ"/>
      <sheetName val="ጷ&amp;ጸxጿBጿrጊeጊr"/>
      <sheetName val="ጳ&amp;ጳxጴIጵaጶLጷ"/>
      <sheetName val="ጵ&amp;ጶxጷTጸsጿ_ጿp"/>
      <sheetName val="ጊ&amp;ጱxጲBፍ_ጳLጳS"/>
      <sheetName val="ጴ&amp;ጵxጶaጷiጸpጿr"/>
      <sheetName val="ጱ&amp;ጲxድaጳsጳkጴ"/>
      <sheetName val="ጲ&amp;ፍxጳLጳnጴSጳMጳ"/>
      <sheetName val="ጶ&amp;ጷxጸDጿ6ጿEጊt"/>
      <sheetName val="ጳ&amp;ጳxጴgጳvጳcጴy"/>
      <sheetName val="ጳ&amp;ጳxጴSጳaጳMጴ_"/>
      <sheetName val="ጸ&amp;ጿxጿPጊRጱ2ጲ"/>
      <sheetName val="ጴ&amp;ጳxጳMጴ&amp;ጵEጶs"/>
      <sheetName val="ጳ&amp;ጳxጴRጳpጳlጴ"/>
      <sheetName val="ጲ&amp;ፍxጳiጳgጴBጳk"/>
      <sheetName val="ጳ&amp;ጴxጳBጳ_ጴ2ጵ"/>
      <sheetName val="ጶ&amp;ጷxጸBጿbጿwጊ)ጱ"/>
      <sheetName val="ጳ&amp;ጴxጳrጳmጴfጵkጶ"/>
      <sheetName val="ጿ&amp;ጊxጱBጲ_ፍQጳMጳ"/>
      <sheetName val="ጲ&amp;ድxጳFጳsጴgጳ)"/>
      <sheetName val="ጷ&amp;ጸxጿBጿrጊeጱr"/>
      <sheetName val="ጸ&amp;ጿxጿRጊPጱBጲ"/>
      <sheetName val="ፍ&amp;ጳxጳDጴAጳAጳ"/>
      <sheetName val="ጳ&amp;ጴxጵAጶ_ጷLጸIጿ"/>
      <sheetName val="ጿ&amp;ጿxጊAጱiጲHድa"/>
      <sheetName val="ጸ&amp;ጿxጿSጊAጱSጲiድ"/>
      <sheetName val="ጳ&amp;ጳxጴCጵxጶpጷm"/>
      <sheetName val="ጴ&amp;ጵxጶvጷuጸdጿaጿ"/>
      <sheetName val="ጊ&amp;ጱxጲDፍaጳeጳ"/>
      <sheetName val="ጳ&amp;ጳxጴdጳiጳ(ጴfጵ"/>
      <sheetName val="ጴ&amp;ጳxጳCጴeጵ_ጶe"/>
      <sheetName val="ጴ&amp;ጵxጶAጷiጸMጿPጿ"/>
      <sheetName val="ጿ&amp;ጊxጱDጲ_ፍeጳe"/>
      <sheetName val="ጳ&amp;ጴxጵSጶtጷ_ጸe"/>
      <sheetName val="ጵ&amp;ጶxጷTጸ-ጿCጿeጊ"/>
      <sheetName val="ጴ&amp;ጳxጳIጴaጵLጶ"/>
      <sheetName val="ጱ&amp;ጲxፍTጳsጳ_ጴp"/>
      <sheetName val="ጵ&amp;ጶxጷBጸ_ጿLጿS"/>
      <sheetName val="ድ&amp;ጳxጳaጴiጳpጳr"/>
      <sheetName val="ጷ&amp;ጸxጿaጿsጊkጱ"/>
      <sheetName val="ጶ&amp;ጷxጸLጿnጿSጊMጱ"/>
      <sheetName val="ጿ&amp;ጿxጊSጱaጲMድ_"/>
      <sheetName val="ጱ&amp;ጲxፍPጳRጳ2ጴ"/>
      <sheetName val="ጳ&amp;ጳxጴDጵ6ጶEጷt"/>
      <sheetName val="ጊ&amp;ጱxጲgድvጳcጳy"/>
      <sheetName val="ፍ&amp;ጳxጳMጴ&amp;ጳEጳs"/>
      <sheetName val="ጳ&amp;ጴxጳNጳfጴeጵ"/>
      <sheetName val="ፏ&amp;ፏxጊBጱbጲwፍ)ጳ"/>
      <sheetName val="[&amp;ጱxጲrፍmጳfጳkጴ"/>
      <sheetName val="ጳ&amp;ጳxጴFጵ_ጶOጷ"/>
      <sheetName val="ጊM_&amp;_E_xls]Bill_No_2_1_"/>
      <sheetName val="ጴ&amp;ጵxጶNጷDጸAጿ"/>
      <sheetName val="ጳ&amp;ጳxጴBጳrጳeጴrጵ"/>
      <sheetName val="ጲ&amp;ፍxጳIጳaጴLጳ1"/>
      <sheetName val="ጶ&amp;ጷxጸFጿ_ጿOጊ"/>
      <sheetName val="ጵ&amp;ጶxጷaጸiጿpጿrጊ"/>
      <sheetName val="ጸ&amp;ጿxጿDጊWጱzጲ"/>
      <sheetName val="ጊ&amp;ጱxጲDፍ6ጳEጳtጴ"/>
      <sheetName val="ጳ&amp;ጴxጵMጶ&amp;ጷEጸsጿ"/>
      <sheetName val="ጊ&amp;ጱxጲIድTጳLጳ"/>
      <sheetName val="T_T_CL_VC_DZ_22"/>
      <sheetName val="DS-Thuong_6T_dau"/>
      <sheetName val="Project_Data"/>
      <sheetName val="REFERENCE_TABLE"/>
      <sheetName val="HSA &amp; PAB"/>
      <sheetName val="Data_Tower4"/>
      <sheetName val="DES_154"/>
      <sheetName val="Basic_Price4"/>
      <sheetName val="Unit_Rate4"/>
      <sheetName val="Kuantitas_&amp;_Harga4"/>
      <sheetName val="sheet_24"/>
      <sheetName val="RAB_ME4"/>
      <sheetName val="Analisa_Mob__34"/>
      <sheetName val="Analisa_Mob_14"/>
      <sheetName val="Analisa_Alat4"/>
      <sheetName val="Analisa_Mob__24"/>
      <sheetName val="3-DIV7_B4"/>
      <sheetName val="Rekap_Prelim4"/>
      <sheetName val="1_B4"/>
      <sheetName val="7_1(3)4"/>
      <sheetName val="Harsat_Alat4"/>
      <sheetName val="Perm__Test4"/>
      <sheetName val="Galian_14"/>
      <sheetName val="RP_PROD_094"/>
      <sheetName val="A+Supl_3"/>
      <sheetName val="Fill_this_out_first___4"/>
      <sheetName val="4-Basic_Price4"/>
      <sheetName val="Rekap_Biaya4"/>
      <sheetName val="Peralatan_Utama3"/>
      <sheetName val="Supl_X3"/>
      <sheetName val="Fill_this_out_first___5"/>
      <sheetName val="HARGA_MATERIAL4"/>
      <sheetName val="REKAP_TOTAL2"/>
      <sheetName val="Input_monthly_capex3"/>
      <sheetName val="Hrg_Sat3"/>
      <sheetName val="HD_UPAH3"/>
      <sheetName val="Sumber_Daya4"/>
      <sheetName val="PRD_01-6(I-II)4"/>
      <sheetName val="PRD_01-7_alat4"/>
      <sheetName val="Anls_Hrg_Sat4"/>
      <sheetName val="Sat_Bah___Up4"/>
      <sheetName val="h_sat-bbm4"/>
      <sheetName val="Agregat_Halus_&amp;_Kasar4"/>
      <sheetName val="Master_Dat4"/>
      <sheetName val="RAB_DC4"/>
      <sheetName val="BQ_OE4"/>
      <sheetName val="Agg_Halus_&amp;_Kasar4"/>
      <sheetName val="15_Harga_Satuan_Bahan3"/>
      <sheetName val="Divisi_Baru4"/>
      <sheetName val="2_E4"/>
      <sheetName val="2_F4"/>
      <sheetName val="inner_pervious_adjust_3"/>
      <sheetName val="outer_pervious_adjust3"/>
      <sheetName val="SBDY_Jemb_Tayan4"/>
      <sheetName val="BOQ_SNJ_13"/>
      <sheetName val="DKH_CCO_1A3"/>
      <sheetName val="DKH_CCO_1B_R-13"/>
      <sheetName val="DIV_54"/>
      <sheetName val="DIV_64"/>
      <sheetName val="Met__Minor4"/>
      <sheetName val="bearing_PDMR14"/>
      <sheetName val="Stay_Cable_PDMR14"/>
      <sheetName val="Post_Tens-14"/>
      <sheetName val="NP_(2)3"/>
      <sheetName val="Schedule_11a3"/>
      <sheetName val="Septick_tank3"/>
      <sheetName val="HRG_DSR_APP3"/>
      <sheetName val="Man_Power3"/>
      <sheetName val="BOQ_EM3"/>
      <sheetName val="Rekap_Analisa3"/>
      <sheetName val="Daf_Dasar_Upah&amp;Bahan3"/>
      <sheetName val="ACTUAL_CHECK3"/>
      <sheetName val="SELISIH_HARGA3"/>
      <sheetName val="Attachment-3_Chem3"/>
      <sheetName val="ﾄﾞﾊﾞｲFUEL_GAS追見3"/>
      <sheetName val="Breakdown_Instrument3"/>
      <sheetName val="DAF__PEKERJAAN3"/>
      <sheetName val="SPESISIKASI_PENAWARAN3"/>
      <sheetName val="Daf-2_4_Baja3"/>
      <sheetName val="TOWER_D4"/>
      <sheetName val="anal-drainase,tanah&amp;ps_batu3"/>
      <sheetName val="BOQ_ADD-123"/>
      <sheetName val="Analisa_Tend3"/>
      <sheetName val="Input_Data1"/>
      <sheetName val="NS_GD_UGD1"/>
      <sheetName val="STD_GD_UGD1"/>
      <sheetName val="H_Sat_Jembatan1"/>
      <sheetName val="reporting_package-bmel_31-12-01"/>
      <sheetName val="HS_UPAH1"/>
      <sheetName val="HS_BAHAN1"/>
      <sheetName val="DATA_PROYEK1"/>
      <sheetName val="Cash_Flow_bulanan3"/>
      <sheetName val="7_PEK-STRUKTUR3"/>
      <sheetName val="DIV_93"/>
      <sheetName val="7_공정표3"/>
      <sheetName val="AnalisaSIPIL_RIIL3"/>
      <sheetName val="ADD_2_(1)1"/>
      <sheetName val="AN_Tdr1"/>
      <sheetName val="BQ_INT1"/>
      <sheetName val="Harga_Bahan1"/>
      <sheetName val="Rekap_Direct_Cost3"/>
      <sheetName val="Uraian_Analisa3"/>
      <sheetName val="HARGA_SAT2"/>
      <sheetName val="ATAP_&amp;_RISER3"/>
      <sheetName val="bukan_PNS1"/>
      <sheetName val="DATA_2009"/>
      <sheetName val="DATA_2010"/>
      <sheetName val="Kinerja_Proyek1"/>
      <sheetName val="Target_Raker_TW_III"/>
      <sheetName val="BK-PU_20111"/>
      <sheetName val="JUMLAHAN_TOTAL_"/>
      <sheetName val="Analisa_Gabungan"/>
      <sheetName val="TOTAL_UPAH"/>
      <sheetName val="rms_remunerasi"/>
      <sheetName val="ANAL_BOW"/>
      <sheetName val="B_T"/>
      <sheetName val="Gal_Sal"/>
      <sheetName val="Harga_Baru"/>
      <sheetName val="H_Alat"/>
      <sheetName val="H_Bahan"/>
      <sheetName val="OLI_HEQ"/>
      <sheetName val="Lead_Schedule"/>
      <sheetName val="Vol_RKAP_2019"/>
      <sheetName val="Rev_RKAP_2019"/>
      <sheetName val="W_HOR"/>
      <sheetName val="Analisa_HS"/>
      <sheetName val="analisa_Str"/>
      <sheetName val="REKAP_HP"/>
      <sheetName val="5_NP"/>
      <sheetName val="Lingkup_Pekerjaan4"/>
      <sheetName val="Pek_persiapan4"/>
      <sheetName val="anal_baja4"/>
      <sheetName val="m'trl_baja4"/>
      <sheetName val="UPAH_KERJA4"/>
      <sheetName val="BEDA_VOL4"/>
      <sheetName val="LAMP_54"/>
      <sheetName val="D3_13"/>
      <sheetName val="Weight_Bridge3"/>
      <sheetName val="An_harga_alat2"/>
      <sheetName val="AMD_II2"/>
      <sheetName val="AMD_I2"/>
      <sheetName val="dist__mat2"/>
      <sheetName val="Analisa_-Baku2"/>
      <sheetName val="Rekap_Tahap_12"/>
      <sheetName val="BL_(1)2"/>
      <sheetName val="Faktor_Markup2"/>
      <sheetName val="Spesifikasi_2"/>
      <sheetName val="Bahan_&amp;_Upah2"/>
      <sheetName val="120601Sport_Center2"/>
      <sheetName val="00_Jumlah_Total2"/>
      <sheetName val="ANALISA_NOV_'072"/>
      <sheetName val="Hrg_Sat4"/>
      <sheetName val="HARGA_BAHAN&amp;UPAH_2"/>
      <sheetName val="ARC_BANGUNAN_UTAMA2"/>
      <sheetName val="REKAP_ME_2"/>
      <sheetName val="Prod_023"/>
      <sheetName val="A-11_Steel_Str2"/>
      <sheetName val="A-03_Pile2"/>
      <sheetName val="DAFT_ALAT,UPAH_&amp;_MAT2"/>
      <sheetName val="Steel_Material_List2"/>
      <sheetName val="MUA_SA2"/>
      <sheetName val="Analisa_Tend_(2)2"/>
      <sheetName val="B_-_Norelec2"/>
      <sheetName val="ANALISA_(2)2"/>
      <sheetName val="AHS_Marka2"/>
      <sheetName val="D2_22"/>
      <sheetName val="ganti_rugi2"/>
      <sheetName val="UPAH_+_ALAT2"/>
      <sheetName val="Master_Edit1"/>
      <sheetName val="BM_1_(M)2"/>
      <sheetName val="Analisa_RAP2"/>
      <sheetName val="Alat_B2"/>
      <sheetName val="Bahan_B2"/>
      <sheetName val="Upah_B2"/>
      <sheetName val="Analisa_RAB2"/>
      <sheetName val="Rekap_A2"/>
      <sheetName val="Gudang_non_AC-AC_Struktur2"/>
      <sheetName val="Mat__List'082"/>
      <sheetName val="Pos_4-12"/>
      <sheetName val="rek_PUS_oe2"/>
      <sheetName val="S-_Curve_Cash_flow2"/>
      <sheetName val="Gb_Link_Requirement2"/>
      <sheetName val="REKAP_ARSITEKTUR_2"/>
      <sheetName val="LAP__MINGG2"/>
      <sheetName val="Anls-ME_Tampil2"/>
      <sheetName val="Urai__Resap_pengikat2"/>
      <sheetName val="CONS_2"/>
      <sheetName val="MAPDC_2"/>
      <sheetName val="H_Upah2"/>
      <sheetName val="Prog_Real2"/>
      <sheetName val="PRY_022"/>
      <sheetName val="LAMPIRAN_-B2"/>
      <sheetName val="Isian_Biodata2"/>
      <sheetName val="Analisa_Tekhnis1"/>
      <sheetName val="Eval__Arus_Kas1"/>
      <sheetName val="cv__2_1"/>
      <sheetName val="Analis_harga2"/>
      <sheetName val="List_Plant2"/>
      <sheetName val="Mech_CIF1"/>
      <sheetName val="Data_11"/>
      <sheetName val="PRD_01-41"/>
      <sheetName val="PRD_01-32"/>
      <sheetName val="REKAP_BQ1"/>
      <sheetName val="Piping_Cost1"/>
      <sheetName val="Direct_Cost_Thp_21"/>
      <sheetName val="Ana_duct1"/>
      <sheetName val="Harsat_Upah_STR_ARS1"/>
      <sheetName val="_PE-F-42_MR_9_Manpower1"/>
      <sheetName val="REKAP_STRUKTUR1"/>
      <sheetName val="Analisa_SNI_STANDART_1"/>
      <sheetName val="Sec_I_ML1"/>
      <sheetName val="Owning_cost_Alat1"/>
      <sheetName val="610_041"/>
      <sheetName val="610_051"/>
      <sheetName val="610_061"/>
      <sheetName val="610_071"/>
      <sheetName val="610_081"/>
      <sheetName val="sumber_data_alat1"/>
      <sheetName val="M_AR-KUAT1"/>
      <sheetName val="Bill_No_6_Koord___Attendance1"/>
      <sheetName val="Bill_No_4_Summary_1"/>
      <sheetName val="CF_Rp-USD1"/>
      <sheetName val="01_FA1"/>
      <sheetName val="REKAP_A_BESAR1"/>
      <sheetName val="T-3_4_Cost_of_Equipment1"/>
      <sheetName val="T-3_2_UP_Labour1"/>
      <sheetName val="PHU_051"/>
      <sheetName val="Hal_010MUKAMC1"/>
      <sheetName val="BL__1_1"/>
      <sheetName val="Analisa_Bahan1"/>
      <sheetName val="harsat_sdy1"/>
      <sheetName val="Format_Daftar_Sewa_Alat_1"/>
      <sheetName val="Uraian_Upah1"/>
      <sheetName val="UBA_RAB1"/>
      <sheetName val="RAP_M1"/>
      <sheetName val="BUL_M1"/>
      <sheetName val="Analisa_Fave1"/>
      <sheetName val="Harsat_Bahan1"/>
      <sheetName val="Harsat_Subkon1"/>
      <sheetName val="Rek_An1"/>
      <sheetName val="Analis_Upah1"/>
      <sheetName val="RAB_Temiling_1"/>
      <sheetName val="pek_tanah_utk_irigasi1"/>
      <sheetName val="Formula_Paket_A1"/>
      <sheetName val="AC_WIL_SERANG1"/>
      <sheetName val="Prod_15-51"/>
      <sheetName val="Prod_024"/>
      <sheetName val="Ana__PU1"/>
      <sheetName val="Tabel_Item1"/>
      <sheetName val="Tabel_Satuan1"/>
      <sheetName val="Tabel_Alat1"/>
      <sheetName val="Tabel_Bahan1"/>
      <sheetName val="Tabel_Tenaga1"/>
      <sheetName val="New_MADC_(2)1"/>
      <sheetName val="Analisa_Satuan1"/>
      <sheetName val="LKT_-_HL1"/>
      <sheetName val="LKT_-_HS1"/>
      <sheetName val="Metod_TWR1"/>
      <sheetName val="HRGA_SATUAN_UPAH-BAHAN1"/>
      <sheetName val="HS_Bhn1"/>
      <sheetName val="Cek_list1"/>
      <sheetName val="ANALIS_ALAT"/>
      <sheetName val="Permanent_info"/>
      <sheetName val="surfacing_&amp;_point___"/>
      <sheetName val="stone_mas_ARE"/>
      <sheetName val="New_MADC"/>
      <sheetName val="GALIAN_batu_ok_(89)"/>
      <sheetName val="Data_Alat"/>
      <sheetName val="ELEMENT_SUM"/>
      <sheetName val="REKOM-Rekap_SCEDULE_3"/>
      <sheetName val="i-j__Pengalaman"/>
      <sheetName val="Daftar_Kuantitas_&amp;_Harga__MC_0"/>
      <sheetName val="BQ_ARS1"/>
      <sheetName val="Bill-5_2"/>
      <sheetName val="Bill-9_1"/>
      <sheetName val="Bill-6_1_1-6_1_3"/>
      <sheetName val="ELECTRIC_DATA"/>
      <sheetName val="ตาราง_G"/>
      <sheetName val="KEDUNG_GOONG"/>
      <sheetName val="Vol_Admin&amp;Canteen"/>
      <sheetName val="rek_det_1-3"/>
      <sheetName val="H-Bahan_&amp;_Tenaga"/>
      <sheetName val="Vol__Mg_10"/>
      <sheetName val="TONGKE3p_"/>
      <sheetName val="TH_VL,_NC,_DDHT_Thanhphuoc"/>
      <sheetName val="BARU-4_"/>
      <sheetName val="HSUB_SARPRA"/>
      <sheetName val="bill_qty"/>
      <sheetName val="Analisa_HSP"/>
      <sheetName val="PE-F-37_Rev_00_Paym_GBP"/>
      <sheetName val="ANAL_KOEF"/>
      <sheetName val="daftar_upah"/>
      <sheetName val="ANSAT_K'AYI"/>
      <sheetName val="FIN_KODE"/>
      <sheetName val="_MINGGUAN1"/>
      <sheetName val="Analisa_IC1"/>
      <sheetName val="Analisa_J1"/>
      <sheetName val="Rekap_Biaya_Alat1"/>
      <sheetName val="Biaya_Operator1"/>
      <sheetName val="Ops_Alat1"/>
      <sheetName val="Sewa_Alat1"/>
      <sheetName val="H_&amp;_U"/>
      <sheetName val="Sales_Rental"/>
      <sheetName val="Sales_Parameter"/>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PERALATAN_PROYEK_GOL_III_A"/>
      <sheetName val="PL_SPP_per_ton"/>
      <sheetName val="HR_Detail"/>
      <sheetName val="LAMP_2_2"/>
      <sheetName val="SPI_GMBH"/>
      <sheetName val="M_12__2_"/>
      <sheetName val="Account_Code"/>
      <sheetName val="NAMA_DEPT"/>
      <sheetName val="STOK_MAT"/>
      <sheetName val="Master_Schedule"/>
      <sheetName val="AA_1_1_BNI"/>
      <sheetName val="TS_(A3)"/>
      <sheetName val="ENC_14"/>
      <sheetName val="Analisa_Bangun_"/>
      <sheetName val="D2_4"/>
      <sheetName val="D4_3_(TE)"/>
      <sheetName val="D5_3_(TF)_"/>
      <sheetName val="D8_3_(TJ)"/>
      <sheetName val="HS_Dasar_"/>
      <sheetName val="HD_BAHAN"/>
      <sheetName val="BOQ_CONTRACT_WK"/>
      <sheetName val="Analisa_K"/>
      <sheetName val="HS_KALIJATI"/>
      <sheetName val="Daftar_Upah,Bhn,&amp;_alat"/>
      <sheetName val="Tambahan_anal"/>
      <sheetName val="An__Alat"/>
      <sheetName val="T_KE_CP1"/>
      <sheetName val="Fans_"/>
      <sheetName val="Cước_VC_+_ĐM_CP_Tư_vấn"/>
      <sheetName val="Hệ_số"/>
      <sheetName val="3_2_Mechanical_"/>
      <sheetName val="07016,_Master_List-Major_Minor"/>
      <sheetName val="Bang_tt_mot_so_chi_tiet"/>
      <sheetName val="Gioi_thieu"/>
      <sheetName val="4_2_1_Đo_bóc_KL_OLK-06"/>
      <sheetName val="4_1_1_CHI_TIET_OLK-06"/>
      <sheetName val="CHITIET_VL-NCHT1_(2)"/>
      <sheetName val="0200_Siteworks"/>
      <sheetName val="C___C___R"/>
      <sheetName val="SAT_PL"/>
      <sheetName val="ANalisa_"/>
      <sheetName val="A_4_3"/>
      <sheetName val="IN_OUT"/>
      <sheetName val="PEKERJAAN_PERSIAPAN"/>
      <sheetName val="Ans_Kom_Precast"/>
      <sheetName val="UPAH_&amp;_BHN"/>
      <sheetName val="Form_I"/>
      <sheetName val="Bill_02_INF"/>
      <sheetName val="FIRE_FIGHTING"/>
      <sheetName val="_견적서"/>
      <sheetName val="ጊM_&amp;_E_xls_Bill_No_2_1_"/>
      <sheetName val="Nghỉ_lễ"/>
      <sheetName val="Alat_Beton"/>
      <sheetName val="fin_pro_centers"/>
      <sheetName val="320000_CABANG_VI"/>
      <sheetName val="crewlist_S"/>
      <sheetName val="Daft_Sewa_Alat"/>
      <sheetName val="Peralatan_(2)"/>
      <sheetName val="R1__GREJA_KATHOLIK"/>
      <sheetName val="Pesangon___jml_kary"/>
      <sheetName val="BOQ_-_HPS_PU"/>
      <sheetName val="Harga_Dsr"/>
      <sheetName val="FoB_"/>
      <sheetName val="subK_(2)"/>
      <sheetName val="Analisa_2"/>
      <sheetName val="Mk_Sub_Grade"/>
      <sheetName val="FAB-2010_sd_2011"/>
      <sheetName val="HSBU_ANA"/>
      <sheetName val="Analis_Tambahan"/>
      <sheetName val="pelita_lapen"/>
      <sheetName val="Data_Masukan"/>
      <sheetName val="Fisik_2012"/>
      <sheetName val="Pek__Persiapan"/>
      <sheetName val="Rekap_Anl_K"/>
      <sheetName val="Rekap_Anl_SNI"/>
      <sheetName val="FORM_3A"/>
      <sheetName val="Galian_batu"/>
      <sheetName val="DAFTAR_7"/>
      <sheetName val="Upah_"/>
      <sheetName val="Camar_ac_opname"/>
      <sheetName val="KAKTUS_KLAS_A"/>
      <sheetName val="RAW_MATERIALS_"/>
      <sheetName val="item_kompensasi"/>
      <sheetName val="G1_Sheet"/>
      <sheetName val="REKAPTF_Jul_Agus"/>
      <sheetName val="MATERIAL_ANALISA"/>
      <sheetName val="bq_analisa"/>
      <sheetName val="Daftar_Kuantitas_dan_Harga"/>
      <sheetName val="rkpm_2007"/>
      <sheetName val="perkerasan_rigid"/>
      <sheetName val="Vat_tu_XD"/>
      <sheetName val="items_left"/>
      <sheetName val="Room Matrix"/>
      <sheetName val="D_MUC"/>
      <sheetName val="THVT"/>
      <sheetName val="Norm"/>
      <sheetName val="B2 (Facade work)"/>
      <sheetName val="PTdam"/>
      <sheetName val="SGC RATE"/>
      <sheetName val="공문"/>
      <sheetName val="마감사양"/>
      <sheetName val="4-Lane bridge"/>
      <sheetName val="Sum 5.0"/>
      <sheetName val="Building"/>
      <sheetName val="Comb"/>
      <sheetName val="PkRp"/>
      <sheetName val="DynamicChart"/>
      <sheetName val="DataTable"/>
      <sheetName val="Rekap 2011"/>
      <sheetName val="rcnpdp"/>
      <sheetName val="Rekap RAP"/>
      <sheetName val="Gal. selokan"/>
      <sheetName val="RESOURCE MODEL"/>
      <sheetName val="JAN2002"/>
      <sheetName val="Site Infrastructure"/>
      <sheetName val="Contractor RFP Template"/>
      <sheetName val="Catcher 1"/>
      <sheetName val="Catcher 5"/>
      <sheetName val="fuji hardware"/>
      <sheetName val="Instructions"/>
      <sheetName val="Office"/>
      <sheetName val="ROMP01"/>
      <sheetName val="ROMP02"/>
      <sheetName val="ROMP03"/>
      <sheetName val="ROMP04"/>
      <sheetName val="ROMP05"/>
      <sheetName val="ROMP06"/>
      <sheetName val="ROMP07"/>
      <sheetName val="ROMP08"/>
      <sheetName val="Shell &amp; Core"/>
      <sheetName val="p&amp;l - otemachi"/>
      <sheetName val="Anals.1"/>
      <sheetName val="REQDELTA"/>
      <sheetName val="analiz"/>
      <sheetName val="valve-20k"/>
      <sheetName val="Steel-Twr"/>
      <sheetName val="Dafmat"/>
      <sheetName val="Control Galv "/>
      <sheetName val="TABLE"/>
      <sheetName val="bs"/>
      <sheetName val="PENJ.NERACA"/>
      <sheetName val="610.07A"/>
      <sheetName val="GI 275 kV Pengadaan"/>
      <sheetName val="BAHAN Dekat"/>
      <sheetName val="DHT"/>
      <sheetName val="Satuan Pek."/>
      <sheetName val="KPP"/>
      <sheetName val="HRG-DASAR"/>
      <sheetName val="RM-034"/>
      <sheetName val="Anl. Struktur"/>
      <sheetName val="Basic P"/>
      <sheetName val="TRNS-C1"/>
      <sheetName val="単価表"/>
      <sheetName val="CFS3"/>
      <sheetName val="GVL-NC-M"/>
      <sheetName val="Footing &amp; Plinth"/>
      <sheetName val="MATL"/>
      <sheetName val="Chenh lech vat tu"/>
      <sheetName val="BPTC -TRUONG HOC (CU400-600)"/>
      <sheetName val="SH - Tien luong"/>
      <sheetName val="Prelim"/>
      <sheetName val="3.1"/>
      <sheetName val="3.10"/>
      <sheetName val="3.2"/>
      <sheetName val="3.3"/>
      <sheetName val="3.4"/>
      <sheetName val="3.5"/>
      <sheetName val="3.6"/>
      <sheetName val="3.7"/>
      <sheetName val="3.8"/>
      <sheetName val="3.9"/>
      <sheetName val="ctTBA"/>
      <sheetName val="SCAI"/>
      <sheetName val="E27"/>
      <sheetName val="DANHPHAP"/>
      <sheetName val="takeoff"/>
      <sheetName val="chitimc"/>
      <sheetName val="Parem"/>
      <sheetName val="S-Curve "/>
      <sheetName val="P-tanah"/>
      <sheetName val="DAS-SAT"/>
      <sheetName val="PRICE (2)"/>
      <sheetName val="MENU"/>
      <sheetName val="D-3 (M)"/>
      <sheetName val="satuan_pek_ars"/>
      <sheetName val="DAF-3"/>
      <sheetName val="INFO"/>
      <sheetName val="Daftar Customer"/>
      <sheetName val="23FDK"/>
      <sheetName val="09StrukFas"/>
      <sheetName val="Rencana Pemberian Kredit"/>
      <sheetName val="ANALISA railing"/>
      <sheetName val="D2 "/>
      <sheetName val="Skh 1 10 1 17"/>
      <sheetName val="SKH 1 10 3"/>
      <sheetName val="Upah,Bahan,Alat"/>
      <sheetName val="Hsatbahan"/>
      <sheetName val="Sektor"/>
      <sheetName val="15BATA"/>
      <sheetName val="ANAL-TRM"/>
      <sheetName val="Fees and GC's Manloader"/>
      <sheetName val="Br.(GF)"/>
      <sheetName val="Br.(2)"/>
      <sheetName val="Br.3,5"/>
      <sheetName val="Br.4,6"/>
      <sheetName val="Br.(8)"/>
      <sheetName val="Br.(9)"/>
      <sheetName val="Br.(15)"/>
      <sheetName val="Br.(18)-16sd31"/>
      <sheetName val="Br.(32)"/>
      <sheetName val="Br.(33)"/>
      <sheetName val="Br.(42)-35sd48"/>
      <sheetName val="Br.(49)"/>
      <sheetName val="Br.Rf"/>
      <sheetName val="수량산출서"/>
      <sheetName val="rab lt 2 bo"/>
      <sheetName val="SKEDUL AV-05"/>
      <sheetName val="DivVII"/>
      <sheetName val="SGC-Rate"/>
      <sheetName val="Pro(E)_9"/>
      <sheetName val="ahs3"/>
      <sheetName val="MET"/>
      <sheetName val="An. Beton"/>
      <sheetName val="trans"/>
      <sheetName val="fas"/>
      <sheetName val="analisa asumsi Me"/>
      <sheetName val="sch 1.2"/>
      <sheetName val="unit-p"/>
      <sheetName val="Anal "/>
      <sheetName val="SAT-UP"/>
      <sheetName val="Machinery"/>
      <sheetName val="AHS1"/>
      <sheetName val="HGS"/>
      <sheetName val="Credit-22"/>
      <sheetName val="HS-DSR"/>
      <sheetName val="PRIST LIST"/>
      <sheetName val="HSATUAN"/>
      <sheetName val="5.1-5.4(1)-5.4(2)"/>
      <sheetName val="Customize Your Purchase Order"/>
      <sheetName val="Rupiah"/>
      <sheetName val="On Time"/>
      <sheetName val="Curup"/>
      <sheetName val="Prabu"/>
      <sheetName val="PESANTREN"/>
      <sheetName val="G"/>
      <sheetName val="ListAnalisa"/>
      <sheetName val="RPP01 6"/>
      <sheetName val="anal-mos"/>
      <sheetName val="S.UPAH"/>
      <sheetName val="pt-perso"/>
      <sheetName val="Table Array"/>
      <sheetName val="HS-Divisi 3"/>
      <sheetName val="L-4(ANALISA)"/>
      <sheetName val="MAP GAB"/>
      <sheetName val="2-asi-00"/>
      <sheetName val="Monitoring ICD Level 4"/>
      <sheetName val="B-4.2.5"/>
      <sheetName val="Analisa Hrg"/>
      <sheetName val="KUANTITY"/>
      <sheetName val="anal_alat"/>
      <sheetName val="REG TOTAL"/>
      <sheetName val="ANL_TEK.6"/>
      <sheetName val="Gradasi wc2"/>
      <sheetName val="LS-Rutin"/>
      <sheetName val="COST-PERSON-J.O."/>
      <sheetName val="RENTAL1"/>
      <sheetName val="ARP-10"/>
      <sheetName val="arp-3a"/>
      <sheetName val="PERALATAN "/>
      <sheetName val="srtberkas"/>
      <sheetName val="Up &amp; bhn"/>
      <sheetName val="HS-1"/>
      <sheetName val="MI(data base)"/>
      <sheetName val="RANKING PELAPORAN"/>
      <sheetName val="Danamon LK"/>
      <sheetName val="K.6DEPOSIT"/>
      <sheetName val="An HarSatPek"/>
      <sheetName val="RAB (A) (2)"/>
      <sheetName val="Cover Sheet"/>
      <sheetName val="JM"/>
      <sheetName val="RPP-6"/>
      <sheetName val="ED-PROD.01"/>
      <sheetName val="DATA2017"/>
      <sheetName val="h-013211-2"/>
      <sheetName val="Forecasts_VDF"/>
      <sheetName val="BA_ADD"/>
      <sheetName val="4"/>
      <sheetName val="6.1"/>
      <sheetName val="9.1"/>
      <sheetName val="div 4"/>
      <sheetName val="98수문일위"/>
      <sheetName val="GH Quantity"/>
      <sheetName val="M.Pekerjaan"/>
      <sheetName val="galian saluran"/>
      <sheetName val="str_scie tec"/>
      <sheetName val="REKAP BULANAN"/>
      <sheetName val="DH"/>
      <sheetName val="Rincian Mingguan"/>
      <sheetName val="2002"/>
      <sheetName val="an.el"/>
      <sheetName val="An.AC &amp; Plb"/>
      <sheetName val="sat-Harga"/>
      <sheetName val="ANALISA-1"/>
      <sheetName val="Sheet15"/>
      <sheetName val="APEK"/>
      <sheetName val="HRS-ATB"/>
      <sheetName val="ANTEK-PRIME"/>
      <sheetName val="ANTEK-TIMB"/>
      <sheetName val="Rek-Analisa"/>
      <sheetName val="DAF.HRG"/>
      <sheetName val="WS-GR"/>
      <sheetName val="B D_AHS6"/>
      <sheetName val="analisa stroke"/>
      <sheetName val="analisa Harsat"/>
      <sheetName val="6AGREGAT"/>
      <sheetName val="Tables"/>
      <sheetName val="Bahan Bangun &amp; Konstruksi"/>
      <sheetName val="Harga S Dasar"/>
      <sheetName val="BoQ C4"/>
      <sheetName val="H_Das"/>
      <sheetName val="E.212"/>
      <sheetName val="E.341"/>
      <sheetName val="Analisa Biaya Alat"/>
      <sheetName val="실행䠀⊀︀"/>
      <sheetName val="umu"/>
      <sheetName val="BM"/>
      <sheetName val="QS_PT_chi_phi"/>
      <sheetName val="MAKER_(E)9"/>
      <sheetName val="Bill_Of_Quantity9"/>
      <sheetName val="H_Satuan9"/>
      <sheetName val="rab_me_(by_owner)_9"/>
      <sheetName val="BQ_(by_owner)9"/>
      <sheetName val="rab_me_(fisik)9"/>
      <sheetName val="GLP_20019"/>
      <sheetName val="01A-_RAB8"/>
      <sheetName val="Bill_of_Qty_MEP8"/>
      <sheetName val="Anl_+9"/>
      <sheetName val="DAF_3_19"/>
      <sheetName val="DAF_3_118"/>
      <sheetName val="HB_8"/>
      <sheetName val="5_1_ELEKTRIKAL-ELEKTRONIK8"/>
      <sheetName val="ELEC_STIS7"/>
      <sheetName val="BoQ_STR8"/>
      <sheetName val="Finishing_(2)8"/>
      <sheetName val="NS_GD_UTAMA8"/>
      <sheetName val="HRG_BHN7"/>
      <sheetName val="BQ_Arsitektur8"/>
      <sheetName val="Isolasi_Luar_Dalam7"/>
      <sheetName val="Isolasi_Luar7"/>
      <sheetName val="Tie_Beam_GN8"/>
      <sheetName val="Tangga_GN8"/>
      <sheetName val="rab_-_persiapan_&amp;_lantai-18"/>
      <sheetName val="REF_ONLY8"/>
      <sheetName val="FORM_X_COST8"/>
      <sheetName val="Analis_Kusen_1_ESKALASI8"/>
      <sheetName val="Transfer_Pump7"/>
      <sheetName val="Analisa_ME7"/>
      <sheetName val="NP_(4)7"/>
      <sheetName val="HS_Alat7"/>
      <sheetName val="ANALISA_PEK_UMUM7"/>
      <sheetName val="BOQ_INTERN7"/>
      <sheetName val="M_&amp;_E7"/>
      <sheetName val="KODE_REK7"/>
      <sheetName val="BGNN_UTILITAS7"/>
      <sheetName val="ANLS_20097"/>
      <sheetName val="Harga_Bahan_&amp;_Upah_7"/>
      <sheetName val="analisa_pagar7"/>
      <sheetName val="D_&amp;_W_sizes7"/>
      <sheetName val="an__struktur7"/>
      <sheetName val="Rek_Tot7"/>
      <sheetName val="dATA_pc7"/>
      <sheetName val="BANGUNAN_PENUNJANG7"/>
      <sheetName val="Tata_Udara7"/>
      <sheetName val="RAB_AR&amp;STR7"/>
      <sheetName val="Master_1_07"/>
      <sheetName val="Har_Sat7"/>
      <sheetName val="L3_An_H_Sat_Mob7"/>
      <sheetName val="DRUP_(ASLI)7"/>
      <sheetName val="Cover_(x)7"/>
      <sheetName val="Cor_Apt7"/>
      <sheetName val="PT_7"/>
      <sheetName val="struktur_tdk_dipakai7"/>
      <sheetName val="Ｎｏ_137"/>
      <sheetName val="Cover_CKE7"/>
      <sheetName val="Summary_Mech_7"/>
      <sheetName val="Mech__BQ7"/>
      <sheetName val="P_APRIL_20167"/>
      <sheetName val="Qttn_Report7"/>
      <sheetName val="Div26_-_Elect7"/>
      <sheetName val="gia_vt,nc,may7"/>
      <sheetName val="M%20&amp;%20E_xls7"/>
      <sheetName val="Vol__Lantai_Tipikal7"/>
      <sheetName val="Analisa_Struktur7"/>
      <sheetName val="Pas__bata_(anyar)7"/>
      <sheetName val="Pas__bata7"/>
      <sheetName val="PILE_CAP7"/>
      <sheetName val="TIE_BEAM7"/>
      <sheetName val="INPUT_BALOK7"/>
      <sheetName val="itungan_Balok7"/>
      <sheetName val="RASIO_SLAB7"/>
      <sheetName val="PIT_LIFT7"/>
      <sheetName val="BANG_TONG_HOP_(2)7"/>
      <sheetName val="Bill_No_2_1_7"/>
      <sheetName val="RKP_PLUMBING7"/>
      <sheetName val="DAFTAR_HARGA7"/>
      <sheetName val="SK_MIgas_toilet_lt-40,_R-27"/>
      <sheetName val="SK_MIgas_toilet_lt-40,_R-0_(P'7"/>
      <sheetName val="PLINT_3_1_G7"/>
      <sheetName val="concept_cost_code7"/>
      <sheetName val="summary_cost_code7"/>
      <sheetName val="kas_proyek7"/>
      <sheetName val="lain_lain7"/>
      <sheetName val="APT___BALCONIES7"/>
      <sheetName val="Urai_Galian_Tanah7"/>
      <sheetName val="K_Lead7"/>
      <sheetName val="SATUAN_7"/>
      <sheetName val="Analisa_Harga7"/>
      <sheetName val="Analisa_Harga_Satuan7"/>
      <sheetName val="Mat_Mek7"/>
      <sheetName val="MARK_UP7"/>
      <sheetName val="lt__dasar7"/>
      <sheetName val="TH_DZ357"/>
      <sheetName val="Buy_vs__Lease_Car7"/>
      <sheetName val="Division__4_-_PLB_Works7"/>
      <sheetName val="chi_phi_truc_tiep7"/>
      <sheetName val="Bill_2_2_Villa_2_beds7"/>
      <sheetName val="BQ_External6"/>
      <sheetName val="dien_tich6"/>
      <sheetName val="SUM_6-26"/>
      <sheetName val="Khoi_luong6"/>
      <sheetName val="Gia_thue6"/>
      <sheetName val="Town_House_6"/>
      <sheetName val="Type-A2_Corner6"/>
      <sheetName val="Analisa_Upah_&amp;_Bahan_Plum6"/>
      <sheetName val="AN__TAMPL6"/>
      <sheetName val="Harga_Dasar6"/>
      <sheetName val="CFA_(ME)6"/>
      <sheetName val="tabulation_(comparison)6"/>
      <sheetName val="AUTOMATIC_SELECT6"/>
      <sheetName val="U_P_List6"/>
      <sheetName val="Gia_vat_tu6"/>
      <sheetName val="Bill_02_-_Xay_gach-Pou_6"/>
      <sheetName val="Bill_03-Chống_thấm-Pou6"/>
      <sheetName val="Bill_05_-_Hoan_thien-Pou_6"/>
      <sheetName val="Bill_02_-_Xay_gach-Tower6"/>
      <sheetName val="Bill_03-Chống_thấm-Tower6"/>
      <sheetName val="Bill_05_-_Hoan_thien-Tower6"/>
      <sheetName val="Pekerjaan_Harian6"/>
      <sheetName val="Mahasiswa_2_lantai6"/>
      <sheetName val="DO_AM_DT6"/>
      <sheetName val="Beton_K-2506"/>
      <sheetName val="Daftar_berat6"/>
      <sheetName val="daf_isi_(xref)6"/>
      <sheetName val="Currency_Rate6"/>
      <sheetName val="Analisa_ME_UPT6"/>
      <sheetName val="NSA_fr_Revit6"/>
      <sheetName val="valeurs_de_base6"/>
      <sheetName val="_Finish6"/>
      <sheetName val="Finish_code6"/>
      <sheetName val="Door_schedule6"/>
      <sheetName val="Sanitary_ware6"/>
      <sheetName val="bhn_FINAL4"/>
      <sheetName val="Anls_teknis4"/>
      <sheetName val="Harga_Kabel4"/>
      <sheetName val="sum_mdc4"/>
      <sheetName val="CF_-Update_31Jul066"/>
      <sheetName val="_N_Finansal_Eğri4"/>
      <sheetName val="DG_6"/>
      <sheetName val="Analisa___Upah4"/>
      <sheetName val="EXTERNAL_WORK4"/>
      <sheetName val="Budget_Code4"/>
      <sheetName val="Expenses_(M)3"/>
      <sheetName val="A2&amp;3__AC3"/>
      <sheetName val="A4&amp;5__Fan3"/>
      <sheetName val="1__Office_stationary3"/>
      <sheetName val="2__Safety3"/>
      <sheetName val="3__Meal_fee3"/>
      <sheetName val="4__Temporary3"/>
      <sheetName val="Pengalaman_Per4"/>
      <sheetName val="MAIN_GATE_HOUSE4"/>
      <sheetName val="Electrical_Works4"/>
      <sheetName val="H_T__INCOMING_SYSTEM4"/>
      <sheetName val="TLSKIN_LWR4"/>
      <sheetName val="Grafik_Lab_4"/>
      <sheetName val="Elec_LG4"/>
      <sheetName val="MTO_REV_04"/>
      <sheetName val="Public_Area3"/>
      <sheetName val="GRAND_REKAP3"/>
      <sheetName val="CONSTRUCTION_COMPONENT3"/>
      <sheetName val="Bảng_Giá4"/>
      <sheetName val="AC_LOAD3"/>
      <sheetName val="bahan_SNI3"/>
      <sheetName val="NP__2_3"/>
      <sheetName val="DIVISI_33"/>
      <sheetName val="DATA_KC3"/>
      <sheetName val="chiet_tinh3"/>
      <sheetName val="StructEarth_33"/>
      <sheetName val="Bill_Tổng3"/>
      <sheetName val="TH_Công_việc-_D213"/>
      <sheetName val="ANH_VU_D123"/>
      <sheetName val="Hỗ_trợ_căn_Hoist3"/>
      <sheetName val="THKL_Xay_to3"/>
      <sheetName val="D17_(thuc)3"/>
      <sheetName val="vật_tư3"/>
      <sheetName val="Công_nhật_Đợt_15-_End3"/>
      <sheetName val="KL_L293"/>
      <sheetName val="Công_nhật_Đợt_143"/>
      <sheetName val="D10-_KL_dự_trù_QT3"/>
      <sheetName val="D07_(CCM)__3"/>
      <sheetName val="D06_(CCM)_3"/>
      <sheetName val="D05_(CCM)3"/>
      <sheetName val="D02_(2)3"/>
      <sheetName val="Cac_HS_hieu_chinh3"/>
      <sheetName val="Priced_BOQ3"/>
      <sheetName val="Du_thau2"/>
      <sheetName val="5_2_1_Đo_bóc_KL_OLK-062"/>
      <sheetName val="Criteria_2"/>
      <sheetName val="MEP_Detail2"/>
      <sheetName val="01-main_building2"/>
      <sheetName val="04-pipe_bridge2"/>
      <sheetName val="07-bike_park2"/>
      <sheetName val="1_1__KCT_(NHÀ_XƯỞNG)2"/>
      <sheetName val="1_4_HẠ_TẦNG_X_ÉP2"/>
      <sheetName val="ĐỊNH_MỨC_CÔNG_NHẬT2"/>
      <sheetName val="6_1_KẾT_CẤU_THÉP_-VP2"/>
      <sheetName val="TLT_-_WEIGHT_REBAR2"/>
      <sheetName val="DANH_SÁCH_CN2"/>
      <sheetName val="NHÀ_XE2"/>
      <sheetName val="HẠ_TẦNG2"/>
      <sheetName val="LƯƠNG_CN_GỘP_2"/>
      <sheetName val="chC_công_nhật2"/>
      <sheetName val="TONG_HOP2"/>
      <sheetName val="DG_1203-15-03_KHO2"/>
      <sheetName val="THEO_DÕI_CÔNG__ĐỘI2"/>
      <sheetName val="phân_việc_CN2"/>
      <sheetName val="nghiệm_thu_CV_CN2"/>
      <sheetName val="BAHAN_&amp;_ALAT_2"/>
      <sheetName val="Analisa_Upah___Bahan_Plum2"/>
      <sheetName val="an_utara2"/>
      <sheetName val="analisa_panel2"/>
      <sheetName val="AN_EI_52"/>
      <sheetName val="Pek__Tanah2"/>
      <sheetName val="Pek__Pondasi2"/>
      <sheetName val="Pek__Dinding2"/>
      <sheetName val="Pek__Plesteran2"/>
      <sheetName val="Pek__Kayu2"/>
      <sheetName val="Pek__Beton2"/>
      <sheetName val="Pek__Penutup_Atap2"/>
      <sheetName val="Pek__Langit-langit2"/>
      <sheetName val="Pek__Sanitasi2"/>
      <sheetName val="Pek__Besi_&amp;_Alumunium2"/>
      <sheetName val="Pek__Kunci_&amp;_Kaca2"/>
      <sheetName val="Pek__Penutup_Lantai_&amp;_dinding2"/>
      <sheetName val="Pek__Pengecatan2"/>
      <sheetName val="JARINGAN_AIR_BERSIH2"/>
      <sheetName val="TYPE_E_ME2"/>
      <sheetName val="TYPE_A_ME2"/>
      <sheetName val="TYPE_B_ME2"/>
      <sheetName val="TYPE_C_ME2"/>
      <sheetName val="TYPE_D_ME2"/>
      <sheetName val="JARINGAN_LISTRIK2"/>
      <sheetName val="TYPE_A2"/>
      <sheetName val="TYPE_B2"/>
      <sheetName val="TYPE_C2"/>
      <sheetName val="TYPE_D2"/>
      <sheetName val="TYPE_E2"/>
      <sheetName val="Bill_No_6_Koord_&amp;_Attendance2"/>
      <sheetName val="PERF_TEST_Pre_MP2"/>
      <sheetName val="PR_3_YEAKNON-New_VO_2"/>
      <sheetName val="PR3-Cashflow_New(%)2"/>
      <sheetName val="PR3-S-CURVE_(2)2"/>
      <sheetName val="PR3-Cashflow_Contract2"/>
      <sheetName val="PR_3_YEAKNON-CW+AW_2"/>
      <sheetName val="PR_3_YEAKNON-New_BudjetRV2"/>
      <sheetName val="Yaeknon-New_VO_-Structur_Cost2"/>
      <sheetName val="Tro_giup2"/>
      <sheetName val="Đơn_Giá_2"/>
      <sheetName val="4_CĂN2"/>
      <sheetName val="Upah_&amp;_Bahan1"/>
      <sheetName val="ADD_2_(1)2"/>
      <sheetName val="AN_Tdr2"/>
      <sheetName val="97_사업추정(WEKI)1"/>
      <sheetName val="Part_Desc1"/>
      <sheetName val="rap_rinci1"/>
      <sheetName val="crude_SLAB_RE-bar1"/>
      <sheetName val="CRUDE_RE-bar1"/>
      <sheetName val="Eq__Mobilization1"/>
      <sheetName val="Rekap_Addendum1"/>
      <sheetName val="Stden_center1"/>
      <sheetName val="Div_71"/>
      <sheetName val="dt-saranakarya_xls'tunj1"/>
      <sheetName val="A__PENGADAAN1"/>
      <sheetName val="B__TRANSPORTASI1"/>
      <sheetName val="C__KONS_EM1"/>
      <sheetName val="D__KONS_SIPIL1"/>
      <sheetName val="LAMPIRAN_-_TERPASANG1"/>
      <sheetName val="Detail_Realisasi1"/>
      <sheetName val="Exch_rate1"/>
      <sheetName val="box_culvert1"/>
      <sheetName val="ANALISA_EDIT1"/>
      <sheetName val="DON_GIA2"/>
      <sheetName val="CHITIET_VL-NC2"/>
      <sheetName val="T_T_CL_VC_DZ_221"/>
      <sheetName val="DS-Thuong_6T_dau1"/>
      <sheetName val="ጊM_&amp;_E_xls]Bill_No_2_1_1"/>
      <sheetName val="COVID_Specific_Manloader1"/>
      <sheetName val="T_KE_CP11"/>
      <sheetName val="Rekap_6_3(6a)1"/>
      <sheetName val="Rekap_6_3(5a)1"/>
      <sheetName val="Rekap_6_3(8a)1"/>
      <sheetName val="Rekap_7_3(1)1"/>
      <sheetName val="Rekap_6_3(10)1"/>
      <sheetName val="Rekap_3_1(3)1"/>
      <sheetName val="Rekap_5_1_11"/>
      <sheetName val="Rekap_5_1_21"/>
      <sheetName val="SAT_UPAH1"/>
      <sheetName val="Unit_Price1"/>
      <sheetName val="Valve_PL1"/>
      <sheetName val="Peralatan_PL1"/>
      <sheetName val="Analisa_&amp;_Upah1"/>
      <sheetName val="Harsat_Upah2"/>
      <sheetName val="Harsat_Pekerjaan2"/>
      <sheetName val="Analisa_(ok)2"/>
      <sheetName val="DHS_Alat1"/>
      <sheetName val="DHS_Bahan_Material1"/>
      <sheetName val="DHS_Upah1"/>
      <sheetName val="Analisa_Harga_Terpakai1"/>
      <sheetName val="REKAP_VOLUME1"/>
      <sheetName val="STD_GD_UTAMA1"/>
      <sheetName val="ITB_COST2"/>
      <sheetName val="REKAP_ELEKTRIKAL2"/>
      <sheetName val="HRG_BAHAN___UPAH_okk2"/>
      <sheetName val="HRG_BAHAN_&amp;_UPAH_okk2"/>
      <sheetName val="Analis_Kusen_okk2"/>
      <sheetName val="Gal_&amp;_Timb_KAJU2"/>
      <sheetName val="HSD_Alat1"/>
      <sheetName val="HSD_Bahan1"/>
      <sheetName val="Sum_IF1"/>
      <sheetName val="HSD_Upah1"/>
      <sheetName val="DB_SMT_BANUS1"/>
      <sheetName val="H__Dasar1"/>
      <sheetName val="Cover_Daf-21"/>
      <sheetName val="TONG_HOP_VL-NC1"/>
      <sheetName val="INDIGINEOUS_ITEMS_1"/>
      <sheetName val="Project_Data1"/>
      <sheetName val="Fans_1"/>
      <sheetName val="Cước_VC_+_ĐM_CP_Tư_vấn1"/>
      <sheetName val="Hệ_số1"/>
      <sheetName val="D_BOARD1"/>
      <sheetName val="analisa_SNI1"/>
      <sheetName val="SAT_EL1"/>
      <sheetName val="rekap_c1"/>
      <sheetName val="AC_BASIC1"/>
      <sheetName val="01A__RAB1"/>
      <sheetName val="4_2_1_Đo_bóc_KL_OLK-061"/>
      <sheetName val="4_1_1_CHI_TIET_OLK-061"/>
      <sheetName val="Bang_tt_mot_so_chi_tiet1"/>
      <sheetName val="Gioi_thieu1"/>
      <sheetName val="3_2_Mechanical_1"/>
      <sheetName val="0200_Siteworks1"/>
      <sheetName val="Nghỉ_lễ1"/>
      <sheetName val="_견적서1"/>
      <sheetName val="Bill_02_INF1"/>
      <sheetName val="FIRE_FIGHTING1"/>
      <sheetName val="ጊM_&amp;_E_xls_Bill_No_2_1_1"/>
      <sheetName val="PE-F-37_Rev_00_Paym_GBP1"/>
      <sheetName val="CHITIET_VL-NCHT1_(2)1"/>
      <sheetName val="Oth_1"/>
      <sheetName val="Hit_Vol_Str_Jambi1"/>
      <sheetName val="REKAP_BQ_1"/>
      <sheetName val="DIV_11"/>
      <sheetName val="BM_DATA_SHEET1"/>
      <sheetName val="Urai___Guide_Post1"/>
      <sheetName val="atap_Ok1"/>
      <sheetName val="DATA_20091"/>
      <sheetName val="DATA_20101"/>
      <sheetName val="Target_Raker_TW_III1"/>
      <sheetName val="JUMLAHAN_TOTAL_1"/>
      <sheetName val="Analisa_Gabungan1"/>
      <sheetName val="TOTAL_UPAH1"/>
      <sheetName val="rms_remunerasi1"/>
      <sheetName val="ANAL_BOW1"/>
      <sheetName val="Urugan_Pasir1"/>
      <sheetName val="Bill_2_31"/>
      <sheetName val="Bill_2_5B1"/>
      <sheetName val="Bill_2_11"/>
      <sheetName val="Harga_Baru1"/>
      <sheetName val="ANAL_KOEF1"/>
      <sheetName val="daftar_upah1"/>
      <sheetName val="W_HOR1"/>
      <sheetName val="ANSAT_K'AYI1"/>
      <sheetName val="07016,_Master_List-Major_Minor1"/>
      <sheetName val="QS_PT_chi_phi1"/>
      <sheetName val="HINH ANH"/>
      <sheetName val="DG_vat_tu"/>
      <sheetName val="CT Thang Mo"/>
      <sheetName val="Chọn Công ty"/>
      <sheetName val="DS"/>
      <sheetName val="bang gia"/>
      <sheetName val="ESTI."/>
      <sheetName val="Items"/>
      <sheetName val="HT"/>
      <sheetName val="Dầm -4.7m"/>
      <sheetName val="첨부1"/>
      <sheetName val="날개벽수량표"/>
      <sheetName val="SCOPE OF WORK"/>
      <sheetName val="Para"/>
      <sheetName val="Div10"/>
      <sheetName val="Div11"/>
      <sheetName val="Div12"/>
      <sheetName val="Div13"/>
      <sheetName val="Div4"/>
      <sheetName val="Div5"/>
      <sheetName val="Div6"/>
      <sheetName val="Div7"/>
      <sheetName val="Div8"/>
      <sheetName val="Div9"/>
      <sheetName val="B.2 - Tinh CPVC"/>
      <sheetName val="DI-ESTI"/>
      <sheetName val="CT  PL"/>
      <sheetName val="GV1-D13 (Casement door)"/>
      <sheetName val="N賃率-職"/>
      <sheetName val="Land Dev't. Ph-1"/>
      <sheetName val="간접비 총괄표"/>
      <sheetName val="CFA"/>
      <sheetName val="REBAR"/>
      <sheetName val="당초"/>
      <sheetName val="Break_Cut_Restore"/>
      <sheetName val="prices"/>
      <sheetName val="Floor Level"/>
      <sheetName val="Main Bldg."/>
      <sheetName val="Take-Off"/>
      <sheetName val="Materials"/>
      <sheetName val="000000"/>
      <sheetName val="100000"/>
      <sheetName val="RAB-ARS"/>
      <sheetName val="Analisa-PI"/>
      <sheetName val="REKAP-ARS"/>
      <sheetName val="RAB-STRUK"/>
      <sheetName val="REKAP-STRUK"/>
      <sheetName val="RAB-ELEK"/>
      <sheetName val="REKAP-ELEK"/>
      <sheetName val="RAB-MEK"/>
      <sheetName val="REKAP MEK"/>
      <sheetName val="JASA-JASA"/>
      <sheetName val="ANALISA ARS"/>
      <sheetName val="person "/>
      <sheetName val="DGKL"/>
      <sheetName val="CaiDat"/>
      <sheetName val="Giá hiện trường"/>
      <sheetName val="Đơn Giá TH"/>
      <sheetName val="Hao phí"/>
      <sheetName val="Phân tích"/>
      <sheetName val="C.P Thiết bị"/>
      <sheetName val="T.H Kinh phí"/>
      <sheetName val="Trang bìa"/>
      <sheetName val="Dự toán"/>
      <sheetName val="TH vat tu"/>
      <sheetName val="Bang khoi luong"/>
      <sheetName val="Bang phan tich"/>
      <sheetName val="P_B_J"/>
      <sheetName val="Rekap_RAP"/>
      <sheetName val="Gal__selokan"/>
      <sheetName val="RESOURCE_MODEL"/>
      <sheetName val="MAP_GAB"/>
      <sheetName val="PRIST_LIST"/>
      <sheetName val="5_1-5_4(1)-5_4(2)"/>
      <sheetName val="Up_&amp;_bhn"/>
      <sheetName val="MI(data_base)"/>
      <sheetName val="RANKING_PELAPORAN"/>
      <sheetName val="Danamon_LK"/>
      <sheetName val="K_6DEPOSIT"/>
      <sheetName val="Customize_Your_Purchase_Order"/>
      <sheetName val="On_Time"/>
      <sheetName val="An_HarSatPek"/>
      <sheetName val="7_1(3)5"/>
      <sheetName val="Harsat_Alat5"/>
      <sheetName val="Perm__Test5"/>
      <sheetName val="Galian_15"/>
      <sheetName val="Basic_Price5"/>
      <sheetName val="Unit_Rate5"/>
      <sheetName val="Kuantitas_&amp;_Harga5"/>
      <sheetName val="DES_155"/>
      <sheetName val="RP_PROD_095"/>
      <sheetName val="1_B5"/>
      <sheetName val="3-DIV7_B5"/>
      <sheetName val="Rekap_Prelim5"/>
      <sheetName val="Rekap_Analisa4"/>
      <sheetName val="Sumber_Daya5"/>
      <sheetName val="PRD_01-6(I-II)5"/>
      <sheetName val="PRD_01-7_alat5"/>
      <sheetName val="h_sat-bbm5"/>
      <sheetName val="Rekap_Biaya5"/>
      <sheetName val="Anls_Hrg_Sat5"/>
      <sheetName val="Sat_Bah___Up5"/>
      <sheetName val="Data_Tower5"/>
      <sheetName val="sheet_25"/>
      <sheetName val="RAB_ME5"/>
      <sheetName val="Analisa_Mob__35"/>
      <sheetName val="Analisa_Mob_15"/>
      <sheetName val="Analisa_Alat5"/>
      <sheetName val="Analisa_Mob__25"/>
      <sheetName val="Agregat_Halus_&amp;_Kasar5"/>
      <sheetName val="Master_Dat5"/>
      <sheetName val="4-Basic_Price5"/>
      <sheetName val="Met__Minor5"/>
      <sheetName val="Divisi_Baru5"/>
      <sheetName val="2_E5"/>
      <sheetName val="2_F5"/>
      <sheetName val="RAB_DC5"/>
      <sheetName val="BQ_OE5"/>
      <sheetName val="Agg_Halus_&amp;_Kasar5"/>
      <sheetName val="NP_(2)4"/>
      <sheetName val="15_Harga_Satuan_Bahan4"/>
      <sheetName val="Hrg_Sat5"/>
      <sheetName val="HD_UPAH4"/>
      <sheetName val="SBDY_Jemb_Tayan5"/>
      <sheetName val="inner_pervious_adjust_4"/>
      <sheetName val="outer_pervious_adjust4"/>
      <sheetName val="BOQ_SNJ_14"/>
      <sheetName val="DKH_CCO_1A4"/>
      <sheetName val="DKH_CCO_1B_R-14"/>
      <sheetName val="DIV_55"/>
      <sheetName val="DIV_65"/>
      <sheetName val="bearing_PDMR15"/>
      <sheetName val="Stay_Cable_PDMR15"/>
      <sheetName val="Post_Tens-15"/>
      <sheetName val="TOWER_D5"/>
      <sheetName val="HRG_DSR_APP4"/>
      <sheetName val="anal-drainase,tanah&amp;ps_batu4"/>
      <sheetName val="BOQ_ADD-124"/>
      <sheetName val="Supl_X4"/>
      <sheetName val="HARGA_MATERIAL5"/>
      <sheetName val="Cash_Flow_bulanan4"/>
      <sheetName val="7_PEK-STRUKTUR4"/>
      <sheetName val="DIV_94"/>
      <sheetName val="7_공정표4"/>
      <sheetName val="Fill_this_out_first___6"/>
      <sheetName val="A+Supl_4"/>
      <sheetName val="Peralatan_Utama4"/>
      <sheetName val="Schedule_11a4"/>
      <sheetName val="Septick_tank4"/>
      <sheetName val="AnalisaSIPIL_RIIL4"/>
      <sheetName val="NS_GD_UGD2"/>
      <sheetName val="STD_GD_UGD2"/>
      <sheetName val="Input_monthly_capex4"/>
      <sheetName val="BK-PU_20112"/>
      <sheetName val="SELISIH_HARGA4"/>
      <sheetName val="DATA_PROYEK2"/>
      <sheetName val="Attachment-3_Chem4"/>
      <sheetName val="ﾄﾞﾊﾞｲFUEL_GAS追見4"/>
      <sheetName val="Breakdown_Instrument4"/>
      <sheetName val="Man_Power4"/>
      <sheetName val="BOQ_EM4"/>
      <sheetName val="Fill_this_out_first___7"/>
      <sheetName val="Analisa_Tend4"/>
      <sheetName val="ACTUAL_CHECK4"/>
      <sheetName val="Kinerja_Proyek2"/>
      <sheetName val="REKAP_TOTAL3"/>
      <sheetName val="Uraian_Analisa4"/>
      <sheetName val="Rekap_Direct_Cost4"/>
      <sheetName val="Daf_Dasar_Upah&amp;Bahan4"/>
      <sheetName val="HS_UPAH2"/>
      <sheetName val="HS_BAHAN2"/>
      <sheetName val="H_Alat1"/>
      <sheetName val="H_Bahan1"/>
      <sheetName val="REKAP_HP1"/>
      <sheetName val="Analisa_HS1"/>
      <sheetName val="Sales_Rental1"/>
      <sheetName val="Sales_Parameter1"/>
      <sheetName val="GRAND_REKAPITULASI1"/>
      <sheetName val="RAB_G_ADM__PUSAT_(1)1"/>
      <sheetName val="RAB_R__GENSET_&amp;_PANEL_(10)_1"/>
      <sheetName val="RAB_R__DNS__PENGLL_T_54_(11_A_1"/>
      <sheetName val="RAB_R__DNS__PENGLL_T_54_(11_B_1"/>
      <sheetName val="RAB_R__DNS__PENGLL_T_54_(11_C_1"/>
      <sheetName val="RAB_R__DNS__PENGLL_T_70_(12_A_1"/>
      <sheetName val="RAB_R__DNS__PENGLL_T_70_(12_B_1"/>
      <sheetName val="RAB_R__DNS__PENGLL_T_70_(12_C_1"/>
      <sheetName val="RAB_SPORT_CLUB_(14)1"/>
      <sheetName val="RAB_MASJID_&amp;_T_WUDLU_(15)1"/>
      <sheetName val="RAB_LOUNDRY_&amp;_WORKSHOP_(16)1"/>
      <sheetName val="RAB_MINIMARKET_&amp;_KANTIN_(17_)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PERALATAN_PROYEK_GOL_III_A1"/>
      <sheetName val="Sec_I_ML2"/>
      <sheetName val="PL_SPP_per_ton1"/>
      <sheetName val="HR_Detail1"/>
      <sheetName val="LAMP_2_21"/>
      <sheetName val="SPI_GMBH1"/>
      <sheetName val="M_12__2_1"/>
      <sheetName val="DAF__PEKERJAAN4"/>
      <sheetName val="SPESISIKASI_PENAWARAN4"/>
      <sheetName val="Daf-2_4_Baja4"/>
      <sheetName val="ATAP_&amp;_RISER4"/>
      <sheetName val="OLI_HEQ1"/>
      <sheetName val="Lead_Schedule1"/>
      <sheetName val="Vol_RKAP_20191"/>
      <sheetName val="Rev_RKAP_20191"/>
      <sheetName val="bukan_PNS2"/>
      <sheetName val="B_T1"/>
      <sheetName val="Gal_Sal1"/>
      <sheetName val="Account_Code1"/>
      <sheetName val="HARGA_SAT3"/>
      <sheetName val="P_B_J1"/>
      <sheetName val="NAMA_DEPT1"/>
      <sheetName val="STOK_MAT1"/>
      <sheetName val="Master_Schedule1"/>
      <sheetName val="AA_1_1_BNI1"/>
      <sheetName val="5_NP1"/>
      <sheetName val="Lingkup_Pekerjaan5"/>
      <sheetName val="Pek_persiapan5"/>
      <sheetName val="anal_baja5"/>
      <sheetName val="m'trl_baja5"/>
      <sheetName val="UPAH_KERJA5"/>
      <sheetName val="BEDA_VOL5"/>
      <sheetName val="LAMP_55"/>
      <sheetName val="D3_14"/>
      <sheetName val="Weight_Bridge4"/>
      <sheetName val="An_harga_alat3"/>
      <sheetName val="AMD_II3"/>
      <sheetName val="AMD_I3"/>
      <sheetName val="dist__mat3"/>
      <sheetName val="Analisa_-Baku3"/>
      <sheetName val="Rekap_Tahap_13"/>
      <sheetName val="BL_(1)3"/>
      <sheetName val="Faktor_Markup3"/>
      <sheetName val="Spesifikasi_3"/>
      <sheetName val="Bahan_&amp;_Upah3"/>
      <sheetName val="120601Sport_Center3"/>
      <sheetName val="00_Jumlah_Total3"/>
      <sheetName val="ANALISA_NOV_'073"/>
      <sheetName val="Hrg_Sat6"/>
      <sheetName val="HARGA_BAHAN&amp;UPAH_3"/>
      <sheetName val="ARC_BANGUNAN_UTAMA3"/>
      <sheetName val="REKAP_ME_3"/>
      <sheetName val="Prod_025"/>
      <sheetName val="A-11_Steel_Str3"/>
      <sheetName val="A-03_Pile3"/>
      <sheetName val="DAFT_ALAT,UPAH_&amp;_MAT3"/>
      <sheetName val="Steel_Material_List3"/>
      <sheetName val="MUA_SA3"/>
      <sheetName val="Analisa_Tend_(2)3"/>
      <sheetName val="B_-_Norelec3"/>
      <sheetName val="ANALISA_(2)3"/>
      <sheetName val="AHS_Marka3"/>
      <sheetName val="D2_23"/>
      <sheetName val="ganti_rugi3"/>
      <sheetName val="UPAH_+_ALAT3"/>
      <sheetName val="Master_Edit2"/>
      <sheetName val="BM_1_(M)3"/>
      <sheetName val="Analisa_RAP3"/>
      <sheetName val="Alat_B3"/>
      <sheetName val="Bahan_B3"/>
      <sheetName val="Upah_B3"/>
      <sheetName val="Analisa_RAB3"/>
      <sheetName val="Rekap_A3"/>
      <sheetName val="Gudang_non_AC-AC_Struktur3"/>
      <sheetName val="Mat__List'083"/>
      <sheetName val="Pos_4-13"/>
      <sheetName val="rek_PUS_oe3"/>
      <sheetName val="S-_Curve_Cash_flow3"/>
      <sheetName val="Gb_Link_Requirement3"/>
      <sheetName val="REKAP_ARSITEKTUR_3"/>
      <sheetName val="LAP__MINGG3"/>
      <sheetName val="Anls-ME_Tampil3"/>
      <sheetName val="Urai__Resap_pengikat3"/>
      <sheetName val="CONS_3"/>
      <sheetName val="MAPDC_3"/>
      <sheetName val="H_Upah3"/>
      <sheetName val="Prog_Real3"/>
      <sheetName val="PRY_023"/>
      <sheetName val="LAMPIRAN_-B3"/>
      <sheetName val="Isian_Biodata3"/>
      <sheetName val="Analisa_Tekhnis2"/>
      <sheetName val="Eval__Arus_Kas2"/>
      <sheetName val="cv__2_2"/>
      <sheetName val="Analis_harga3"/>
      <sheetName val="List_Plant3"/>
      <sheetName val="unit_price2"/>
      <sheetName val="Mech_CIF2"/>
      <sheetName val="Data_12"/>
      <sheetName val="PRD_01-42"/>
      <sheetName val="PRD_01-33"/>
      <sheetName val="REKAP_BQ2"/>
      <sheetName val="Piping_Cost2"/>
      <sheetName val="Direct_Cost_Thp_22"/>
      <sheetName val="Ana_duct2"/>
      <sheetName val="Harsat_Upah_STR_ARS2"/>
      <sheetName val="_PE-F-42_MR_9_Manpower2"/>
      <sheetName val="REKAP_STRUKTUR2"/>
      <sheetName val="Analisa_SNI_STANDART_2"/>
      <sheetName val="Owning_cost_Alat2"/>
      <sheetName val="610_042"/>
      <sheetName val="610_052"/>
      <sheetName val="610_062"/>
      <sheetName val="610_072"/>
      <sheetName val="610_082"/>
      <sheetName val="sumber_data_alat2"/>
      <sheetName val="M_AR-KUAT2"/>
      <sheetName val="Bill_No_6_Koord___Attendance2"/>
      <sheetName val="Bill_No_4_Summary_2"/>
      <sheetName val="CF_Rp-USD2"/>
      <sheetName val="01_FA2"/>
      <sheetName val="REKAP_A_BESAR2"/>
      <sheetName val="T-3_4_Cost_of_Equipment2"/>
      <sheetName val="T-3_2_UP_Labour2"/>
      <sheetName val="PHU_052"/>
      <sheetName val="Hal_010MUKAMC2"/>
      <sheetName val="BL__1_2"/>
      <sheetName val="Analisa_Bahan2"/>
      <sheetName val="harsat_sdy2"/>
      <sheetName val="Format_Daftar_Sewa_Alat_2"/>
      <sheetName val="Uraian_Upah2"/>
      <sheetName val="UBA_RAB2"/>
      <sheetName val="RAP_M2"/>
      <sheetName val="BUL_M2"/>
      <sheetName val="Analisa_Fave2"/>
      <sheetName val="Harsat_Bahan2"/>
      <sheetName val="Harsat_Subkon2"/>
      <sheetName val="Rek_An2"/>
      <sheetName val="Analis_Upah2"/>
      <sheetName val="RAB_Temiling_2"/>
      <sheetName val="pek_tanah_utk_irigasi2"/>
      <sheetName val="Formula_Paket_A2"/>
      <sheetName val="AC_WIL_SERANG2"/>
      <sheetName val="Prod_15-52"/>
      <sheetName val="Prod_026"/>
      <sheetName val="Ana__PU2"/>
      <sheetName val="Tabel_Item2"/>
      <sheetName val="Tabel_Satuan2"/>
      <sheetName val="Tabel_Alat2"/>
      <sheetName val="Tabel_Bahan2"/>
      <sheetName val="Tabel_Tenaga2"/>
      <sheetName val="New_MADC_(2)2"/>
      <sheetName val="Analisa_Satuan2"/>
      <sheetName val="LKT_-_HL2"/>
      <sheetName val="LKT_-_HS2"/>
      <sheetName val="Metod_TWR2"/>
      <sheetName val="HRGA_SATUAN_UPAH-BAHAN2"/>
      <sheetName val="HS_Bhn2"/>
      <sheetName val="Cek_list2"/>
      <sheetName val="ANALIS_ALAT1"/>
      <sheetName val="Permanent_info1"/>
      <sheetName val="surfacing_&amp;_point___1"/>
      <sheetName val="stone_mas_ARE1"/>
      <sheetName val="New_MADC1"/>
      <sheetName val="GALIAN_batu_ok_(89)1"/>
      <sheetName val="Data_Alat1"/>
      <sheetName val="ELEMENT_SUM1"/>
      <sheetName val="REKOM-Rekap_SCEDULE_31"/>
      <sheetName val="i-j__Pengalaman1"/>
      <sheetName val="Daftar_Kuantitas_&amp;_Harga__MC_01"/>
      <sheetName val="BQ_ARS2"/>
      <sheetName val="Bill-5_21"/>
      <sheetName val="Bill-9_11"/>
      <sheetName val="Bill-6_1_1-6_1_31"/>
      <sheetName val="ELECTRIC_DATA1"/>
      <sheetName val="ตาราง_G1"/>
      <sheetName val="KEDUNG_GOONG1"/>
      <sheetName val="Vol_Admin&amp;Canteen1"/>
      <sheetName val="rek_det_1-31"/>
      <sheetName val="H-Bahan_&amp;_Tenaga1"/>
      <sheetName val="Vol__Mg_101"/>
      <sheetName val="TONGKE3p_1"/>
      <sheetName val="TH_VL,_NC,_DDHT_Thanhphuoc1"/>
      <sheetName val="BARU-4_1"/>
      <sheetName val="HSUB_SARPRA1"/>
      <sheetName val="bill_qty1"/>
      <sheetName val="Daftar_Upah,Bhn,&amp;_alat1"/>
      <sheetName val="Tambahan_anal1"/>
      <sheetName val="HS_Dasar_1"/>
      <sheetName val="HD_BAHAN1"/>
      <sheetName val="BOQ_CONTRACT_WK1"/>
      <sheetName val="Analisa_K1"/>
      <sheetName val="HS_KALIJATI1"/>
      <sheetName val="D2_41"/>
      <sheetName val="D4_3_(TE)1"/>
      <sheetName val="D5_3_(TF)_1"/>
      <sheetName val="D8_3_(TJ)1"/>
      <sheetName val="Rekap_RAP1"/>
      <sheetName val="Gal__selokan1"/>
      <sheetName val="RESOURCE_MODEL1"/>
      <sheetName val="MAP_GAB1"/>
      <sheetName val="ENC_141"/>
      <sheetName val="Analisa_Bangun_1"/>
      <sheetName val="analisa_Str1"/>
      <sheetName val="R1__GREJA_KATHOLIK1"/>
      <sheetName val="Pesangon___jml_kary1"/>
      <sheetName val="BOQ_-_HPS_PU1"/>
      <sheetName val="PEKERJAAN_PERSIAPAN1"/>
      <sheetName val="Ans_Kom_Precast1"/>
      <sheetName val="UPAH_&amp;_BHN1"/>
      <sheetName val="Form_I1"/>
      <sheetName val="Harga_Dsr1"/>
      <sheetName val="Peralatan_(2)1"/>
      <sheetName val="H_&amp;_U1"/>
      <sheetName val="An__Alat1"/>
      <sheetName val="TS_(A3)1"/>
      <sheetName val="PRIST_LIST1"/>
      <sheetName val="5_1-5_4(1)-5_4(2)1"/>
      <sheetName val="Up_&amp;_bhn1"/>
      <sheetName val="FoB_1"/>
      <sheetName val="subK_(2)1"/>
      <sheetName val="Analisa_21"/>
      <sheetName val="Mk_Sub_Grade1"/>
      <sheetName val="MI(data_base)1"/>
      <sheetName val="RANKING_PELAPORAN1"/>
      <sheetName val="Danamon_LK1"/>
      <sheetName val="K_6DEPOSIT1"/>
      <sheetName val="Customize_Your_Purchase_Order1"/>
      <sheetName val="On_Time1"/>
      <sheetName val="An_HarSatPek1"/>
      <sheetName val="RPP01_6"/>
      <sheetName val="S_UPAH"/>
      <sheetName val="Table_Array"/>
      <sheetName val="HS-Divisi_3"/>
      <sheetName val="ANAL_2.1"/>
      <sheetName val="ESC"/>
      <sheetName val="LAMP gnrlP4"/>
      <sheetName val="P-5"/>
      <sheetName val="LAMP gnrl_P5"/>
      <sheetName val="gnrl_P4"/>
      <sheetName val="gnrl_P5"/>
      <sheetName val="gnrl P6"/>
      <sheetName val="upah_borong"/>
      <sheetName val="RKP-1R1"/>
      <sheetName val="Data-Masukan"/>
      <sheetName val="Harga_Satuan2"/>
      <sheetName val="PRY 01-8"/>
      <sheetName val="RKP-1"/>
      <sheetName val="PRY 01-3"/>
      <sheetName val="HPP X Q'TY"/>
      <sheetName val="RINCIAN-SC"/>
      <sheetName val="HARSAT_BAH"/>
      <sheetName val="Enc14"/>
      <sheetName val="Strand PDMR1"/>
      <sheetName val="Post tension PDMR1"/>
      <sheetName val="Rokan 1"/>
      <sheetName val="BAPS"/>
      <sheetName val="sai"/>
      <sheetName val="HPP_20_"/>
      <sheetName val="HPP_19_"/>
      <sheetName val="HARGA DASAR UPAH DAN BAHAN"/>
      <sheetName val="HRG SATUAN"/>
      <sheetName val="lamp4ae"/>
      <sheetName val="BP1_23"/>
      <sheetName val="REKAP-1"/>
      <sheetName val="HD ALAT"/>
      <sheetName val="shotcrete"/>
      <sheetName val="UG Excav"/>
      <sheetName val="ANAL-str2"/>
      <sheetName val="COV"/>
      <sheetName val="RAB-LANSEKAP"/>
      <sheetName val="BTL-Persiapan"/>
      <sheetName val="BTL-alat"/>
      <sheetName val="BTL-Rupa"/>
      <sheetName val="ANAL_P4"/>
      <sheetName val="MATAUANG"/>
      <sheetName val="HrgBahan&amp;Analisa"/>
      <sheetName val="Galian u Bahu"/>
      <sheetName val="AN_E"/>
      <sheetName val="New Final Schedule Total"/>
      <sheetName val="H.Material, Upah &amp; Alat"/>
      <sheetName val="Analisa H.Sat.Pek."/>
      <sheetName val="ASEM내역"/>
      <sheetName val="r_fin"/>
      <sheetName val="RINC FIN T4  _3_"/>
      <sheetName val="RINC FIN T4  _2_"/>
      <sheetName val="LUAS GROSS"/>
      <sheetName val="bas A"/>
      <sheetName val="bas B"/>
      <sheetName val="RINC FIN A_office_"/>
      <sheetName val="RINC FIN A_hotel_"/>
      <sheetName val="RINC FIN _Storage_"/>
      <sheetName val="RINC FIN T4 "/>
      <sheetName val="RINC FIN A_hotel_ _2_"/>
      <sheetName val="She_x0010__x0000_"/>
      <sheetName val="Anl. Pek. Komplit"/>
      <sheetName val="Kuantitas _ Harga"/>
      <sheetName val="REMUNERASISTANDAR"/>
      <sheetName val="TABEL-DETASIR"/>
      <sheetName val="POMALA"/>
      <sheetName val="SEMANAN"/>
      <sheetName val="BKPM"/>
      <sheetName val="Penwrn"/>
      <sheetName val="DANS"/>
      <sheetName val="AnalisaHS"/>
      <sheetName val="TE TS FA LAN MATV"/>
      <sheetName val="Petunjuk Ngisi (2)"/>
      <sheetName val="HUT LAP"/>
      <sheetName val="HRG BAHAN"/>
      <sheetName val="H Satuan Dasar"/>
      <sheetName val="rab_analisa"/>
      <sheetName val="harga_lama"/>
      <sheetName val="BQ-Tenis"/>
      <sheetName val="BOQ_Aula"/>
      <sheetName val="Ammonia"/>
      <sheetName val="UOA"/>
      <sheetName val="Duong"/>
      <sheetName val="dengan_pembangkitan"/>
      <sheetName val="Input_T__Schedule"/>
      <sheetName val="Project_Sheet"/>
      <sheetName val="ANL 2004"/>
      <sheetName val="Daf_11"/>
      <sheetName val="Pekerjaan_Harian7"/>
      <sheetName val="Mahasiswa_2_lantai7"/>
      <sheetName val="DES_156"/>
      <sheetName val="Analisa_Upah_&amp;_Bahan_Plum7"/>
      <sheetName val="3-DIV7_B6"/>
      <sheetName val="Rekap_Prelim6"/>
      <sheetName val="Harsat_Alat6"/>
      <sheetName val="7_1(3)6"/>
      <sheetName val="Pek__Tanah3"/>
      <sheetName val="Pek__Pondasi3"/>
      <sheetName val="Pek__Dinding3"/>
      <sheetName val="Pek__Plesteran3"/>
      <sheetName val="Pek__Kayu3"/>
      <sheetName val="Pek__Beton3"/>
      <sheetName val="Pek__Penutup_Atap3"/>
      <sheetName val="Pek__Langit-langit3"/>
      <sheetName val="Pek__Sanitasi3"/>
      <sheetName val="Pek__Besi_&amp;_Alumunium3"/>
      <sheetName val="Pek__Kunci_&amp;_Kaca3"/>
      <sheetName val="Pek__Penutup_Lantai_&amp;_dinding3"/>
      <sheetName val="Pek__Pengecatan3"/>
      <sheetName val="ADD_2_(1)3"/>
      <sheetName val="AN_Tdr3"/>
      <sheetName val="Daf_12"/>
      <sheetName val="PE-F-37_Rev_00_Paym_GBP2"/>
      <sheetName val="crude_SLAB_RE-bar2"/>
      <sheetName val="CRUDE_RE-bar2"/>
      <sheetName val="Eq__Mobilization2"/>
      <sheetName val="ELEC_STIS8"/>
      <sheetName val="HRG_BHN8"/>
      <sheetName val="ANLS_20098"/>
      <sheetName val="Harga_Bahan_&amp;_Upah_8"/>
      <sheetName val="analisa_pagar8"/>
      <sheetName val="Analisa_ME8"/>
      <sheetName val="NP_(4)8"/>
      <sheetName val="KODE_REK8"/>
      <sheetName val="Isolasi_Luar_Dalam8"/>
      <sheetName val="Isolasi_Luar8"/>
      <sheetName val="HS_Alat8"/>
      <sheetName val="BOQ_INTERN8"/>
      <sheetName val="Transfer_Pump8"/>
      <sheetName val="Tata_Udara8"/>
      <sheetName val="RAB_AR&amp;STR8"/>
      <sheetName val="L3_An_H_Sat_Mob8"/>
      <sheetName val="DRUP_(ASLI)8"/>
      <sheetName val="Master_1_08"/>
      <sheetName val="Har_Sat8"/>
      <sheetName val="DAFTAR_HARGA8"/>
      <sheetName val="K_Lead8"/>
      <sheetName val="PT_8"/>
      <sheetName val="Urai_Galian_Tanah8"/>
      <sheetName val="Pekerjaan_Harian8"/>
      <sheetName val="Mahasiswa_2_lantai8"/>
      <sheetName val="RKP_PLUMBING8"/>
      <sheetName val="ANALISA_PEK_UMUM8"/>
      <sheetName val="DES_157"/>
      <sheetName val="Analisa_Upah_&amp;_Bahan_Plum8"/>
      <sheetName val="3-DIV7_B7"/>
      <sheetName val="Rekap_Prelim7"/>
      <sheetName val="Harga_Dasar7"/>
      <sheetName val="Harsat_Alat7"/>
      <sheetName val="7_1(3)7"/>
      <sheetName val="Pek__Tanah4"/>
      <sheetName val="Pek__Pondasi4"/>
      <sheetName val="Pek__Dinding4"/>
      <sheetName val="Pek__Plesteran4"/>
      <sheetName val="Pek__Kayu4"/>
      <sheetName val="Pek__Beton4"/>
      <sheetName val="Pek__Penutup_Atap4"/>
      <sheetName val="Pek__Langit-langit4"/>
      <sheetName val="Pek__Sanitasi4"/>
      <sheetName val="Pek__Besi_&amp;_Alumunium4"/>
      <sheetName val="Pek__Kunci_&amp;_Kaca4"/>
      <sheetName val="Pek__Penutup_Lantai_&amp;_dinding4"/>
      <sheetName val="Pek__Pengecatan4"/>
      <sheetName val="ADD_2_(1)4"/>
      <sheetName val="AN_Tdr4"/>
      <sheetName val="Daf_13"/>
      <sheetName val="PE-F-37_Rev_00_Paym_GBP3"/>
      <sheetName val="crude_SLAB_RE-bar3"/>
      <sheetName val="CRUDE_RE-bar3"/>
      <sheetName val="Eq__Mobilization3"/>
      <sheetName val="Pro(E)_13"/>
      <sheetName val="MAKER_(E)13"/>
      <sheetName val="Bill_Of_Quantity13"/>
      <sheetName val="H_Satuan13"/>
      <sheetName val="rab_me_(by_owner)_13"/>
      <sheetName val="BQ_(by_owner)13"/>
      <sheetName val="rab_me_(fisik)13"/>
      <sheetName val="GLP_200113"/>
      <sheetName val="01A-_RAB12"/>
      <sheetName val="5_1_ELEKTRIKAL-ELEKTRONIK12"/>
      <sheetName val="HB_12"/>
      <sheetName val="Bill_of_Qty_MEP12"/>
      <sheetName val="BoQ_STR12"/>
      <sheetName val="Finishing_(2)12"/>
      <sheetName val="rab_-_persiapan_&amp;_lantai-112"/>
      <sheetName val="REF_ONLY12"/>
      <sheetName val="D_&amp;_W_sizes11"/>
      <sheetName val="ELEC_STIS12"/>
      <sheetName val="Anl_+13"/>
      <sheetName val="HRG_BHN12"/>
      <sheetName val="ANLS_200912"/>
      <sheetName val="Harga_Bahan_&amp;_Upah_12"/>
      <sheetName val="analisa_pagar12"/>
      <sheetName val="Analis_Kusen_1_ESKALASI12"/>
      <sheetName val="Analisa_ME12"/>
      <sheetName val="NP_(4)12"/>
      <sheetName val="KODE_REK12"/>
      <sheetName val="BQ_Arsitektur12"/>
      <sheetName val="DAF_3_122"/>
      <sheetName val="DAF_3_1112"/>
      <sheetName val="NS_GD_UTAMA12"/>
      <sheetName val="Isolasi_Luar_Dalam12"/>
      <sheetName val="Isolasi_Luar12"/>
      <sheetName val="Tie_Beam_GN12"/>
      <sheetName val="Tangga_GN12"/>
      <sheetName val="FORM_X_COST12"/>
      <sheetName val="HS_Alat12"/>
      <sheetName val="BOQ_INTERN12"/>
      <sheetName val="dATA_pc11"/>
      <sheetName val="Transfer_Pump12"/>
      <sheetName val="Tata_Udara12"/>
      <sheetName val="RAB_AR&amp;STR12"/>
      <sheetName val="L3_An_H_Sat_Mob12"/>
      <sheetName val="DRUP_(ASLI)12"/>
      <sheetName val="Master_1_012"/>
      <sheetName val="Har_Sat12"/>
      <sheetName val="DAFTAR_HARGA12"/>
      <sheetName val="K_Lead12"/>
      <sheetName val="PT_12"/>
      <sheetName val="Urai_Galian_Tanah12"/>
      <sheetName val="Pekerjaan_Harian12"/>
      <sheetName val="Mahasiswa_2_lantai12"/>
      <sheetName val="RKP_PLUMBING12"/>
      <sheetName val="ANALISA_PEK_UMUM12"/>
      <sheetName val="BGNN_UTILITAS11"/>
      <sheetName val="an__struktur11"/>
      <sheetName val="Rek_Tot11"/>
      <sheetName val="BANGUNAN_PENUNJANG11"/>
      <sheetName val="MARK_UP11"/>
      <sheetName val="DES_1511"/>
      <sheetName val="M_&amp;_E11"/>
      <sheetName val="Vol__Lantai_Tipikal11"/>
      <sheetName val="Analisa_Struktur11"/>
      <sheetName val="Pas__bata_(anyar)11"/>
      <sheetName val="Pas__bata11"/>
      <sheetName val="PILE_CAP11"/>
      <sheetName val="TIE_BEAM11"/>
      <sheetName val="INPUT_BALOK11"/>
      <sheetName val="itungan_Balok11"/>
      <sheetName val="RASIO_SLAB11"/>
      <sheetName val="PIT_LIFT11"/>
      <sheetName val="Analisa_Upah_&amp;_Bahan_Plum12"/>
      <sheetName val="3-DIV7_B11"/>
      <sheetName val="Rekap_Prelim11"/>
      <sheetName val="Harga_Dasar11"/>
      <sheetName val="Ｎｏ_1311"/>
      <sheetName val="Cover_(x)11"/>
      <sheetName val="Cor_Apt11"/>
      <sheetName val="struktur_tdk_dipakai11"/>
      <sheetName val="Harsat_Alat11"/>
      <sheetName val="7_1(3)11"/>
      <sheetName val="lt__dasar11"/>
      <sheetName val="Cover_CKE11"/>
      <sheetName val="Summary_Mech_11"/>
      <sheetName val="Mech__BQ11"/>
      <sheetName val="P_APRIL_201611"/>
      <sheetName val="Qttn_Report11"/>
      <sheetName val="BANG_TONG_HOP_(2)11"/>
      <sheetName val="SK_MIgas_toilet_lt-40,_R-211"/>
      <sheetName val="SK_MIgas_toilet_lt-40,_R-0_(P11"/>
      <sheetName val="PLINT_3_1_G11"/>
      <sheetName val="Bill_No_2_1_11"/>
      <sheetName val="concept_cost_code11"/>
      <sheetName val="summary_cost_code11"/>
      <sheetName val="kas_proyek11"/>
      <sheetName val="lain_lain11"/>
      <sheetName val="APT___BALCONIES11"/>
      <sheetName val="SATUAN_11"/>
      <sheetName val="Analisa_Harga11"/>
      <sheetName val="Pek__Tanah8"/>
      <sheetName val="Pek__Pondasi8"/>
      <sheetName val="Pek__Dinding8"/>
      <sheetName val="Pek__Plesteran8"/>
      <sheetName val="Pek__Kayu8"/>
      <sheetName val="Pek__Beton8"/>
      <sheetName val="Pek__Penutup_Atap8"/>
      <sheetName val="Pek__Langit-langit8"/>
      <sheetName val="Pek__Sanitasi8"/>
      <sheetName val="Pek__Besi_&amp;_Alumunium8"/>
      <sheetName val="Pek__Kunci_&amp;_Kaca8"/>
      <sheetName val="Pek__Penutup_Lantai_&amp;_dinding8"/>
      <sheetName val="Pek__Pengecatan8"/>
      <sheetName val="ADD_2_(1)8"/>
      <sheetName val="AN_Tdr8"/>
      <sheetName val="Daf_17"/>
      <sheetName val="PE-F-37_Rev_00_Paym_GBP7"/>
      <sheetName val="Data_Tower7"/>
      <sheetName val="AN__TAMPL7"/>
      <sheetName val="Perm__Test7"/>
      <sheetName val="Galian_17"/>
      <sheetName val="Basic_Price7"/>
      <sheetName val="Unit_Rate7"/>
      <sheetName val="Kuantitas_&amp;_Harga7"/>
      <sheetName val="RP_PROD_097"/>
      <sheetName val="Anls_Hrg_Sat7"/>
      <sheetName val="Sat_Bah___Up7"/>
      <sheetName val="Sumber_Daya7"/>
      <sheetName val="PRD_01-6(I-II)7"/>
      <sheetName val="PRD_01-7_alat7"/>
      <sheetName val="Daftar_berat7"/>
      <sheetName val="1_B7"/>
      <sheetName val="Beton_K-2507"/>
      <sheetName val="sheet_27"/>
      <sheetName val="RAB_ME7"/>
      <sheetName val="Analisa_Mob__37"/>
      <sheetName val="Analisa_Mob_17"/>
      <sheetName val="Analisa_Alat7"/>
      <sheetName val="Analisa_Mob__27"/>
      <sheetName val="DG_7"/>
      <sheetName val="Hrg_Sat7"/>
      <sheetName val="HD_UPAH7"/>
      <sheetName val="SBDY_Jemb_Tayan7"/>
      <sheetName val="HRG_DSR_APP7"/>
      <sheetName val="crude_SLAB_RE-bar7"/>
      <sheetName val="CRUDE_RE-bar7"/>
      <sheetName val="Eq__Mobilization7"/>
      <sheetName val="Pro(E)_10"/>
      <sheetName val="MAKER_(E)10"/>
      <sheetName val="Bill_Of_Quantity10"/>
      <sheetName val="H_Satuan10"/>
      <sheetName val="rab_me_(by_owner)_10"/>
      <sheetName val="BQ_(by_owner)10"/>
      <sheetName val="rab_me_(fisik)10"/>
      <sheetName val="GLP_200110"/>
      <sheetName val="01A-_RAB9"/>
      <sheetName val="5_1_ELEKTRIKAL-ELEKTRONIK9"/>
      <sheetName val="HB_9"/>
      <sheetName val="Bill_of_Qty_MEP9"/>
      <sheetName val="BoQ_STR9"/>
      <sheetName val="Finishing_(2)9"/>
      <sheetName val="rab_-_persiapan_&amp;_lantai-19"/>
      <sheetName val="REF_ONLY9"/>
      <sheetName val="D_&amp;_W_sizes8"/>
      <sheetName val="ELEC_STIS9"/>
      <sheetName val="Anl_+10"/>
      <sheetName val="HRG_BHN9"/>
      <sheetName val="ANLS_20099"/>
      <sheetName val="Harga_Bahan_&amp;_Upah_9"/>
      <sheetName val="analisa_pagar9"/>
      <sheetName val="Analis_Kusen_1_ESKALASI9"/>
      <sheetName val="Analisa_ME9"/>
      <sheetName val="NP_(4)9"/>
      <sheetName val="KODE_REK9"/>
      <sheetName val="BQ_Arsitektur9"/>
      <sheetName val="DAF_3_110"/>
      <sheetName val="DAF_3_119"/>
      <sheetName val="NS_GD_UTAMA9"/>
      <sheetName val="Isolasi_Luar_Dalam9"/>
      <sheetName val="Isolasi_Luar9"/>
      <sheetName val="Tie_Beam_GN9"/>
      <sheetName val="Tangga_GN9"/>
      <sheetName val="FORM_X_COST9"/>
      <sheetName val="HS_Alat9"/>
      <sheetName val="BOQ_INTERN9"/>
      <sheetName val="dATA_pc8"/>
      <sheetName val="Transfer_Pump9"/>
      <sheetName val="Tata_Udara9"/>
      <sheetName val="RAB_AR&amp;STR9"/>
      <sheetName val="L3_An_H_Sat_Mob9"/>
      <sheetName val="DRUP_(ASLI)9"/>
      <sheetName val="Master_1_09"/>
      <sheetName val="Har_Sat9"/>
      <sheetName val="DAFTAR_HARGA9"/>
      <sheetName val="K_Lead9"/>
      <sheetName val="PT_9"/>
      <sheetName val="Urai_Galian_Tanah9"/>
      <sheetName val="Pekerjaan_Harian9"/>
      <sheetName val="Mahasiswa_2_lantai9"/>
      <sheetName val="RKP_PLUMBING9"/>
      <sheetName val="ANALISA_PEK_UMUM9"/>
      <sheetName val="BGNN_UTILITAS8"/>
      <sheetName val="an__struktur8"/>
      <sheetName val="Rek_Tot8"/>
      <sheetName val="BANGUNAN_PENUNJANG8"/>
      <sheetName val="MARK_UP8"/>
      <sheetName val="DES_158"/>
      <sheetName val="M_&amp;_E8"/>
      <sheetName val="Vol__Lantai_Tipikal8"/>
      <sheetName val="Analisa_Struktur8"/>
      <sheetName val="Pas__bata_(anyar)8"/>
      <sheetName val="Pas__bata8"/>
      <sheetName val="PILE_CAP8"/>
      <sheetName val="TIE_BEAM8"/>
      <sheetName val="INPUT_BALOK8"/>
      <sheetName val="itungan_Balok8"/>
      <sheetName val="RASIO_SLAB8"/>
      <sheetName val="PIT_LIFT8"/>
      <sheetName val="Analisa_Upah_&amp;_Bahan_Plum9"/>
      <sheetName val="3-DIV7_B8"/>
      <sheetName val="Rekap_Prelim8"/>
      <sheetName val="Harga_Dasar8"/>
      <sheetName val="Ｎｏ_138"/>
      <sheetName val="Cover_(x)8"/>
      <sheetName val="Cor_Apt8"/>
      <sheetName val="struktur_tdk_dipakai8"/>
      <sheetName val="Harsat_Alat8"/>
      <sheetName val="7_1(3)8"/>
      <sheetName val="lt__dasar8"/>
      <sheetName val="Cover_CKE8"/>
      <sheetName val="Summary_Mech_8"/>
      <sheetName val="Mech__BQ8"/>
      <sheetName val="P_APRIL_20168"/>
      <sheetName val="Qttn_Report8"/>
      <sheetName val="BANG_TONG_HOP_(2)8"/>
      <sheetName val="SK_MIgas_toilet_lt-40,_R-28"/>
      <sheetName val="SK_MIgas_toilet_lt-40,_R-0_(P'8"/>
      <sheetName val="PLINT_3_1_G8"/>
      <sheetName val="Bill_No_2_1_8"/>
      <sheetName val="concept_cost_code8"/>
      <sheetName val="summary_cost_code8"/>
      <sheetName val="kas_proyek8"/>
      <sheetName val="lain_lain8"/>
      <sheetName val="APT___BALCONIES8"/>
      <sheetName val="SATUAN_8"/>
      <sheetName val="Analisa_Harga8"/>
      <sheetName val="Pek__Tanah5"/>
      <sheetName val="Pek__Pondasi5"/>
      <sheetName val="Pek__Dinding5"/>
      <sheetName val="Pek__Plesteran5"/>
      <sheetName val="Pek__Kayu5"/>
      <sheetName val="Pek__Beton5"/>
      <sheetName val="Pek__Penutup_Atap5"/>
      <sheetName val="Pek__Langit-langit5"/>
      <sheetName val="Pek__Sanitasi5"/>
      <sheetName val="Pek__Besi_&amp;_Alumunium5"/>
      <sheetName val="Pek__Kunci_&amp;_Kaca5"/>
      <sheetName val="Pek__Penutup_Lantai_&amp;_dinding5"/>
      <sheetName val="Pek__Pengecatan5"/>
      <sheetName val="ADD_2_(1)5"/>
      <sheetName val="AN_Tdr5"/>
      <sheetName val="Daf_14"/>
      <sheetName val="PE-F-37_Rev_00_Paym_GBP4"/>
      <sheetName val="crude_SLAB_RE-bar4"/>
      <sheetName val="CRUDE_RE-bar4"/>
      <sheetName val="Eq__Mobilization4"/>
      <sheetName val="Pro(E)_11"/>
      <sheetName val="MAKER_(E)11"/>
      <sheetName val="Bill_Of_Quantity11"/>
      <sheetName val="H_Satuan11"/>
      <sheetName val="rab_me_(by_owner)_11"/>
      <sheetName val="BQ_(by_owner)11"/>
      <sheetName val="rab_me_(fisik)11"/>
      <sheetName val="GLP_200111"/>
      <sheetName val="01A-_RAB10"/>
      <sheetName val="5_1_ELEKTRIKAL-ELEKTRONIK10"/>
      <sheetName val="HB_10"/>
      <sheetName val="Bill_of_Qty_MEP10"/>
      <sheetName val="BoQ_STR10"/>
      <sheetName val="Finishing_(2)10"/>
      <sheetName val="rab_-_persiapan_&amp;_lantai-110"/>
      <sheetName val="REF_ONLY10"/>
      <sheetName val="D_&amp;_W_sizes9"/>
      <sheetName val="ELEC_STIS10"/>
      <sheetName val="Anl_+11"/>
      <sheetName val="HRG_BHN10"/>
      <sheetName val="ANLS_200910"/>
      <sheetName val="Harga_Bahan_&amp;_Upah_10"/>
      <sheetName val="analisa_pagar10"/>
      <sheetName val="Analis_Kusen_1_ESKALASI10"/>
      <sheetName val="Analisa_ME10"/>
      <sheetName val="NP_(4)10"/>
      <sheetName val="KODE_REK10"/>
      <sheetName val="BQ_Arsitektur10"/>
      <sheetName val="DAF_3_120"/>
      <sheetName val="DAF_3_1110"/>
      <sheetName val="NS_GD_UTAMA10"/>
      <sheetName val="Isolasi_Luar_Dalam10"/>
      <sheetName val="Isolasi_Luar10"/>
      <sheetName val="Tie_Beam_GN10"/>
      <sheetName val="Tangga_GN10"/>
      <sheetName val="FORM_X_COST10"/>
      <sheetName val="HS_Alat10"/>
      <sheetName val="BOQ_INTERN10"/>
      <sheetName val="dATA_pc9"/>
      <sheetName val="Transfer_Pump10"/>
      <sheetName val="Tata_Udara10"/>
      <sheetName val="RAB_AR&amp;STR10"/>
      <sheetName val="L3_An_H_Sat_Mob10"/>
      <sheetName val="DRUP_(ASLI)10"/>
      <sheetName val="Master_1_010"/>
      <sheetName val="Har_Sat10"/>
      <sheetName val="DAFTAR_HARGA10"/>
      <sheetName val="K_Lead10"/>
      <sheetName val="PT_10"/>
      <sheetName val="Urai_Galian_Tanah10"/>
      <sheetName val="Pekerjaan_Harian10"/>
      <sheetName val="Mahasiswa_2_lantai10"/>
      <sheetName val="RKP_PLUMBING10"/>
      <sheetName val="ANALISA_PEK_UMUM10"/>
      <sheetName val="BGNN_UTILITAS9"/>
      <sheetName val="an__struktur9"/>
      <sheetName val="Rek_Tot9"/>
      <sheetName val="BANGUNAN_PENUNJANG9"/>
      <sheetName val="MARK_UP9"/>
      <sheetName val="DES_159"/>
      <sheetName val="M_&amp;_E9"/>
      <sheetName val="Vol__Lantai_Tipikal9"/>
      <sheetName val="Analisa_Struktur9"/>
      <sheetName val="Pas__bata_(anyar)9"/>
      <sheetName val="Pas__bata9"/>
      <sheetName val="PILE_CAP9"/>
      <sheetName val="TIE_BEAM9"/>
      <sheetName val="INPUT_BALOK9"/>
      <sheetName val="itungan_Balok9"/>
      <sheetName val="RASIO_SLAB9"/>
      <sheetName val="PIT_LIFT9"/>
      <sheetName val="Analisa_Upah_&amp;_Bahan_Plum10"/>
      <sheetName val="3-DIV7_B9"/>
      <sheetName val="Rekap_Prelim9"/>
      <sheetName val="Harga_Dasar9"/>
      <sheetName val="Ｎｏ_139"/>
      <sheetName val="Cover_(x)9"/>
      <sheetName val="Cor_Apt9"/>
      <sheetName val="struktur_tdk_dipakai9"/>
      <sheetName val="Harsat_Alat9"/>
      <sheetName val="7_1(3)9"/>
      <sheetName val="lt__dasar9"/>
      <sheetName val="Cover_CKE9"/>
      <sheetName val="Summary_Mech_9"/>
      <sheetName val="Mech__BQ9"/>
      <sheetName val="P_APRIL_20169"/>
      <sheetName val="Qttn_Report9"/>
      <sheetName val="BANG_TONG_HOP_(2)9"/>
      <sheetName val="SK_MIgas_toilet_lt-40,_R-29"/>
      <sheetName val="SK_MIgas_toilet_lt-40,_R-0_(P'9"/>
      <sheetName val="PLINT_3_1_G9"/>
      <sheetName val="Bill_No_2_1_9"/>
      <sheetName val="concept_cost_code9"/>
      <sheetName val="summary_cost_code9"/>
      <sheetName val="kas_proyek9"/>
      <sheetName val="lain_lain9"/>
      <sheetName val="APT___BALCONIES9"/>
      <sheetName val="SATUAN_9"/>
      <sheetName val="Analisa_Harga9"/>
      <sheetName val="Pek__Tanah6"/>
      <sheetName val="Pek__Pondasi6"/>
      <sheetName val="Pek__Dinding6"/>
      <sheetName val="Pek__Plesteran6"/>
      <sheetName val="Pek__Kayu6"/>
      <sheetName val="Pek__Beton6"/>
      <sheetName val="Pek__Penutup_Atap6"/>
      <sheetName val="Pek__Langit-langit6"/>
      <sheetName val="Pek__Sanitasi6"/>
      <sheetName val="Pek__Besi_&amp;_Alumunium6"/>
      <sheetName val="Pek__Kunci_&amp;_Kaca6"/>
      <sheetName val="Pek__Penutup_Lantai_&amp;_dinding6"/>
      <sheetName val="Pek__Pengecatan6"/>
      <sheetName val="ADD_2_(1)6"/>
      <sheetName val="AN_Tdr6"/>
      <sheetName val="Daf_15"/>
      <sheetName val="PE-F-37_Rev_00_Paym_GBP5"/>
      <sheetName val="HD_UPAH5"/>
      <sheetName val="HRG_DSR_APP5"/>
      <sheetName val="crude_SLAB_RE-bar5"/>
      <sheetName val="CRUDE_RE-bar5"/>
      <sheetName val="Eq__Mobilization5"/>
      <sheetName val="Pro(E)_12"/>
      <sheetName val="MAKER_(E)12"/>
      <sheetName val="Bill_Of_Quantity12"/>
      <sheetName val="H_Satuan12"/>
      <sheetName val="rab_me_(by_owner)_12"/>
      <sheetName val="BQ_(by_owner)12"/>
      <sheetName val="rab_me_(fisik)12"/>
      <sheetName val="GLP_200112"/>
      <sheetName val="01A-_RAB11"/>
      <sheetName val="5_1_ELEKTRIKAL-ELEKTRONIK11"/>
      <sheetName val="HB_11"/>
      <sheetName val="Bill_of_Qty_MEP11"/>
      <sheetName val="BoQ_STR11"/>
      <sheetName val="Finishing_(2)11"/>
      <sheetName val="rab_-_persiapan_&amp;_lantai-111"/>
      <sheetName val="REF_ONLY11"/>
      <sheetName val="D_&amp;_W_sizes10"/>
      <sheetName val="ELEC_STIS11"/>
      <sheetName val="Anl_+12"/>
      <sheetName val="HRG_BHN11"/>
      <sheetName val="ANLS_200911"/>
      <sheetName val="Harga_Bahan_&amp;_Upah_11"/>
      <sheetName val="analisa_pagar11"/>
      <sheetName val="Analis_Kusen_1_ESKALASI11"/>
      <sheetName val="Analisa_ME11"/>
      <sheetName val="NP_(4)11"/>
      <sheetName val="KODE_REK11"/>
      <sheetName val="BQ_Arsitektur11"/>
      <sheetName val="DAF_3_121"/>
      <sheetName val="DAF_3_1111"/>
      <sheetName val="NS_GD_UTAMA11"/>
      <sheetName val="Isolasi_Luar_Dalam11"/>
      <sheetName val="Isolasi_Luar11"/>
      <sheetName val="Tie_Beam_GN11"/>
      <sheetName val="Tangga_GN11"/>
      <sheetName val="FORM_X_COST11"/>
      <sheetName val="HS_Alat11"/>
      <sheetName val="BOQ_INTERN11"/>
      <sheetName val="dATA_pc10"/>
      <sheetName val="Transfer_Pump11"/>
      <sheetName val="Tata_Udara11"/>
      <sheetName val="RAB_AR&amp;STR11"/>
      <sheetName val="L3_An_H_Sat_Mob11"/>
      <sheetName val="DRUP_(ASLI)11"/>
      <sheetName val="Master_1_011"/>
      <sheetName val="Har_Sat11"/>
      <sheetName val="DAFTAR_HARGA11"/>
      <sheetName val="K_Lead11"/>
      <sheetName val="PT_11"/>
      <sheetName val="Urai_Galian_Tanah11"/>
      <sheetName val="Pekerjaan_Harian11"/>
      <sheetName val="Mahasiswa_2_lantai11"/>
      <sheetName val="RKP_PLUMBING11"/>
      <sheetName val="ANALISA_PEK_UMUM11"/>
      <sheetName val="BGNN_UTILITAS10"/>
      <sheetName val="an__struktur10"/>
      <sheetName val="Rek_Tot10"/>
      <sheetName val="BANGUNAN_PENUNJANG10"/>
      <sheetName val="MARK_UP10"/>
      <sheetName val="DES_1510"/>
      <sheetName val="M_&amp;_E10"/>
      <sheetName val="Vol__Lantai_Tipikal10"/>
      <sheetName val="Analisa_Struktur10"/>
      <sheetName val="Pas__bata_(anyar)10"/>
      <sheetName val="Pas__bata10"/>
      <sheetName val="PILE_CAP10"/>
      <sheetName val="TIE_BEAM10"/>
      <sheetName val="INPUT_BALOK10"/>
      <sheetName val="itungan_Balok10"/>
      <sheetName val="RASIO_SLAB10"/>
      <sheetName val="PIT_LIFT10"/>
      <sheetName val="Analisa_Upah_&amp;_Bahan_Plum11"/>
      <sheetName val="3-DIV7_B10"/>
      <sheetName val="Rekap_Prelim10"/>
      <sheetName val="Harga_Dasar10"/>
      <sheetName val="Ｎｏ_1310"/>
      <sheetName val="Cover_(x)10"/>
      <sheetName val="Cor_Apt10"/>
      <sheetName val="struktur_tdk_dipakai10"/>
      <sheetName val="Harsat_Alat10"/>
      <sheetName val="7_1(3)10"/>
      <sheetName val="lt__dasar10"/>
      <sheetName val="Cover_CKE10"/>
      <sheetName val="Summary_Mech_10"/>
      <sheetName val="Mech__BQ10"/>
      <sheetName val="P_APRIL_201610"/>
      <sheetName val="Qttn_Report10"/>
      <sheetName val="BANG_TONG_HOP_(2)10"/>
      <sheetName val="SK_MIgas_toilet_lt-40,_R-210"/>
      <sheetName val="SK_MIgas_toilet_lt-40,_R-0_(P10"/>
      <sheetName val="PLINT_3_1_G10"/>
      <sheetName val="Bill_No_2_1_10"/>
      <sheetName val="concept_cost_code10"/>
      <sheetName val="summary_cost_code10"/>
      <sheetName val="kas_proyek10"/>
      <sheetName val="lain_lain10"/>
      <sheetName val="APT___BALCONIES10"/>
      <sheetName val="SATUAN_10"/>
      <sheetName val="Analisa_Harga10"/>
      <sheetName val="Pek__Tanah7"/>
      <sheetName val="Pek__Pondasi7"/>
      <sheetName val="Pek__Dinding7"/>
      <sheetName val="Pek__Plesteran7"/>
      <sheetName val="Pek__Kayu7"/>
      <sheetName val="Pek__Beton7"/>
      <sheetName val="Pek__Penutup_Atap7"/>
      <sheetName val="Pek__Langit-langit7"/>
      <sheetName val="Pek__Sanitasi7"/>
      <sheetName val="Pek__Besi_&amp;_Alumunium7"/>
      <sheetName val="Pek__Kunci_&amp;_Kaca7"/>
      <sheetName val="Pek__Penutup_Lantai_&amp;_dinding7"/>
      <sheetName val="Pek__Pengecatan7"/>
      <sheetName val="ADD_2_(1)7"/>
      <sheetName val="AN_Tdr7"/>
      <sheetName val="Daf_16"/>
      <sheetName val="PE-F-37_Rev_00_Paym_GBP6"/>
      <sheetName val="Data_Tower6"/>
      <sheetName val="Perm__Test6"/>
      <sheetName val="Galian_16"/>
      <sheetName val="Basic_Price6"/>
      <sheetName val="Unit_Rate6"/>
      <sheetName val="Kuantitas_&amp;_Harga6"/>
      <sheetName val="RP_PROD_096"/>
      <sheetName val="Anls_Hrg_Sat6"/>
      <sheetName val="Sat_Bah___Up6"/>
      <sheetName val="Sumber_Daya6"/>
      <sheetName val="PRD_01-6(I-II)6"/>
      <sheetName val="PRD_01-7_alat6"/>
      <sheetName val="1_B6"/>
      <sheetName val="sheet_26"/>
      <sheetName val="RAB_ME6"/>
      <sheetName val="Analisa_Mob__36"/>
      <sheetName val="Analisa_Mob_16"/>
      <sheetName val="Analisa_Alat6"/>
      <sheetName val="Analisa_Mob__26"/>
      <sheetName val="HD_UPAH6"/>
      <sheetName val="SBDY_Jemb_Tayan6"/>
      <sheetName val="HRG_DSR_APP6"/>
      <sheetName val="crude_SLAB_RE-bar6"/>
      <sheetName val="CRUDE_RE-bar6"/>
      <sheetName val="Eq__Mobilization6"/>
      <sheetName val="Pro(E)_14"/>
      <sheetName val="MAKER_(E)14"/>
      <sheetName val="Bill_Of_Quantity14"/>
      <sheetName val="H_Satuan14"/>
      <sheetName val="rab_me_(by_owner)_14"/>
      <sheetName val="BQ_(by_owner)14"/>
      <sheetName val="rab_me_(fisik)14"/>
      <sheetName val="GLP_200114"/>
      <sheetName val="01A-_RAB13"/>
      <sheetName val="5_1_ELEKTRIKAL-ELEKTRONIK13"/>
      <sheetName val="HB_13"/>
      <sheetName val="Bill_of_Qty_MEP13"/>
      <sheetName val="BoQ_STR13"/>
      <sheetName val="Finishing_(2)13"/>
      <sheetName val="rab_-_persiapan_&amp;_lantai-113"/>
      <sheetName val="REF_ONLY13"/>
      <sheetName val="D_&amp;_W_sizes12"/>
      <sheetName val="ELEC_STIS13"/>
      <sheetName val="Anl_+14"/>
      <sheetName val="HRG_BHN13"/>
      <sheetName val="ANLS_200913"/>
      <sheetName val="Harga_Bahan_&amp;_Upah_13"/>
      <sheetName val="analisa_pagar13"/>
      <sheetName val="Analis_Kusen_1_ESKALASI13"/>
      <sheetName val="Analisa_ME13"/>
      <sheetName val="NP_(4)13"/>
      <sheetName val="KODE_REK13"/>
      <sheetName val="BQ_Arsitektur13"/>
      <sheetName val="DAF_3_123"/>
      <sheetName val="DAF_3_1113"/>
      <sheetName val="NS_GD_UTAMA13"/>
      <sheetName val="Isolasi_Luar_Dalam13"/>
      <sheetName val="Isolasi_Luar13"/>
      <sheetName val="Tie_Beam_GN13"/>
      <sheetName val="Tangga_GN13"/>
      <sheetName val="FORM_X_COST13"/>
      <sheetName val="HS_Alat13"/>
      <sheetName val="BOQ_INTERN13"/>
      <sheetName val="dATA_pc12"/>
      <sheetName val="Transfer_Pump13"/>
      <sheetName val="Tata_Udara13"/>
      <sheetName val="RAB_AR&amp;STR13"/>
      <sheetName val="L3_An_H_Sat_Mob13"/>
      <sheetName val="DRUP_(ASLI)13"/>
      <sheetName val="Master_1_013"/>
      <sheetName val="Har_Sat13"/>
      <sheetName val="DAFTAR_HARGA13"/>
      <sheetName val="K_Lead13"/>
      <sheetName val="PT_13"/>
      <sheetName val="Urai_Galian_Tanah13"/>
      <sheetName val="Pekerjaan_Harian13"/>
      <sheetName val="Mahasiswa_2_lantai13"/>
      <sheetName val="RKP_PLUMBING13"/>
      <sheetName val="ANALISA_PEK_UMUM13"/>
      <sheetName val="BGNN_UTILITAS12"/>
      <sheetName val="an__struktur12"/>
      <sheetName val="Rek_Tot12"/>
      <sheetName val="BANGUNAN_PENUNJANG12"/>
      <sheetName val="MARK_UP12"/>
      <sheetName val="DES_1512"/>
      <sheetName val="M_&amp;_E12"/>
      <sheetName val="Vol__Lantai_Tipikal12"/>
      <sheetName val="Analisa_Struktur12"/>
      <sheetName val="Pas__bata_(anyar)12"/>
      <sheetName val="Pas__bata12"/>
      <sheetName val="PILE_CAP12"/>
      <sheetName val="TIE_BEAM12"/>
      <sheetName val="INPUT_BALOK12"/>
      <sheetName val="itungan_Balok12"/>
      <sheetName val="RASIO_SLAB12"/>
      <sheetName val="PIT_LIFT12"/>
      <sheetName val="Analisa_Upah_&amp;_Bahan_Plum13"/>
      <sheetName val="3-DIV7_B12"/>
      <sheetName val="Rekap_Prelim12"/>
      <sheetName val="Harga_Dasar12"/>
      <sheetName val="Ｎｏ_1312"/>
      <sheetName val="Cover_(x)12"/>
      <sheetName val="Cor_Apt12"/>
      <sheetName val="struktur_tdk_dipakai12"/>
      <sheetName val="Harsat_Alat12"/>
      <sheetName val="7_1(3)12"/>
      <sheetName val="lt__dasar12"/>
      <sheetName val="Cover_CKE12"/>
      <sheetName val="Summary_Mech_12"/>
      <sheetName val="Mech__BQ12"/>
      <sheetName val="P_APRIL_201612"/>
      <sheetName val="Qttn_Report12"/>
      <sheetName val="BANG_TONG_HOP_(2)12"/>
      <sheetName val="SK_MIgas_toilet_lt-40,_R-212"/>
      <sheetName val="SK_MIgas_toilet_lt-40,_R-0_(P12"/>
      <sheetName val="PLINT_3_1_G12"/>
      <sheetName val="Bill_No_2_1_12"/>
      <sheetName val="concept_cost_code12"/>
      <sheetName val="summary_cost_code12"/>
      <sheetName val="kas_proyek12"/>
      <sheetName val="lain_lain12"/>
      <sheetName val="APT___BALCONIES12"/>
      <sheetName val="SATUAN_12"/>
      <sheetName val="Analisa_Harga12"/>
      <sheetName val="Pek__Tanah9"/>
      <sheetName val="Pek__Pondasi9"/>
      <sheetName val="Pek__Dinding9"/>
      <sheetName val="Pek__Plesteran9"/>
      <sheetName val="Pek__Kayu9"/>
      <sheetName val="Pek__Beton9"/>
      <sheetName val="Pek__Penutup_Atap9"/>
      <sheetName val="Pek__Langit-langit9"/>
      <sheetName val="Pek__Sanitasi9"/>
      <sheetName val="Pek__Besi_&amp;_Alumunium9"/>
      <sheetName val="Pek__Kunci_&amp;_Kaca9"/>
      <sheetName val="Pek__Penutup_Lantai_&amp;_dinding9"/>
      <sheetName val="Pek__Pengecatan9"/>
      <sheetName val="ADD_2_(1)9"/>
      <sheetName val="AN_Tdr9"/>
      <sheetName val="Daf_18"/>
      <sheetName val="PE-F-37_Rev_00_Paym_GBP8"/>
      <sheetName val="Analisa_Harga_Satuan8"/>
      <sheetName val="Mat_Mek8"/>
      <sheetName val="Div26_-_Elect8"/>
      <sheetName val="Data_Tower8"/>
      <sheetName val="AN__TAMPL8"/>
      <sheetName val="Perm__Test8"/>
      <sheetName val="Galian_18"/>
      <sheetName val="Basic_Price8"/>
      <sheetName val="Unit_Rate8"/>
      <sheetName val="Kuantitas_&amp;_Harga8"/>
      <sheetName val="RP_PROD_098"/>
      <sheetName val="Anls_Hrg_Sat8"/>
      <sheetName val="Sat_Bah___Up8"/>
      <sheetName val="Sumber_Daya8"/>
      <sheetName val="PRD_01-6(I-II)8"/>
      <sheetName val="PRD_01-7_alat8"/>
      <sheetName val="Daftar_berat8"/>
      <sheetName val="1_B8"/>
      <sheetName val="Beton_K-2508"/>
      <sheetName val="sheet_28"/>
      <sheetName val="RAB_ME8"/>
      <sheetName val="Analisa_Mob__38"/>
      <sheetName val="Analisa_Mob_18"/>
      <sheetName val="Analisa_Alat8"/>
      <sheetName val="Analisa_Mob__28"/>
      <sheetName val="DG_8"/>
      <sheetName val="Hrg_Sat8"/>
      <sheetName val="HD_UPAH8"/>
      <sheetName val="SBDY_Jemb_Tayan8"/>
      <sheetName val="HRG_DSR_APP8"/>
      <sheetName val="crude_SLAB_RE-bar8"/>
      <sheetName val="CRUDE_RE-bar8"/>
      <sheetName val="Eq__Mobilization8"/>
      <sheetName val="Default"/>
      <sheetName val="4.Equipment Cost"/>
      <sheetName val="BNAIII"/>
      <sheetName val="ጳ&amp;ጴxጵBጶ ጷQጸMጿ"/>
      <sheetName val="ጵ&amp;ጶxጷTጸsጿ ጿp"/>
      <sheetName val="ጊ&amp;ጱxጲBፍ.ጳLጳS"/>
      <sheetName val="ጳ&amp;ጳxጴSጳaጳMጴ."/>
      <sheetName val="ጳ&amp;ጴxጳBጳ ጴ2ጵ"/>
      <sheetName val="ጴ&amp;ጳxጳCጴeጵ ጶe"/>
      <sheetName val="ጿ&amp;ጊxጱDጲ ፍeጳe"/>
      <sheetName val="ጳ&amp;ጴxጵSጶtጷ ጸe"/>
      <sheetName val="She_x0010_"/>
      <sheetName val="UTILITIES"/>
      <sheetName val="_&amp;ጱxጲrፍmጳfጳkጴ"/>
      <sheetName val="Bin"/>
      <sheetName val="Object"/>
      <sheetName val="Summary - Budget"/>
      <sheetName val="수량산출"/>
      <sheetName val="CF_-Update_31Jѵl062"/>
      <sheetName val="THONG SO KICH THUOC"/>
      <sheetName val="CTEMCOST"/>
      <sheetName val="TKCK"/>
      <sheetName val="A16"/>
      <sheetName val="INPUT DATAS"/>
      <sheetName val="EQT-ESTN"/>
      <sheetName val="Supl"/>
      <sheetName val="1"/>
      <sheetName val="DIV.3"/>
      <sheetName val="Mat Tower"/>
      <sheetName val="sliprt"/>
      <sheetName val="New An. Master"/>
      <sheetName val="ANALISA 2011"/>
      <sheetName val="M.Geo"/>
      <sheetName val="AREA"/>
      <sheetName val="GFA 1"/>
      <sheetName val="EurotoolsXRates"/>
      <sheetName val="QA-FCU-R1"/>
      <sheetName val="QA-IP67 NC BFV "/>
      <sheetName val="QA-NS Damper Actuator"/>
      <sheetName val="QA-PICCV"/>
      <sheetName val="QA-PICCV..PT Port"/>
      <sheetName val="QA-R2 S"/>
      <sheetName val="QA-R3 NS"/>
      <sheetName val="QA-R3 S"/>
      <sheetName val="QA-S Damper Actuator"/>
      <sheetName val="QAD-SOP001.F02b"/>
      <sheetName val="QAD-SOP001.F02a"/>
      <sheetName val="TH kinh phi"/>
      <sheetName val="Dinh muc CP KTCB khac"/>
      <sheetName val="StaffList-OLD"/>
      <sheetName val="Arch"/>
      <sheetName val="fixwater"/>
      <sheetName val="Equipt Rental"/>
      <sheetName val="Worksheet"/>
      <sheetName val="종합"/>
      <sheetName val="BLDG4"/>
      <sheetName val="LIBRARY"/>
      <sheetName val="평균환율-USD"/>
      <sheetName val="TPK(I) Budget"/>
      <sheetName val="subcon sched"/>
      <sheetName val="Electrical Pricelist"/>
      <sheetName val="Summary - Buildings"/>
      <sheetName val="CashFlwProjections"/>
      <sheetName val="Shut down"/>
      <sheetName val="LLEGADA"/>
      <sheetName val="Bill 2 -RETAIL"/>
      <sheetName val="PLAN_FEB97"/>
      <sheetName val="Front Page"/>
      <sheetName val="surge tank qty"/>
      <sheetName val="material specs"/>
      <sheetName val="scaffold UPA"/>
      <sheetName val="Codes,..."/>
      <sheetName val="MTO"/>
      <sheetName val="INNER TANK"/>
      <sheetName val="IPE"/>
      <sheetName val="March"/>
      <sheetName val="환율"/>
      <sheetName val="計画用役根拠"/>
      <sheetName val="GEN REQ"/>
      <sheetName val="SD and START UP"/>
      <sheetName val="EXR"/>
      <sheetName val="Equipment 2"/>
      <sheetName val="입력값"/>
      <sheetName val="B1"/>
      <sheetName val="적용환율"/>
      <sheetName val="masonry works"/>
      <sheetName val="Named Range"/>
      <sheetName val="C.배수관공"/>
      <sheetName val="DGG"/>
      <sheetName val="TH-Dien"/>
      <sheetName val="DANHMUC"/>
      <sheetName val="Pag_hal"/>
      <sheetName val="HPTC"/>
      <sheetName val="HPThau"/>
      <sheetName val="PTThau"/>
      <sheetName val="TH GIA TRI KL"/>
      <sheetName val="eqp-rek"/>
      <sheetName val="ReadMe"/>
      <sheetName val="CAUDIT"/>
      <sheetName val="3.4-PIPE"/>
      <sheetName val="HRB"/>
      <sheetName val="Indirect"/>
      <sheetName val="pro ra op"/>
      <sheetName val="grafik"/>
      <sheetName val="inter"/>
      <sheetName val="PPH1298S"/>
      <sheetName val="BQ_DP_(2)1"/>
      <sheetName val="RAB_1"/>
      <sheetName val="REKAP_(2)1"/>
      <sheetName val="KW_(2)1"/>
      <sheetName val="srt_(2)1"/>
      <sheetName val="Rekap_DP1"/>
      <sheetName val="BQ_DP1"/>
      <sheetName val="Iuran_Nopember_2002"/>
      <sheetName val="B_O_Q1"/>
      <sheetName val="Anal_"/>
      <sheetName val="ocean_voyage"/>
      <sheetName val="OE_(KSB)"/>
      <sheetName val="Eng_Hrs_(HO)"/>
      <sheetName val="HARGA_ALAT"/>
      <sheetName val="RT13526_CPI"/>
      <sheetName val="dftr_harga"/>
      <sheetName val="prhit_tulangan"/>
      <sheetName val="vol_pek"/>
      <sheetName val="API_Table"/>
      <sheetName val="Page_1"/>
      <sheetName val="VLL_BAFF_SDLL"/>
      <sheetName val="1_2"/>
      <sheetName val="Base_Case"/>
      <sheetName val="F1_4"/>
      <sheetName val="Dsr_Hitung"/>
      <sheetName val="FORM_ANALIS"/>
      <sheetName val="UPAH BAHAN "/>
      <sheetName val="FRYPROD"/>
      <sheetName val="PIPE MATERIALS for TEMP HT  _2_"/>
      <sheetName val="HOT TAP WORK"/>
      <sheetName val="DSP"/>
      <sheetName val="APRON TAHAP I"/>
      <sheetName val="ANALISA BARU 40 M"/>
      <sheetName val="ANALISA SNI'08(ubh bgsting)"/>
      <sheetName val="mc"/>
      <sheetName val="Rek-Tot"/>
      <sheetName val="D10 LS-Rutin"/>
      <sheetName val="D9"/>
      <sheetName val="AnBiaya OperasionalAlat"/>
      <sheetName val="TOWN"/>
      <sheetName val="CAT_5"/>
      <sheetName val="금융비용"/>
      <sheetName val="BOQ-1"/>
      <sheetName val="RESIDU-3"/>
      <sheetName val="2004CJ"/>
      <sheetName val="Assumptions "/>
      <sheetName val="Expense Schedule (4)"/>
      <sheetName val="노무비"/>
      <sheetName val="建物概要"/>
      <sheetName val="Book 1 Summary"/>
      <sheetName val="DMCP"/>
      <sheetName val="HS_TDT"/>
      <sheetName val="CTG"/>
      <sheetName val="Fitting"/>
      <sheetName val="ESTI_"/>
      <sheetName val="DI_ESTI"/>
      <sheetName val="gia_vt,nc,may8"/>
      <sheetName val="M%20&amp;%20E_xls8"/>
      <sheetName val="TH_DZ358"/>
      <sheetName val="Buy_vs__Lease_Car8"/>
      <sheetName val="Division__4_-_PLB_Works8"/>
      <sheetName val="chi_phi_truc_tiep8"/>
      <sheetName val="Bill_2_2_Villa_2_beds8"/>
      <sheetName val="dien_tich7"/>
      <sheetName val="BQ_External7"/>
      <sheetName val="CFA_(ME)7"/>
      <sheetName val="DO_AM_DT7"/>
      <sheetName val="daf_isi_(xref)7"/>
      <sheetName val="Currency_Rate7"/>
      <sheetName val="Analisa_ME_UPT7"/>
      <sheetName val="tabulation_(comparison)7"/>
      <sheetName val="valeurs_de_base7"/>
      <sheetName val="_Finish7"/>
      <sheetName val="Finish_code7"/>
      <sheetName val="Door_schedule7"/>
      <sheetName val="Sanitary_ware7"/>
      <sheetName val="SUM_6-27"/>
      <sheetName val="Khoi_luong7"/>
      <sheetName val="Gia_thue7"/>
      <sheetName val="Town_House_7"/>
      <sheetName val="Type-A2_Corner7"/>
      <sheetName val="Bill_02_-_Xay_gach-Pou_7"/>
      <sheetName val="Bill_03-Chống_thấm-Pou7"/>
      <sheetName val="Bill_05_-_Hoan_thien-Pou_7"/>
      <sheetName val="Bill_02_-_Xay_gach-Tower7"/>
      <sheetName val="Bill_03-Chống_thấm-Tower7"/>
      <sheetName val="Bill_05_-_Hoan_thien-Tower7"/>
      <sheetName val="NSA_fr_Revit7"/>
      <sheetName val="CF_-Update_31Jul067"/>
      <sheetName val="AUTOMATIC_SELECT7"/>
      <sheetName val="U_P_List7"/>
      <sheetName val="Gia_vat_tu7"/>
      <sheetName val="bhn_FINAL5"/>
      <sheetName val="Anls_teknis5"/>
      <sheetName val="Harga_Kabel5"/>
      <sheetName val="sum_mdc5"/>
      <sheetName val="_N_Finansal_Eğri5"/>
      <sheetName val="Budget_Code5"/>
      <sheetName val="Pengalaman_Per5"/>
      <sheetName val="MAIN_GATE_HOUSE5"/>
      <sheetName val="Electrical_Works5"/>
      <sheetName val="H_T__INCOMING_SYSTEM5"/>
      <sheetName val="TLSKIN_LWR5"/>
      <sheetName val="MTO_REV_05"/>
      <sheetName val="Analisa___Upah5"/>
      <sheetName val="EXTERNAL_WORK5"/>
      <sheetName val="Grafik_Lab_5"/>
      <sheetName val="Bảng_Giá5"/>
      <sheetName val="Elec_LG5"/>
      <sheetName val="DATA_KC4"/>
      <sheetName val="Priced_BOQ4"/>
      <sheetName val="Expenses_(M)4"/>
      <sheetName val="A2&amp;3__AC4"/>
      <sheetName val="A4&amp;5__Fan4"/>
      <sheetName val="1__Office_stationary4"/>
      <sheetName val="2__Safety4"/>
      <sheetName val="3__Meal_fee4"/>
      <sheetName val="4__Temporary4"/>
      <sheetName val="Public_Area4"/>
      <sheetName val="GRAND_REKAP4"/>
      <sheetName val="CONSTRUCTION_COMPONENT4"/>
      <sheetName val="chiet_tinh4"/>
      <sheetName val="AC_LOAD4"/>
      <sheetName val="Cac_HS_hieu_chinh4"/>
      <sheetName val="Bill_Tổng4"/>
      <sheetName val="TH_Công_việc-_D214"/>
      <sheetName val="ANH_VU_D124"/>
      <sheetName val="Hỗ_trợ_căn_Hoist4"/>
      <sheetName val="THKL_Xay_to4"/>
      <sheetName val="D17_(thuc)4"/>
      <sheetName val="vật_tư4"/>
      <sheetName val="Công_nhật_Đợt_15-_End4"/>
      <sheetName val="KL_L294"/>
      <sheetName val="Công_nhật_Đợt_144"/>
      <sheetName val="D10-_KL_dự_trù_QT4"/>
      <sheetName val="D07_(CCM)__4"/>
      <sheetName val="D06_(CCM)_4"/>
      <sheetName val="D05_(CCM)4"/>
      <sheetName val="D02_(2)4"/>
      <sheetName val="bahan_SNI4"/>
      <sheetName val="NP__2_4"/>
      <sheetName val="DIVISI_34"/>
      <sheetName val="StructEarth_34"/>
      <sheetName val="Du_thau3"/>
      <sheetName val="5_2_1_Đo_bóc_KL_OLK-063"/>
      <sheetName val="Criteria_3"/>
      <sheetName val="MEP_Detail3"/>
      <sheetName val="01-main_building3"/>
      <sheetName val="04-pipe_bridge3"/>
      <sheetName val="07-bike_park3"/>
      <sheetName val="PR_3_YEAKNON-New_VO_3"/>
      <sheetName val="PR3-Cashflow_New(%)3"/>
      <sheetName val="PR3-S-CURVE_(2)3"/>
      <sheetName val="PR3-Cashflow_Contract3"/>
      <sheetName val="PR_3_YEAKNON-CW+AW_3"/>
      <sheetName val="PR_3_YEAKNON-New_BudjetRV3"/>
      <sheetName val="Yaeknon-New_VO_-Structur_Cost3"/>
      <sheetName val="BAHAN_&amp;_ALAT_3"/>
      <sheetName val="Analisa_Upah___Bahan_Plum3"/>
      <sheetName val="an_utara3"/>
      <sheetName val="analisa_panel3"/>
      <sheetName val="PERF_TEST_Pre_MP3"/>
      <sheetName val="AN_EI_53"/>
      <sheetName val="JARINGAN_AIR_BERSIH3"/>
      <sheetName val="TYPE_E_ME3"/>
      <sheetName val="TYPE_A_ME3"/>
      <sheetName val="TYPE_B_ME3"/>
      <sheetName val="TYPE_C_ME3"/>
      <sheetName val="TYPE_D_ME3"/>
      <sheetName val="JARINGAN_LISTRIK3"/>
      <sheetName val="TYPE_A3"/>
      <sheetName val="TYPE_B3"/>
      <sheetName val="TYPE_C3"/>
      <sheetName val="TYPE_D3"/>
      <sheetName val="TYPE_E3"/>
      <sheetName val="Bill_No_6_Koord_&amp;_Attendance3"/>
      <sheetName val="1_1__KCT_(NHÀ_XƯỞNG)3"/>
      <sheetName val="1_4_HẠ_TẦNG_X_ÉP3"/>
      <sheetName val="ĐỊNH_MỨC_CÔNG_NHẬT3"/>
      <sheetName val="6_1_KẾT_CẤU_THÉP_-VP3"/>
      <sheetName val="TLT_-_WEIGHT_REBAR3"/>
      <sheetName val="DANH_SÁCH_CN3"/>
      <sheetName val="NHÀ_XE3"/>
      <sheetName val="HẠ_TẦNG3"/>
      <sheetName val="LƯƠNG_CN_GỘP_3"/>
      <sheetName val="chC_công_nhật3"/>
      <sheetName val="TONG_HOP3"/>
      <sheetName val="DG_1203-15-03_KHO3"/>
      <sheetName val="THEO_DÕI_CÔNG__ĐỘI3"/>
      <sheetName val="phân_việc_CN3"/>
      <sheetName val="nghiệm_thu_CV_CN3"/>
      <sheetName val="Tro_giup3"/>
      <sheetName val="Đơn_Giá_3"/>
      <sheetName val="DON_GIA3"/>
      <sheetName val="CHITIET_VL-NC3"/>
      <sheetName val="4_CĂN3"/>
      <sheetName val="Upah_&amp;_Bahan2"/>
      <sheetName val="97_사업추정(WEKI)2"/>
      <sheetName val="Part_Desc2"/>
      <sheetName val="rap_rinci2"/>
      <sheetName val="Rekap_Addendum2"/>
      <sheetName val="ጊM_&amp;_E_xls]Bill_No_2_1_2"/>
      <sheetName val="T_T_CL_VC_DZ_222"/>
      <sheetName val="Stden_center2"/>
      <sheetName val="Input_Data2"/>
      <sheetName val="H_Sat_Jembatan2"/>
      <sheetName val="reporting_package-bmel_31-12-02"/>
      <sheetName val="Div_72"/>
      <sheetName val="dt-saranakarya_xls'tunj2"/>
      <sheetName val="A__PENGADAAN2"/>
      <sheetName val="B__TRANSPORTASI2"/>
      <sheetName val="C__KONS_EM2"/>
      <sheetName val="D__KONS_SIPIL2"/>
      <sheetName val="LAMPIRAN_-_TERPASANG2"/>
      <sheetName val="Detail_Realisasi2"/>
      <sheetName val="Exch_rate2"/>
      <sheetName val="box_culvert2"/>
      <sheetName val="ANALISA_EDIT2"/>
      <sheetName val="COVID_Specific_Manloader2"/>
      <sheetName val="Project_Data2"/>
      <sheetName val="DS-Thuong_6T_dau2"/>
      <sheetName val="Fans_2"/>
      <sheetName val="Rekap_6_3(6a)2"/>
      <sheetName val="Rekap_6_3(5a)2"/>
      <sheetName val="Rekap_6_3(8a)2"/>
      <sheetName val="Rekap_7_3(1)2"/>
      <sheetName val="Rekap_6_3(10)2"/>
      <sheetName val="Rekap_3_1(3)2"/>
      <sheetName val="Rekap_5_1_12"/>
      <sheetName val="Rekap_5_1_22"/>
      <sheetName val="SAT_UPAH2"/>
      <sheetName val="Valve_PL2"/>
      <sheetName val="Peralatan_PL2"/>
      <sheetName val="BQ_INT2"/>
      <sheetName val="Harga_Bahan2"/>
      <sheetName val="Analisa_&amp;_Upah2"/>
      <sheetName val="Harsat_Upah3"/>
      <sheetName val="Harsat_Pekerjaan3"/>
      <sheetName val="Analisa_(ok)3"/>
      <sheetName val="DHS_Alat2"/>
      <sheetName val="DHS_Bahan_Material2"/>
      <sheetName val="DHS_Upah2"/>
      <sheetName val="Analisa_Harga_Terpakai2"/>
      <sheetName val="REKAP_VOLUME2"/>
      <sheetName val="STD_GD_UTAMA2"/>
      <sheetName val="ITB_COST3"/>
      <sheetName val="REKAP_ELEKTRIKAL3"/>
      <sheetName val="HRG_BAHAN___UPAH_okk3"/>
      <sheetName val="HRG_BAHAN_&amp;_UPAH_okk3"/>
      <sheetName val="Analis_Kusen_okk3"/>
      <sheetName val="Gal_&amp;_Timb_KAJU3"/>
      <sheetName val="HSD_Alat2"/>
      <sheetName val="HSD_Bahan2"/>
      <sheetName val="Sum_IF2"/>
      <sheetName val="HSD_Upah2"/>
      <sheetName val="DB_SMT_BANUS2"/>
      <sheetName val="H__Dasar2"/>
      <sheetName val="Cover_Daf-22"/>
      <sheetName val="TONG_HOP_VL-NC2"/>
      <sheetName val="Bang_tt_mot_so_chi_tiet2"/>
      <sheetName val="Gioi_thieu2"/>
      <sheetName val="T_KE_CP12"/>
      <sheetName val="INDIGINEOUS_ITEMS_2"/>
      <sheetName val="Cước_VC_+_ĐM_CP_Tư_vấn2"/>
      <sheetName val="Hệ_số2"/>
      <sheetName val="D_BOARD2"/>
      <sheetName val="analisa_SNI2"/>
      <sheetName val="SAT_EL2"/>
      <sheetName val="rekap_c2"/>
      <sheetName val="AC_BASIC2"/>
      <sheetName val="01A__RAB2"/>
      <sheetName val="4_2_1_Đo_bóc_KL_OLK-062"/>
      <sheetName val="4_1_1_CHI_TIET_OLK-062"/>
      <sheetName val="3_2_Mechanical_2"/>
      <sheetName val="Bill_02_INF2"/>
      <sheetName val="FIRE_FIGHTING2"/>
      <sheetName val="CHITIET_VL-NCHT1_(2)2"/>
      <sheetName val="ጊM_&amp;_E_xls_Bill_No_2_1_2"/>
      <sheetName val="_견적서2"/>
      <sheetName val="0200_Siteworks2"/>
      <sheetName val="Nghỉ_lễ2"/>
      <sheetName val="QS_PT_chi_phi2"/>
      <sheetName val="Móng,_nền_"/>
      <sheetName val="Oth_2"/>
      <sheetName val="Hit_Vol_Str_Jambi2"/>
      <sheetName val="REKAP_BQ_2"/>
      <sheetName val="DIV_12"/>
      <sheetName val="BM_DATA_SHEET2"/>
      <sheetName val="Urai___Guide_Post2"/>
      <sheetName val="atap_Ok2"/>
      <sheetName val="DATA_20092"/>
      <sheetName val="DATA_20102"/>
      <sheetName val="Target_Raker_TW_III2"/>
      <sheetName val="JUMLAHAN_TOTAL_2"/>
      <sheetName val="Analisa_Gabungan2"/>
      <sheetName val="TOTAL_UPAH2"/>
      <sheetName val="rms_remunerasi2"/>
      <sheetName val="ANAL_BOW2"/>
      <sheetName val="Urugan_Pasir2"/>
      <sheetName val="Bill_2_32"/>
      <sheetName val="Bill_2_5B2"/>
      <sheetName val="Bill_2_12"/>
      <sheetName val="Harga_Baru2"/>
      <sheetName val="ANAL_KOEF2"/>
      <sheetName val="daftar_upah2"/>
      <sheetName val="W_HOR2"/>
      <sheetName val="ANSAT_K'AYI2"/>
      <sheetName val="07016,_Master_List-Major_Minor2"/>
      <sheetName val="6PILE__(돌출)"/>
      <sheetName val="DG_vat_tu1"/>
      <sheetName val="입찰내역_발주처_양식"/>
      <sheetName val="Final_Sum__A"/>
      <sheetName val="Room_Matrix"/>
      <sheetName val="B2_(Facade_work)"/>
      <sheetName val="SGC_RATE"/>
      <sheetName val="4-Lane_bridge"/>
      <sheetName val="new_retail"/>
      <sheetName val="BAHAN_"/>
      <sheetName val="Footing_&amp;_Plinth"/>
      <sheetName val="Sum_5_0"/>
      <sheetName val="Dầm_-4_7m"/>
      <sheetName val="SCOPE_OF_WORK"/>
      <sheetName val="Chenh_lech_vat_tu"/>
      <sheetName val="BPTC_-TRUONG_HOC_(CU400-600)"/>
      <sheetName val="SH_-_Tien_luong"/>
      <sheetName val="CT_Thang_Mo"/>
      <sheetName val="HINH_ANH"/>
      <sheetName val="Miscellaneous and Spares"/>
      <sheetName val="BD-1"/>
      <sheetName val="6호기"/>
      <sheetName val="갑지(추정)"/>
      <sheetName val="Analisa  (2)"/>
      <sheetName val="komp"/>
      <sheetName val="an"/>
      <sheetName val="Lantai I"/>
      <sheetName val="Form Harga"/>
      <sheetName val="Pengalaman"/>
      <sheetName val="2.RAB"/>
      <sheetName val="TABEL PROJECT"/>
      <sheetName val="Resource Plan (2)"/>
      <sheetName val="Sch-5"/>
      <sheetName val="LabaRugi"/>
      <sheetName val="A.Div 2"/>
      <sheetName val="A.Div7"/>
      <sheetName val="W1"/>
      <sheetName val="HM_MEK_"/>
      <sheetName val="FxRates"/>
      <sheetName val="BIIL ASLI"/>
      <sheetName val="bhn "/>
      <sheetName val="adj"/>
      <sheetName val="Escalation Code"/>
      <sheetName val="cat-hrg"/>
      <sheetName val="Detail toilet"/>
      <sheetName val="Daf-4"/>
      <sheetName val="Rekap ARP"/>
      <sheetName val="REFERENCE_TABLE1"/>
      <sheetName val="dengan_pembangkitan1"/>
      <sheetName val="Input_T__Schedule1"/>
      <sheetName val="Project_Sheet1"/>
      <sheetName val="토목주소"/>
      <sheetName val="프랜트면허"/>
      <sheetName val="divI"/>
      <sheetName val="K-175"/>
      <sheetName val="Mesin"/>
      <sheetName val="DATA BLOK"/>
      <sheetName val="CME Site Distr"/>
      <sheetName val="JSiar"/>
      <sheetName val="FORM-B1"/>
      <sheetName val="Rek.Analisa"/>
      <sheetName val="Hypothesis"/>
      <sheetName val="E450"/>
      <sheetName val="CF-Rp-USD"/>
      <sheetName val="sht1"/>
      <sheetName val="MS"/>
      <sheetName val="jpr"/>
      <sheetName val="ANALISA KOEFF ESKALASI"/>
      <sheetName val="Progress measurement Procedure"/>
      <sheetName val="jgn dihapus!"/>
      <sheetName val="H.DASAR"/>
      <sheetName val="BQ_Tenis"/>
      <sheetName val="Material-List"/>
      <sheetName val="Kurva-s"/>
      <sheetName val="R.Tambah"/>
      <sheetName val="Add"/>
      <sheetName val="Re-Ars"/>
      <sheetName val="Ars-Cladding"/>
      <sheetName val="Re-Penunjang"/>
      <sheetName val="Str-Penunj"/>
      <sheetName val="Ars-Penunj"/>
      <sheetName val="Halaman"/>
      <sheetName val="R.tenis"/>
      <sheetName val="R.Bang Tamb"/>
      <sheetName val="BOQ_Fasilitas"/>
      <sheetName val="BOQ_Infrastruktur"/>
      <sheetName val="BOQ_Paviliun"/>
      <sheetName val="BOQ_R.jabatan"/>
      <sheetName val="Ana Beton"/>
      <sheetName val="Ana-Sanitri"/>
      <sheetName val="satuan_pek"/>
      <sheetName val="Daftmat"/>
      <sheetName val="Profit Loss"/>
      <sheetName val="AT"/>
      <sheetName val="As"/>
      <sheetName val="PABRIK (2)"/>
      <sheetName val="Bpdp"/>
      <sheetName val="Lain-lain"/>
      <sheetName val="Financ__Overview"/>
      <sheetName val="B-4_2_5"/>
      <sheetName val="Raw_Data"/>
      <sheetName val="Analisa_Hrg"/>
      <sheetName val="Data_Pendukung"/>
      <sheetName val="III_C_1"/>
      <sheetName val="III_C_9"/>
      <sheetName val="MC_100_BRONJONG"/>
      <sheetName val="III_C_15"/>
      <sheetName val="REG_TOTAL"/>
      <sheetName val="Site_Infrastructure"/>
      <sheetName val="Contractor_RFP_Template"/>
      <sheetName val="Catcher_1"/>
      <sheetName val="Catcher_5"/>
      <sheetName val="fuji_hardware"/>
      <sheetName val="Shell_&amp;_Core"/>
      <sheetName val="p&amp;l_-_otemachi"/>
      <sheetName val="ANL_TEK_6"/>
      <sheetName val="Gradasi_wc2"/>
      <sheetName val="COST-PERSON-J_O_"/>
      <sheetName val="PERALATAN_"/>
      <sheetName val="RAB_(A)_(2)"/>
      <sheetName val="Cover_Sheet"/>
      <sheetName val="ED-PROD_01"/>
      <sheetName val="PAGE_1_"/>
      <sheetName val="Basic_P"/>
      <sheetName val="metode_"/>
      <sheetName val="Control_Galv_"/>
      <sheetName val="PENJ_NERACA"/>
      <sheetName val="str_scie_tec"/>
      <sheetName val="Cabling_Data&amp;Power"/>
      <sheetName val="Buis_beton"/>
      <sheetName val="%_Prog"/>
      <sheetName val="6_1"/>
      <sheetName val="9_1"/>
      <sheetName val="div_4"/>
      <sheetName val="Monitoring_ICD_Level_4"/>
      <sheetName val="Breakdown_ACMV"/>
      <sheetName val="Paul_base_sheet_"/>
      <sheetName val="rab_lt_2_bo"/>
      <sheetName val="SKEDUL_AV-05"/>
      <sheetName val="galian_saluran"/>
      <sheetName val="DATA_BLOK"/>
      <sheetName val="CME_Site_Distr"/>
      <sheetName val="Rek_Analisa"/>
      <sheetName val="Anl__Struktur"/>
      <sheetName val="Bahan_Bangun_&amp;_Konstruksi"/>
      <sheetName val="Harga_S_Dasar"/>
      <sheetName val="M_Pekerjaan"/>
      <sheetName val="Rekap_2011"/>
      <sheetName val="GH_Quantity"/>
      <sheetName val="REKAP_BULANAN"/>
      <sheetName val="Rincian_Mingguan"/>
      <sheetName val="an_el"/>
      <sheetName val="An_AC_&amp;_Plb"/>
      <sheetName val="DAF_HRG"/>
      <sheetName val="B_D_AHS6"/>
      <sheetName val="analisa_stroke"/>
      <sheetName val="HSA_&amp;_PAB"/>
      <sheetName val="analisa_Harsat"/>
      <sheetName val="BAHAN_Dekat"/>
      <sheetName val="Kuantitas___Harga"/>
      <sheetName val="R_Tambah"/>
      <sheetName val="R_tenis"/>
      <sheetName val="R_Bang_Tamb"/>
      <sheetName val="BOQ_R_jabatan"/>
      <sheetName val="Ana_Beton"/>
      <sheetName val="Profit_Loss"/>
      <sheetName val="PABRIK_(2)"/>
      <sheetName val="rab 4"/>
      <sheetName val="ETo "/>
      <sheetName val="Harga "/>
      <sheetName val="DIV.IV"/>
      <sheetName val="DIV.VI"/>
      <sheetName val="DIV.VIII"/>
      <sheetName val="Koordinat"/>
      <sheetName val="Cont-Print"/>
      <sheetName val="Calculation Sheet"/>
      <sheetName val="an2"/>
      <sheetName val="Kalk"/>
      <sheetName val="Base E-M"/>
      <sheetName val="Service_Rates"/>
      <sheetName val="DI.Gadung-1"/>
      <sheetName val="Harga Sat Dasar"/>
      <sheetName val="Scd_RAB"/>
      <sheetName val="K-9 Ok"/>
      <sheetName val="Aggr"/>
      <sheetName val="DIV.8"/>
      <sheetName val="Drainase"/>
      <sheetName val="DT-BAR"/>
      <sheetName val="analisaRAB"/>
      <sheetName val="RESOURCES"/>
      <sheetName val="DAFT_HARG_SAT_PEK."/>
      <sheetName val="GalianAlatBerat"/>
      <sheetName val="Haulling"/>
      <sheetName val="S CURVE"/>
      <sheetName val="Rekap Anl"/>
      <sheetName val="KH-Q1,Q2,01"/>
      <sheetName val="prime coal"/>
      <sheetName val="WS"/>
      <sheetName val="availability"/>
      <sheetName val="tunj."/>
      <sheetName val="trf-d-w"/>
      <sheetName val="trf d-i"/>
      <sheetName val="tarif"/>
      <sheetName val="trf"/>
      <sheetName val="GD B"/>
      <sheetName val="GD C"/>
      <sheetName val="GD D"/>
      <sheetName val="GD E"/>
      <sheetName val="GD F"/>
      <sheetName val="GD G"/>
      <sheetName val="GD N"/>
      <sheetName val="PURA"/>
      <sheetName val="GD A"/>
      <sheetName val="HLM"/>
      <sheetName val="BAHAN-UPAH"/>
      <sheetName val="Variables"/>
      <sheetName val="Perhitungan Besi"/>
      <sheetName val="U.P_Breakdown"/>
      <sheetName val="부재치수입력"/>
      <sheetName val="DESCRIPTION"/>
      <sheetName val="내역(한신APT)"/>
      <sheetName val="사업부배부A"/>
      <sheetName val="LINK-MAST. BASIC PRICE"/>
      <sheetName val="Peernyataan Mengikuti"/>
      <sheetName val="Price Biaya Cadangan"/>
      <sheetName val="BQ.Rekapitulasi  Akhir"/>
      <sheetName val="hit-tul"/>
      <sheetName val="Besi"/>
      <sheetName val="Ai"/>
      <sheetName val="AGGREGAT"/>
      <sheetName val="KET"/>
      <sheetName val="L4_Info"/>
      <sheetName val="AssumptionValue"/>
      <sheetName val="dwa-01"/>
      <sheetName val="Schedule Yasmin"/>
      <sheetName val="Schedule Lingkar Barat"/>
      <sheetName val="AHS Aspal"/>
      <sheetName val="DIV_3"/>
      <sheetName val="bow"/>
      <sheetName val="I. COA Definition &amp; Responsible"/>
      <sheetName val="cost recovery"/>
      <sheetName val="STA"/>
      <sheetName val="DSN"/>
      <sheetName val="LOKASI RIG Litbang"/>
      <sheetName val="Satuan Dasar"/>
      <sheetName val="MutasiBank"/>
      <sheetName val="ALT"/>
      <sheetName val="UPH"/>
      <sheetName val="SKh.1.7.16.1.(3)"/>
      <sheetName val="Sat Bah &amp; Up"/>
      <sheetName val="I__COA_Definition_&amp;_Responsible"/>
      <sheetName val="Risiko"/>
      <sheetName val="Tindak Lanjut"/>
      <sheetName val="PROG_605XX"/>
      <sheetName val="Size"/>
      <sheetName val="Control   Fab  WELD"/>
      <sheetName val="BQ-Price"/>
      <sheetName val="H DSR"/>
      <sheetName val="BBL"/>
      <sheetName val="renc mgn"/>
      <sheetName val="ANALISA EL DAN ELC"/>
      <sheetName val="KNO"/>
      <sheetName val="MP MOB"/>
      <sheetName val="Engineering"/>
      <sheetName val="DPPN"/>
      <sheetName val="KBB-CIB BANK"/>
      <sheetName val="DPro"/>
      <sheetName val="ProductionQty"/>
      <sheetName val="石炭性状"/>
      <sheetName val="Analisa PEP"/>
      <sheetName val="ISBL-CIV"/>
      <sheetName val="Schedule S-Curve Revision#3"/>
      <sheetName val="ThongSo"/>
      <sheetName val="lam-moi"/>
      <sheetName val="thao-go"/>
      <sheetName val="TH XL"/>
      <sheetName val="3. KC - PODIUM"/>
      <sheetName val="負荷集計（断熱不燃）"/>
      <sheetName val="chiettinh"/>
      <sheetName val="Profit Loss Statement"/>
      <sheetName val="PL- Don gia"/>
      <sheetName val="MTO REV.2(ARMOR)"/>
      <sheetName val="STF-SDL"/>
      <sheetName val="GI"/>
      <sheetName val="salary"/>
      <sheetName val="Bond"/>
      <sheetName val="Exchange"/>
      <sheetName val="旧区一层照明更改"/>
      <sheetName val="単価係数"/>
      <sheetName val="賞退法定福利等"/>
      <sheetName val="daf-3(OK)"/>
      <sheetName val="daf-7(OK)"/>
      <sheetName val="Kebutuhan Besi"/>
      <sheetName val="Type1"/>
      <sheetName val="06. Est.SE"/>
      <sheetName val="Sum.AHS"/>
      <sheetName val="Arc"/>
      <sheetName val="Infra"/>
      <sheetName val="D-7 (M)"/>
      <sheetName val="bag_2"/>
      <sheetName val="BONUS"/>
      <sheetName val="岩性"/>
      <sheetName val="ALATSEWA"/>
      <sheetName val="2. MVAC R1"/>
      <sheetName val="EK"/>
      <sheetName val="PercenDiv"/>
      <sheetName val="Harga ME "/>
      <sheetName val="BCulSch"/>
      <sheetName val="BOQ-Bill1-8"/>
      <sheetName val="D.UPH&amp;PEK"/>
      <sheetName val="Anal Kantor_BBI"/>
      <sheetName val="Gen"/>
      <sheetName val="ANALISA 3"/>
      <sheetName val="PRY01-1"/>
      <sheetName val="HARGA SATUAN  "/>
      <sheetName val="ANALISA 1"/>
      <sheetName val="REKAP STR T"/>
      <sheetName val="Civil Works"/>
      <sheetName val="Hargapek"/>
      <sheetName val="Hardasar-PSJJ"/>
      <sheetName val="weeks"/>
      <sheetName val="ALOKASI"/>
      <sheetName val="UTILITAS"/>
      <sheetName val="Rekap "/>
      <sheetName val="Divisi1"/>
      <sheetName val="h_sat-bbm6"/>
      <sheetName val="Rekap_Biaya6"/>
      <sheetName val="Rekap_Analisa5"/>
      <sheetName val="Agregat_Halus_&amp;_Kasar6"/>
      <sheetName val="Master_Dat6"/>
      <sheetName val="4-Basic_Price6"/>
      <sheetName val="Met__Minor6"/>
      <sheetName val="Divisi_Baru6"/>
      <sheetName val="2_E6"/>
      <sheetName val="2_F6"/>
      <sheetName val="RAB_DC6"/>
      <sheetName val="BQ_OE6"/>
      <sheetName val="Agg_Halus_&amp;_Kasar6"/>
      <sheetName val="NP_(2)5"/>
      <sheetName val="15_Harga_Satuan_Bahan5"/>
      <sheetName val="inner_pervious_adjust_5"/>
      <sheetName val="outer_pervious_adjust5"/>
      <sheetName val="BOQ_SNJ_15"/>
      <sheetName val="DKH_CCO_1A5"/>
      <sheetName val="DKH_CCO_1B_R-15"/>
      <sheetName val="DIV_56"/>
      <sheetName val="DIV_66"/>
      <sheetName val="TOWER_D6"/>
      <sheetName val="bearing_PDMR16"/>
      <sheetName val="Stay_Cable_PDMR16"/>
      <sheetName val="Post_Tens-16"/>
      <sheetName val="Supl_X5"/>
      <sheetName val="BOQ_EM5"/>
      <sheetName val="HARGA_MATERIAL6"/>
      <sheetName val="Cash_Flow_bulanan5"/>
      <sheetName val="7_PEK-STRUKTUR5"/>
      <sheetName val="DIV_95"/>
      <sheetName val="7_공정표5"/>
      <sheetName val="Fill_this_out_first___8"/>
      <sheetName val="Man_Power5"/>
      <sheetName val="anal-drainase,tanah&amp;ps_batu5"/>
      <sheetName val="Input_monthly_capex5"/>
      <sheetName val="Attachment-3_Chem5"/>
      <sheetName val="ﾄﾞﾊﾞｲFUEL_GAS追見5"/>
      <sheetName val="Breakdown_Instrument5"/>
      <sheetName val="A+Supl_5"/>
      <sheetName val="Peralatan_Utama5"/>
      <sheetName val="Schedule_11a5"/>
      <sheetName val="Septick_tank5"/>
      <sheetName val="AnalisaSIPIL_RIIL5"/>
      <sheetName val="BOQ_ADD-125"/>
      <sheetName val="NS_GD_UGD3"/>
      <sheetName val="STD_GD_UGD3"/>
      <sheetName val="DATA_PROYEK3"/>
      <sheetName val="Fill_this_out_first___9"/>
      <sheetName val="H_Alat2"/>
      <sheetName val="H_Bahan2"/>
      <sheetName val="Analisa_Tend5"/>
      <sheetName val="ACTUAL_CHECK5"/>
      <sheetName val="BK-PU_20113"/>
      <sheetName val="Kinerja_Proyek3"/>
      <sheetName val="REKAP_TOTAL4"/>
      <sheetName val="Uraian_Analisa5"/>
      <sheetName val="Rekap_Direct_Cost5"/>
      <sheetName val="REKAP_HP2"/>
      <sheetName val="SELISIH_HARGA5"/>
      <sheetName val="Analisa_HS2"/>
      <sheetName val="HS_UPAH3"/>
      <sheetName val="HS_BAHAN3"/>
      <sheetName val="Daf_Dasar_Upah&amp;Bahan5"/>
      <sheetName val="Sales_Rental2"/>
      <sheetName val="Sales_Parameter2"/>
      <sheetName val="GRAND_REKAPITULASI2"/>
      <sheetName val="RAB_G_ADM__PUSAT_(1)2"/>
      <sheetName val="RAB_R__GENSET_&amp;_PANEL_(10)_2"/>
      <sheetName val="RAB_R__DNS__PENGLL_T_54_(11_A_2"/>
      <sheetName val="RAB_R__DNS__PENGLL_T_54_(11_B_2"/>
      <sheetName val="RAB_R__DNS__PENGLL_T_54_(11_C_2"/>
      <sheetName val="RAB_R__DNS__PENGLL_T_70_(12_A_2"/>
      <sheetName val="RAB_R__DNS__PENGLL_T_70_(12_B_2"/>
      <sheetName val="RAB_R__DNS__PENGLL_T_70_(12_C_2"/>
      <sheetName val="RAB_SPORT_CLUB_(14)2"/>
      <sheetName val="RAB_MASJID_&amp;_T_WUDLU_(15)2"/>
      <sheetName val="RAB_LOUNDRY_&amp;_WORKSHOP_(16)2"/>
      <sheetName val="RAB_MINIMARKET_&amp;_KANTIN_(17_)2"/>
      <sheetName val="RAB_RMH__PENJAGA_(18)2"/>
      <sheetName val="RAB_POS_JAGA_(19__A_)2"/>
      <sheetName val="RAB_POS_JAGA_(19__B_)2"/>
      <sheetName val="RAB_R__POMPA_(20)2"/>
      <sheetName val="RAB_R__KELAS_(2_A)2"/>
      <sheetName val="RAB_R__KELAS_(2_B)2"/>
      <sheetName val="RAB_AULA_UTAMA_(5)2"/>
      <sheetName val="RAB_AULA_SEDANG_(6)2"/>
      <sheetName val="RAB_ASRAMA_(7__B_)2"/>
      <sheetName val="RAB_ASRAMA_(7__C_)2"/>
      <sheetName val="RAB_ASRAMA_(7__D_)2"/>
      <sheetName val="RAB_R__MAKAN_(8)2"/>
      <sheetName val="RAB_GUEST_HOUSE_(9__A_)2"/>
      <sheetName val="RAB_GUEST_HOUSE_(9__B_)2"/>
      <sheetName val="_MINGGUAN2"/>
      <sheetName val="Analisa_IC2"/>
      <sheetName val="Analisa_J2"/>
      <sheetName val="Rekap_Biaya_Alat2"/>
      <sheetName val="Biaya_Operator2"/>
      <sheetName val="Ops_Alat2"/>
      <sheetName val="Sewa_Alat2"/>
      <sheetName val="PERALATAN_PROYEK_GOL_III_A2"/>
      <sheetName val="Sec_I_ML3"/>
      <sheetName val="PL_SPP_per_ton2"/>
      <sheetName val="HR_Detail2"/>
      <sheetName val="LAMP_2_22"/>
      <sheetName val="M_12__2_2"/>
      <sheetName val="SPI_GMBH2"/>
      <sheetName val="DAF__PEKERJAAN5"/>
      <sheetName val="SPESISIKASI_PENAWARAN5"/>
      <sheetName val="Daf-2_4_Baja5"/>
      <sheetName val="ATAP_&amp;_RISER5"/>
      <sheetName val="OLI_HEQ2"/>
      <sheetName val="Lead_Schedule2"/>
      <sheetName val="Vol_RKAP_20192"/>
      <sheetName val="Rev_RKAP_20192"/>
      <sheetName val="bukan_PNS3"/>
      <sheetName val="B_T2"/>
      <sheetName val="Gal_Sal2"/>
      <sheetName val="Account_Code2"/>
      <sheetName val="HARGA_SAT4"/>
      <sheetName val="NAMA_DEPT2"/>
      <sheetName val="STOK_MAT2"/>
      <sheetName val="Master_Schedule2"/>
      <sheetName val="AA_1_1_BNI2"/>
      <sheetName val="P_B_J2"/>
      <sheetName val="An_HarSatPek2"/>
      <sheetName val="ENC_142"/>
      <sheetName val="Analisa_Bangun_2"/>
      <sheetName val="analisa_Str2"/>
      <sheetName val="R1__GREJA_KATHOLIK2"/>
      <sheetName val="Pesangon___jml_kary2"/>
      <sheetName val="BOQ_-_HPS_PU2"/>
      <sheetName val="TS_(A3)2"/>
      <sheetName val="5_NP2"/>
      <sheetName val="Lingkup_Pekerjaan6"/>
      <sheetName val="Pek_persiapan6"/>
      <sheetName val="anal_baja6"/>
      <sheetName val="m'trl_baja6"/>
      <sheetName val="UPAH_KERJA6"/>
      <sheetName val="BEDA_VOL6"/>
      <sheetName val="LAMP_56"/>
      <sheetName val="D3_15"/>
      <sheetName val="Weight_Bridge5"/>
      <sheetName val="An_harga_alat4"/>
      <sheetName val="AMD_II4"/>
      <sheetName val="AMD_I4"/>
      <sheetName val="dist__mat4"/>
      <sheetName val="Analisa_-Baku4"/>
      <sheetName val="Rekap_Tahap_14"/>
      <sheetName val="BL_(1)4"/>
      <sheetName val="Faktor_Markup4"/>
      <sheetName val="Spesifikasi_4"/>
      <sheetName val="Bahan_&amp;_Upah4"/>
      <sheetName val="120601Sport_Center4"/>
      <sheetName val="00_Jumlah_Total4"/>
      <sheetName val="ANALISA_NOV_'074"/>
      <sheetName val="HARGA_BAHAN&amp;UPAH_4"/>
      <sheetName val="ARC_BANGUNAN_UTAMA4"/>
      <sheetName val="REKAP_ME_4"/>
      <sheetName val="Prod_027"/>
      <sheetName val="A-11_Steel_Str4"/>
      <sheetName val="A-03_Pile4"/>
      <sheetName val="DAFT_ALAT,UPAH_&amp;_MAT4"/>
      <sheetName val="Steel_Material_List4"/>
      <sheetName val="MUA_SA4"/>
      <sheetName val="Analisa_Tend_(2)4"/>
      <sheetName val="B_-_Norelec4"/>
      <sheetName val="ANALISA_(2)4"/>
      <sheetName val="AHS_Marka4"/>
      <sheetName val="D2_24"/>
      <sheetName val="ganti_rugi4"/>
      <sheetName val="UPAH_+_ALAT4"/>
      <sheetName val="Master_Edit3"/>
      <sheetName val="BM_1_(M)4"/>
      <sheetName val="Analisa_RAP4"/>
      <sheetName val="Alat_B4"/>
      <sheetName val="Bahan_B4"/>
      <sheetName val="Upah_B4"/>
      <sheetName val="Analisa_RAB4"/>
      <sheetName val="Rekap_A4"/>
      <sheetName val="Gudang_non_AC-AC_Struktur4"/>
      <sheetName val="Mat__List'084"/>
      <sheetName val="Pos_4-14"/>
      <sheetName val="rek_PUS_oe4"/>
      <sheetName val="S-_Curve_Cash_flow4"/>
      <sheetName val="Gb_Link_Requirement4"/>
      <sheetName val="REKAP_ARSITEKTUR_4"/>
      <sheetName val="LAP__MINGG4"/>
      <sheetName val="Anls-ME_Tampil4"/>
      <sheetName val="Urai__Resap_pengikat4"/>
      <sheetName val="CONS_4"/>
      <sheetName val="MAPDC_4"/>
      <sheetName val="H_Upah4"/>
      <sheetName val="Prog_Real4"/>
      <sheetName val="PRY_024"/>
      <sheetName val="LAMPIRAN_-B4"/>
      <sheetName val="Isian_Biodata4"/>
      <sheetName val="Analisa_Tekhnis3"/>
      <sheetName val="Eval__Arus_Kas3"/>
      <sheetName val="cv__2_3"/>
      <sheetName val="Analis_harga4"/>
      <sheetName val="List_Plant4"/>
      <sheetName val="unit_price3"/>
      <sheetName val="Mech_CIF3"/>
      <sheetName val="Data_13"/>
      <sheetName val="PRD_01-43"/>
      <sheetName val="PRD_01-34"/>
      <sheetName val="REKAP_BQ3"/>
      <sheetName val="Piping_Cost3"/>
      <sheetName val="Direct_Cost_Thp_23"/>
      <sheetName val="Ana_duct3"/>
      <sheetName val="Harsat_Upah_STR_ARS3"/>
      <sheetName val="_PE-F-42_MR_9_Manpower3"/>
      <sheetName val="REKAP_STRUKTUR3"/>
      <sheetName val="Analisa_SNI_STANDART_3"/>
      <sheetName val="Owning_cost_Alat3"/>
      <sheetName val="610_043"/>
      <sheetName val="610_053"/>
      <sheetName val="610_063"/>
      <sheetName val="610_073"/>
      <sheetName val="610_083"/>
      <sheetName val="sumber_data_alat3"/>
      <sheetName val="M_AR-KUAT3"/>
      <sheetName val="Bill_No_6_Koord___Attendance3"/>
      <sheetName val="Bill_No_4_Summary_3"/>
      <sheetName val="CF_Rp-USD3"/>
      <sheetName val="01_FA3"/>
      <sheetName val="REKAP_A_BESAR3"/>
      <sheetName val="T-3_4_Cost_of_Equipment3"/>
      <sheetName val="T-3_2_UP_Labour3"/>
      <sheetName val="PHU_053"/>
      <sheetName val="Hal_010MUKAMC3"/>
      <sheetName val="BL__1_3"/>
      <sheetName val="Analisa_Bahan3"/>
      <sheetName val="harsat_sdy3"/>
      <sheetName val="Format_Daftar_Sewa_Alat_3"/>
      <sheetName val="Uraian_Upah3"/>
      <sheetName val="UBA_RAB3"/>
      <sheetName val="RAP_M3"/>
      <sheetName val="BUL_M3"/>
      <sheetName val="Analisa_Fave3"/>
      <sheetName val="Harsat_Bahan3"/>
      <sheetName val="Harsat_Subkon3"/>
      <sheetName val="Rek_An3"/>
      <sheetName val="Analis_Upah3"/>
      <sheetName val="RAB_Temiling_3"/>
      <sheetName val="pek_tanah_utk_irigasi3"/>
      <sheetName val="Formula_Paket_A3"/>
      <sheetName val="AC_WIL_SERANG3"/>
      <sheetName val="Prod_15-53"/>
      <sheetName val="Prod_028"/>
      <sheetName val="Ana__PU3"/>
      <sheetName val="Tabel_Item3"/>
      <sheetName val="Tabel_Satuan3"/>
      <sheetName val="Tabel_Alat3"/>
      <sheetName val="Tabel_Bahan3"/>
      <sheetName val="Tabel_Tenaga3"/>
      <sheetName val="New_MADC_(2)3"/>
      <sheetName val="Analisa_Satuan3"/>
      <sheetName val="LKT_-_HL3"/>
      <sheetName val="LKT_-_HS3"/>
      <sheetName val="Metod_TWR3"/>
      <sheetName val="HRGA_SATUAN_UPAH-BAHAN3"/>
      <sheetName val="HS_Bhn3"/>
      <sheetName val="Cek_list3"/>
      <sheetName val="ANALIS_ALAT2"/>
      <sheetName val="Permanent_info2"/>
      <sheetName val="surfacing_&amp;_point___2"/>
      <sheetName val="stone_mas_ARE2"/>
      <sheetName val="New_MADC2"/>
      <sheetName val="GALIAN_batu_ok_(89)2"/>
      <sheetName val="Data_Alat2"/>
      <sheetName val="ELEMENT_SUM2"/>
      <sheetName val="REKOM-Rekap_SCEDULE_32"/>
      <sheetName val="i-j__Pengalaman2"/>
      <sheetName val="Daftar_Kuantitas_&amp;_Harga__MC_02"/>
      <sheetName val="BQ_ARS3"/>
      <sheetName val="Bill-5_22"/>
      <sheetName val="Bill-9_12"/>
      <sheetName val="Bill-6_1_1-6_1_32"/>
      <sheetName val="ELECTRIC_DATA2"/>
      <sheetName val="ตาราง_G2"/>
      <sheetName val="KEDUNG_GOONG2"/>
      <sheetName val="Vol_Admin&amp;Canteen2"/>
      <sheetName val="rek_det_1-32"/>
      <sheetName val="H-Bahan_&amp;_Tenaga2"/>
      <sheetName val="Vol__Mg_102"/>
      <sheetName val="TONGKE3p_2"/>
      <sheetName val="TH_VL,_NC,_DDHT_Thanhphuoc2"/>
      <sheetName val="BARU-4_2"/>
      <sheetName val="HSUB_SARPRA2"/>
      <sheetName val="bill_qty2"/>
      <sheetName val="PEKERJAAN_PERSIAPAN2"/>
      <sheetName val="Ans_Kom_Precast2"/>
      <sheetName val="UPAH_&amp;_BHN2"/>
      <sheetName val="Form_I2"/>
      <sheetName val="Harga_Dsr2"/>
      <sheetName val="Peralatan_(2)2"/>
      <sheetName val="H_&amp;_U2"/>
      <sheetName val="An__Alat2"/>
      <sheetName val="Daftar_Upah,Bhn,&amp;_alat2"/>
      <sheetName val="Tambahan_anal2"/>
      <sheetName val="HS_Dasar_2"/>
      <sheetName val="HD_BAHAN2"/>
      <sheetName val="BOQ_CONTRACT_WK2"/>
      <sheetName val="Analisa_K2"/>
      <sheetName val="HS_KALIJATI2"/>
      <sheetName val="D2_42"/>
      <sheetName val="D4_3_(TE)2"/>
      <sheetName val="D5_3_(TF)_2"/>
      <sheetName val="D8_3_(TJ)2"/>
      <sheetName val="PRIST_LIST2"/>
      <sheetName val="5_1-5_4(1)-5_4(2)2"/>
      <sheetName val="Customize_Your_Purchase_Order2"/>
      <sheetName val="On_Time2"/>
      <sheetName val="RPP01_61"/>
      <sheetName val="S_UPAH1"/>
      <sheetName val="Table_Array1"/>
      <sheetName val="FoB_2"/>
      <sheetName val="subK_(2)2"/>
      <sheetName val="Analisa_22"/>
      <sheetName val="Mk_Sub_Grade2"/>
      <sheetName val="MAP_GAB2"/>
      <sheetName val="Up_&amp;_bhn2"/>
      <sheetName val="MI(data_base)2"/>
      <sheetName val="RANKING_PELAPORAN2"/>
      <sheetName val="Danamon_LK2"/>
      <sheetName val="K_6DEPOSIT2"/>
      <sheetName val="Rekap_RAP2"/>
      <sheetName val="Gal__selokan2"/>
      <sheetName val="RESOURCE_MODEL2"/>
      <sheetName val="HS-Divisi_31"/>
      <sheetName val="E_212"/>
      <sheetName val="E_341"/>
      <sheetName val="610_07A"/>
      <sheetName val="ANAL_2_1"/>
      <sheetName val="LAMP_gnrlP4"/>
      <sheetName val="LAMP_gnrl_P5"/>
      <sheetName val="gnrl_P6"/>
      <sheetName val="ANalisa_1"/>
      <sheetName val="PRY_01-8"/>
      <sheetName val="PRY_01-3"/>
      <sheetName val="HPP_X_Q'TY"/>
      <sheetName val="Strand_PDMR1"/>
      <sheetName val="Post_tension_PDMR1"/>
      <sheetName val="Rokan_1"/>
      <sheetName val="HD_ALAT"/>
      <sheetName val="UG_Excav"/>
      <sheetName val="Detail_toilet"/>
      <sheetName val="rab_me__by_owner__"/>
      <sheetName val="BQ__by_owner_"/>
      <sheetName val="rab_me__fisik_"/>
      <sheetName val="Escalation_Code"/>
      <sheetName val="Galian_u_Bahu"/>
      <sheetName val="New_Final_Schedule_Total"/>
      <sheetName val="H_Material,_Upah_&amp;_Alat"/>
      <sheetName val="Analisa_H_Sat_Pek_"/>
      <sheetName val="PRICE_(2)"/>
      <sheetName val="bhn_"/>
      <sheetName val="Anal_Alat_Type_II_A"/>
      <sheetName val="P-2"/>
      <sheetName val="P-6"/>
      <sheetName val="RECORD"/>
      <sheetName val="est proy"/>
      <sheetName val="HB ARSITEKTUR"/>
      <sheetName val="HB STRUKTUR"/>
      <sheetName val="BPS"/>
      <sheetName val="analisabudget"/>
      <sheetName val="H_BHN"/>
      <sheetName val="Indirect_Const"/>
      <sheetName val="anal pipa"/>
      <sheetName val="Beton-K-300"/>
      <sheetName val="bill 3.9"/>
      <sheetName val="TTTram"/>
      <sheetName val="DAF.ALAT"/>
      <sheetName val="IPL_SCHEDULE"/>
      <sheetName val="Hrg Readymix"/>
      <sheetName val="Engine"/>
      <sheetName val="Harga Upah "/>
      <sheetName val="190318 09.47"/>
      <sheetName val="REKAP AHS"/>
      <sheetName val="3_DIV2"/>
      <sheetName val="HrgMat"/>
      <sheetName val="AHS Baru"/>
      <sheetName val="NPCPP-70-DS-017"/>
      <sheetName val="Analisis"/>
      <sheetName val="CANADA"/>
      <sheetName val="unit"/>
      <sheetName val="hsp-STR-ARS"/>
      <sheetName val="ANL CK"/>
    </sheetNames>
    <sheetDataSet>
      <sheetData sheetId="0">
        <row r="1">
          <cell r="JB1">
            <v>0</v>
          </cell>
        </row>
      </sheetData>
      <sheetData sheetId="1">
        <row r="7">
          <cell r="P7" t="str">
            <v xml:space="preserve">B U D G E T A R Y </v>
          </cell>
        </row>
      </sheetData>
      <sheetData sheetId="2">
        <row r="7">
          <cell r="P7" t="str">
            <v xml:space="preserve">B U D G E T A R Y </v>
          </cell>
        </row>
      </sheetData>
      <sheetData sheetId="3">
        <row r="7">
          <cell r="P7" t="str">
            <v xml:space="preserve">B U D G E T A R Y </v>
          </cell>
        </row>
      </sheetData>
      <sheetData sheetId="4">
        <row r="7">
          <cell r="P7" t="str">
            <v xml:space="preserve">B U D G E T A R Y </v>
          </cell>
        </row>
      </sheetData>
      <sheetData sheetId="5">
        <row r="7">
          <cell r="P7" t="str">
            <v xml:space="preserve">B U D G E T A R Y </v>
          </cell>
        </row>
      </sheetData>
      <sheetData sheetId="6">
        <row r="7">
          <cell r="P7" t="str">
            <v xml:space="preserve">B U D G E T A R Y </v>
          </cell>
        </row>
      </sheetData>
      <sheetData sheetId="7">
        <row r="7">
          <cell r="P7" t="str">
            <v xml:space="preserve">B U D G E T A R Y </v>
          </cell>
        </row>
      </sheetData>
      <sheetData sheetId="8">
        <row r="7">
          <cell r="P7" t="str">
            <v xml:space="preserve">B U D G E T A R Y </v>
          </cell>
        </row>
      </sheetData>
      <sheetData sheetId="9">
        <row r="7">
          <cell r="P7" t="str">
            <v xml:space="preserve">B U D G E T A R Y </v>
          </cell>
        </row>
      </sheetData>
      <sheetData sheetId="10" refreshError="1">
        <row r="1">
          <cell r="JB1">
            <v>0</v>
          </cell>
        </row>
        <row r="7">
          <cell r="P7" t="str">
            <v xml:space="preserve">B U D G E T A R Y </v>
          </cell>
        </row>
      </sheetData>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row r="7">
          <cell r="P7" t="str">
            <v xml:space="preserve">B U D G E T A R Y </v>
          </cell>
        </row>
      </sheetData>
      <sheetData sheetId="103"/>
      <sheetData sheetId="104">
        <row r="7">
          <cell r="P7" t="str">
            <v xml:space="preserve">B U D G E T A R Y </v>
          </cell>
        </row>
      </sheetData>
      <sheetData sheetId="105">
        <row r="7">
          <cell r="P7" t="str">
            <v xml:space="preserve">B U D G E T A R Y </v>
          </cell>
        </row>
      </sheetData>
      <sheetData sheetId="106">
        <row r="7">
          <cell r="P7" t="str">
            <v xml:space="preserve">B U D G E T A R Y </v>
          </cell>
        </row>
      </sheetData>
      <sheetData sheetId="107">
        <row r="7">
          <cell r="P7" t="str">
            <v xml:space="preserve">B U D G E T A R Y </v>
          </cell>
        </row>
      </sheetData>
      <sheetData sheetId="108">
        <row r="7">
          <cell r="P7" t="str">
            <v xml:space="preserve">B U D G E T A R Y </v>
          </cell>
        </row>
      </sheetData>
      <sheetData sheetId="109">
        <row r="7">
          <cell r="P7" t="str">
            <v xml:space="preserve">B U D G E T A R Y </v>
          </cell>
        </row>
      </sheetData>
      <sheetData sheetId="110">
        <row r="7">
          <cell r="P7" t="str">
            <v xml:space="preserve">B U D G E T A R Y </v>
          </cell>
        </row>
      </sheetData>
      <sheetData sheetId="111">
        <row r="7">
          <cell r="P7" t="str">
            <v xml:space="preserve">B U D G E T A R Y </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ow r="7">
          <cell r="P7" t="str">
            <v xml:space="preserve">B U D G E T A R Y </v>
          </cell>
        </row>
      </sheetData>
      <sheetData sheetId="231"/>
      <sheetData sheetId="232"/>
      <sheetData sheetId="233"/>
      <sheetData sheetId="234"/>
      <sheetData sheetId="235"/>
      <sheetData sheetId="236"/>
      <sheetData sheetId="237"/>
      <sheetData sheetId="238">
        <row r="1">
          <cell r="JB1">
            <v>0</v>
          </cell>
        </row>
      </sheetData>
      <sheetData sheetId="239">
        <row r="1">
          <cell r="JB1">
            <v>0</v>
          </cell>
        </row>
      </sheetData>
      <sheetData sheetId="240">
        <row r="1">
          <cell r="JB1">
            <v>0</v>
          </cell>
        </row>
      </sheetData>
      <sheetData sheetId="241">
        <row r="1">
          <cell r="JB1">
            <v>0</v>
          </cell>
        </row>
      </sheetData>
      <sheetData sheetId="242">
        <row r="1">
          <cell r="JB1">
            <v>0</v>
          </cell>
        </row>
      </sheetData>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row r="1">
          <cell r="JB1">
            <v>0</v>
          </cell>
        </row>
      </sheetData>
      <sheetData sheetId="261">
        <row r="1">
          <cell r="JB1">
            <v>0</v>
          </cell>
        </row>
      </sheetData>
      <sheetData sheetId="262"/>
      <sheetData sheetId="263"/>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ow r="1">
          <cell r="JB1">
            <v>0</v>
          </cell>
        </row>
      </sheetData>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ow r="1">
          <cell r="JB1">
            <v>0</v>
          </cell>
        </row>
      </sheetData>
      <sheetData sheetId="659">
        <row r="1">
          <cell r="JB1">
            <v>0</v>
          </cell>
        </row>
      </sheetData>
      <sheetData sheetId="660">
        <row r="1">
          <cell r="JB1">
            <v>0</v>
          </cell>
        </row>
      </sheetData>
      <sheetData sheetId="661">
        <row r="1">
          <cell r="JB1">
            <v>0</v>
          </cell>
        </row>
      </sheetData>
      <sheetData sheetId="662">
        <row r="1">
          <cell r="JB1">
            <v>0</v>
          </cell>
        </row>
      </sheetData>
      <sheetData sheetId="663">
        <row r="1">
          <cell r="JB1">
            <v>0</v>
          </cell>
        </row>
      </sheetData>
      <sheetData sheetId="664">
        <row r="1">
          <cell r="JB1">
            <v>0</v>
          </cell>
        </row>
      </sheetData>
      <sheetData sheetId="665">
        <row r="1">
          <cell r="JB1">
            <v>0</v>
          </cell>
        </row>
      </sheetData>
      <sheetData sheetId="666">
        <row r="1">
          <cell r="JB1">
            <v>0</v>
          </cell>
        </row>
      </sheetData>
      <sheetData sheetId="667">
        <row r="1">
          <cell r="JB1">
            <v>0</v>
          </cell>
        </row>
      </sheetData>
      <sheetData sheetId="668">
        <row r="1">
          <cell r="JB1">
            <v>0</v>
          </cell>
        </row>
      </sheetData>
      <sheetData sheetId="669">
        <row r="1">
          <cell r="JB1">
            <v>0</v>
          </cell>
        </row>
      </sheetData>
      <sheetData sheetId="670">
        <row r="1">
          <cell r="JB1">
            <v>0</v>
          </cell>
        </row>
      </sheetData>
      <sheetData sheetId="671">
        <row r="1">
          <cell r="JB1">
            <v>0</v>
          </cell>
        </row>
      </sheetData>
      <sheetData sheetId="672">
        <row r="1">
          <cell r="JB1">
            <v>0</v>
          </cell>
        </row>
      </sheetData>
      <sheetData sheetId="673">
        <row r="1">
          <cell r="JB1">
            <v>0</v>
          </cell>
        </row>
      </sheetData>
      <sheetData sheetId="674">
        <row r="1">
          <cell r="JB1">
            <v>0</v>
          </cell>
        </row>
      </sheetData>
      <sheetData sheetId="675">
        <row r="1">
          <cell r="JB1">
            <v>0</v>
          </cell>
        </row>
      </sheetData>
      <sheetData sheetId="676">
        <row r="1">
          <cell r="JB1">
            <v>0</v>
          </cell>
        </row>
      </sheetData>
      <sheetData sheetId="677">
        <row r="1">
          <cell r="JB1">
            <v>0</v>
          </cell>
        </row>
      </sheetData>
      <sheetData sheetId="678">
        <row r="1">
          <cell r="JB1">
            <v>0</v>
          </cell>
        </row>
      </sheetData>
      <sheetData sheetId="679">
        <row r="1">
          <cell r="JB1">
            <v>0</v>
          </cell>
        </row>
      </sheetData>
      <sheetData sheetId="680">
        <row r="1">
          <cell r="JB1">
            <v>0</v>
          </cell>
        </row>
      </sheetData>
      <sheetData sheetId="681">
        <row r="1">
          <cell r="JB1">
            <v>0</v>
          </cell>
        </row>
      </sheetData>
      <sheetData sheetId="682">
        <row r="1">
          <cell r="JB1">
            <v>0</v>
          </cell>
        </row>
      </sheetData>
      <sheetData sheetId="683">
        <row r="1">
          <cell r="JB1">
            <v>0</v>
          </cell>
        </row>
      </sheetData>
      <sheetData sheetId="684">
        <row r="1">
          <cell r="JB1">
            <v>0</v>
          </cell>
        </row>
      </sheetData>
      <sheetData sheetId="685">
        <row r="1">
          <cell r="JB1">
            <v>0</v>
          </cell>
        </row>
      </sheetData>
      <sheetData sheetId="686">
        <row r="1">
          <cell r="JB1">
            <v>0</v>
          </cell>
        </row>
      </sheetData>
      <sheetData sheetId="687">
        <row r="1">
          <cell r="JB1">
            <v>0</v>
          </cell>
        </row>
      </sheetData>
      <sheetData sheetId="688">
        <row r="1">
          <cell r="JB1">
            <v>0</v>
          </cell>
        </row>
      </sheetData>
      <sheetData sheetId="689">
        <row r="1">
          <cell r="JB1">
            <v>0</v>
          </cell>
        </row>
      </sheetData>
      <sheetData sheetId="690">
        <row r="1">
          <cell r="JB1">
            <v>0</v>
          </cell>
        </row>
      </sheetData>
      <sheetData sheetId="691">
        <row r="1">
          <cell r="JB1">
            <v>0</v>
          </cell>
        </row>
      </sheetData>
      <sheetData sheetId="692">
        <row r="1">
          <cell r="JB1">
            <v>0</v>
          </cell>
        </row>
      </sheetData>
      <sheetData sheetId="693">
        <row r="1">
          <cell r="JB1">
            <v>0</v>
          </cell>
        </row>
      </sheetData>
      <sheetData sheetId="694">
        <row r="1">
          <cell r="JB1">
            <v>0</v>
          </cell>
        </row>
      </sheetData>
      <sheetData sheetId="695">
        <row r="1">
          <cell r="JB1">
            <v>0</v>
          </cell>
        </row>
      </sheetData>
      <sheetData sheetId="696">
        <row r="1">
          <cell r="JB1">
            <v>0</v>
          </cell>
        </row>
      </sheetData>
      <sheetData sheetId="697">
        <row r="1">
          <cell r="JB1">
            <v>0</v>
          </cell>
        </row>
      </sheetData>
      <sheetData sheetId="698">
        <row r="1">
          <cell r="JB1">
            <v>0</v>
          </cell>
        </row>
      </sheetData>
      <sheetData sheetId="699">
        <row r="1">
          <cell r="JB1">
            <v>0</v>
          </cell>
        </row>
      </sheetData>
      <sheetData sheetId="700">
        <row r="1">
          <cell r="JB1">
            <v>0</v>
          </cell>
        </row>
      </sheetData>
      <sheetData sheetId="701">
        <row r="1">
          <cell r="JB1">
            <v>0</v>
          </cell>
        </row>
      </sheetData>
      <sheetData sheetId="702">
        <row r="1">
          <cell r="JB1">
            <v>0</v>
          </cell>
        </row>
      </sheetData>
      <sheetData sheetId="703">
        <row r="1">
          <cell r="JB1">
            <v>0</v>
          </cell>
        </row>
      </sheetData>
      <sheetData sheetId="704">
        <row r="1">
          <cell r="JB1">
            <v>0</v>
          </cell>
        </row>
      </sheetData>
      <sheetData sheetId="705">
        <row r="1">
          <cell r="JB1">
            <v>0</v>
          </cell>
        </row>
      </sheetData>
      <sheetData sheetId="706">
        <row r="1">
          <cell r="JB1">
            <v>0</v>
          </cell>
        </row>
      </sheetData>
      <sheetData sheetId="707">
        <row r="1">
          <cell r="JB1">
            <v>0</v>
          </cell>
        </row>
      </sheetData>
      <sheetData sheetId="708">
        <row r="1">
          <cell r="JB1">
            <v>0</v>
          </cell>
        </row>
      </sheetData>
      <sheetData sheetId="709">
        <row r="1">
          <cell r="JB1">
            <v>0</v>
          </cell>
        </row>
      </sheetData>
      <sheetData sheetId="710">
        <row r="1">
          <cell r="JB1">
            <v>0</v>
          </cell>
        </row>
      </sheetData>
      <sheetData sheetId="711">
        <row r="1">
          <cell r="JB1">
            <v>0</v>
          </cell>
        </row>
      </sheetData>
      <sheetData sheetId="712">
        <row r="1">
          <cell r="JB1">
            <v>0</v>
          </cell>
        </row>
      </sheetData>
      <sheetData sheetId="713">
        <row r="1">
          <cell r="JB1">
            <v>0</v>
          </cell>
        </row>
      </sheetData>
      <sheetData sheetId="714">
        <row r="1">
          <cell r="JB1">
            <v>0</v>
          </cell>
        </row>
      </sheetData>
      <sheetData sheetId="715">
        <row r="1">
          <cell r="JB1">
            <v>0</v>
          </cell>
        </row>
      </sheetData>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ow r="1">
          <cell r="JB1">
            <v>0</v>
          </cell>
        </row>
      </sheetData>
      <sheetData sheetId="739">
        <row r="1">
          <cell r="JB1">
            <v>0</v>
          </cell>
        </row>
      </sheetData>
      <sheetData sheetId="740">
        <row r="1">
          <cell r="JB1">
            <v>0</v>
          </cell>
        </row>
      </sheetData>
      <sheetData sheetId="741">
        <row r="1">
          <cell r="JB1">
            <v>0</v>
          </cell>
        </row>
      </sheetData>
      <sheetData sheetId="742">
        <row r="1">
          <cell r="JB1">
            <v>0</v>
          </cell>
        </row>
      </sheetData>
      <sheetData sheetId="743">
        <row r="1">
          <cell r="JB1">
            <v>0</v>
          </cell>
        </row>
      </sheetData>
      <sheetData sheetId="744">
        <row r="1">
          <cell r="JB1">
            <v>0</v>
          </cell>
        </row>
      </sheetData>
      <sheetData sheetId="745">
        <row r="1">
          <cell r="JB1">
            <v>0</v>
          </cell>
        </row>
      </sheetData>
      <sheetData sheetId="746">
        <row r="1">
          <cell r="JB1">
            <v>0</v>
          </cell>
        </row>
      </sheetData>
      <sheetData sheetId="747">
        <row r="1">
          <cell r="JB1">
            <v>0</v>
          </cell>
        </row>
      </sheetData>
      <sheetData sheetId="748">
        <row r="1">
          <cell r="JB1">
            <v>0</v>
          </cell>
        </row>
      </sheetData>
      <sheetData sheetId="749">
        <row r="1">
          <cell r="JB1">
            <v>0</v>
          </cell>
        </row>
      </sheetData>
      <sheetData sheetId="750">
        <row r="1">
          <cell r="JB1">
            <v>0</v>
          </cell>
        </row>
      </sheetData>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ow r="1">
          <cell r="JB1">
            <v>0</v>
          </cell>
        </row>
      </sheetData>
      <sheetData sheetId="776">
        <row r="1">
          <cell r="JB1">
            <v>0</v>
          </cell>
        </row>
      </sheetData>
      <sheetData sheetId="777">
        <row r="1">
          <cell r="JB1">
            <v>0</v>
          </cell>
        </row>
      </sheetData>
      <sheetData sheetId="778">
        <row r="1">
          <cell r="JB1">
            <v>0</v>
          </cell>
        </row>
      </sheetData>
      <sheetData sheetId="779">
        <row r="1">
          <cell r="JB1">
            <v>0</v>
          </cell>
        </row>
      </sheetData>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ow r="1">
          <cell r="JB1">
            <v>0</v>
          </cell>
        </row>
      </sheetData>
      <sheetData sheetId="790">
        <row r="1">
          <cell r="JB1">
            <v>0</v>
          </cell>
        </row>
      </sheetData>
      <sheetData sheetId="791">
        <row r="1">
          <cell r="JB1">
            <v>0</v>
          </cell>
        </row>
      </sheetData>
      <sheetData sheetId="792">
        <row r="1">
          <cell r="JB1">
            <v>0</v>
          </cell>
        </row>
      </sheetData>
      <sheetData sheetId="793">
        <row r="1">
          <cell r="JB1">
            <v>0</v>
          </cell>
        </row>
      </sheetData>
      <sheetData sheetId="794">
        <row r="1">
          <cell r="JB1">
            <v>0</v>
          </cell>
        </row>
      </sheetData>
      <sheetData sheetId="795">
        <row r="1">
          <cell r="JB1">
            <v>0</v>
          </cell>
        </row>
      </sheetData>
      <sheetData sheetId="796">
        <row r="1">
          <cell r="JB1">
            <v>0</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JB1">
            <v>0</v>
          </cell>
        </row>
      </sheetData>
      <sheetData sheetId="809">
        <row r="1">
          <cell r="JB1">
            <v>0</v>
          </cell>
        </row>
      </sheetData>
      <sheetData sheetId="810">
        <row r="1">
          <cell r="JB1">
            <v>0</v>
          </cell>
        </row>
      </sheetData>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ow r="1">
          <cell r="JB1">
            <v>0</v>
          </cell>
        </row>
      </sheetData>
      <sheetData sheetId="885">
        <row r="1">
          <cell r="JB1">
            <v>0</v>
          </cell>
        </row>
      </sheetData>
      <sheetData sheetId="886">
        <row r="1">
          <cell r="JB1">
            <v>0</v>
          </cell>
        </row>
      </sheetData>
      <sheetData sheetId="887">
        <row r="1">
          <cell r="JB1">
            <v>0</v>
          </cell>
        </row>
      </sheetData>
      <sheetData sheetId="888">
        <row r="1">
          <cell r="JB1">
            <v>0</v>
          </cell>
        </row>
      </sheetData>
      <sheetData sheetId="889">
        <row r="1">
          <cell r="JB1">
            <v>0</v>
          </cell>
        </row>
      </sheetData>
      <sheetData sheetId="890">
        <row r="1">
          <cell r="JB1">
            <v>0</v>
          </cell>
        </row>
      </sheetData>
      <sheetData sheetId="891">
        <row r="1">
          <cell r="JB1">
            <v>0</v>
          </cell>
        </row>
      </sheetData>
      <sheetData sheetId="892">
        <row r="1">
          <cell r="JB1">
            <v>0</v>
          </cell>
        </row>
      </sheetData>
      <sheetData sheetId="893">
        <row r="1">
          <cell r="JB1">
            <v>0</v>
          </cell>
        </row>
      </sheetData>
      <sheetData sheetId="894">
        <row r="1">
          <cell r="JB1">
            <v>0</v>
          </cell>
        </row>
      </sheetData>
      <sheetData sheetId="895">
        <row r="1">
          <cell r="JB1">
            <v>0</v>
          </cell>
        </row>
      </sheetData>
      <sheetData sheetId="896">
        <row r="1">
          <cell r="JB1">
            <v>0</v>
          </cell>
        </row>
      </sheetData>
      <sheetData sheetId="897">
        <row r="1">
          <cell r="JB1">
            <v>0</v>
          </cell>
        </row>
      </sheetData>
      <sheetData sheetId="898">
        <row r="1">
          <cell r="JB1">
            <v>0</v>
          </cell>
        </row>
      </sheetData>
      <sheetData sheetId="899">
        <row r="1">
          <cell r="JB1">
            <v>0</v>
          </cell>
        </row>
      </sheetData>
      <sheetData sheetId="900">
        <row r="1">
          <cell r="JB1">
            <v>0</v>
          </cell>
        </row>
      </sheetData>
      <sheetData sheetId="901">
        <row r="1">
          <cell r="JB1">
            <v>0</v>
          </cell>
        </row>
      </sheetData>
      <sheetData sheetId="902">
        <row r="1">
          <cell r="JB1">
            <v>0</v>
          </cell>
        </row>
      </sheetData>
      <sheetData sheetId="903">
        <row r="1">
          <cell r="JB1">
            <v>0</v>
          </cell>
        </row>
      </sheetData>
      <sheetData sheetId="904">
        <row r="1">
          <cell r="JB1">
            <v>0</v>
          </cell>
        </row>
      </sheetData>
      <sheetData sheetId="905">
        <row r="1">
          <cell r="JB1">
            <v>0</v>
          </cell>
        </row>
      </sheetData>
      <sheetData sheetId="906">
        <row r="1">
          <cell r="JB1">
            <v>0</v>
          </cell>
        </row>
      </sheetData>
      <sheetData sheetId="907">
        <row r="1">
          <cell r="JB1">
            <v>0</v>
          </cell>
        </row>
      </sheetData>
      <sheetData sheetId="908">
        <row r="1">
          <cell r="JB1">
            <v>0</v>
          </cell>
        </row>
      </sheetData>
      <sheetData sheetId="909">
        <row r="1">
          <cell r="JB1">
            <v>0</v>
          </cell>
        </row>
      </sheetData>
      <sheetData sheetId="910">
        <row r="1">
          <cell r="JB1">
            <v>0</v>
          </cell>
        </row>
      </sheetData>
      <sheetData sheetId="911">
        <row r="1">
          <cell r="JB1">
            <v>0</v>
          </cell>
        </row>
      </sheetData>
      <sheetData sheetId="912">
        <row r="1">
          <cell r="JB1">
            <v>0</v>
          </cell>
        </row>
      </sheetData>
      <sheetData sheetId="913">
        <row r="1">
          <cell r="JB1">
            <v>0</v>
          </cell>
        </row>
      </sheetData>
      <sheetData sheetId="914">
        <row r="1">
          <cell r="JB1">
            <v>0</v>
          </cell>
        </row>
      </sheetData>
      <sheetData sheetId="915">
        <row r="1">
          <cell r="JB1">
            <v>0</v>
          </cell>
        </row>
      </sheetData>
      <sheetData sheetId="916">
        <row r="1">
          <cell r="JB1">
            <v>0</v>
          </cell>
        </row>
      </sheetData>
      <sheetData sheetId="917">
        <row r="1">
          <cell r="JB1">
            <v>0</v>
          </cell>
        </row>
      </sheetData>
      <sheetData sheetId="918">
        <row r="1">
          <cell r="JB1">
            <v>0</v>
          </cell>
        </row>
      </sheetData>
      <sheetData sheetId="919">
        <row r="1">
          <cell r="JB1">
            <v>0</v>
          </cell>
        </row>
      </sheetData>
      <sheetData sheetId="920">
        <row r="1">
          <cell r="JB1">
            <v>0</v>
          </cell>
        </row>
      </sheetData>
      <sheetData sheetId="921">
        <row r="1">
          <cell r="JB1">
            <v>0</v>
          </cell>
        </row>
      </sheetData>
      <sheetData sheetId="922">
        <row r="1">
          <cell r="JB1">
            <v>0</v>
          </cell>
        </row>
      </sheetData>
      <sheetData sheetId="923">
        <row r="1">
          <cell r="JB1">
            <v>0</v>
          </cell>
        </row>
      </sheetData>
      <sheetData sheetId="924">
        <row r="1">
          <cell r="JB1">
            <v>0</v>
          </cell>
        </row>
      </sheetData>
      <sheetData sheetId="925">
        <row r="1">
          <cell r="JB1">
            <v>0</v>
          </cell>
        </row>
      </sheetData>
      <sheetData sheetId="926">
        <row r="1">
          <cell r="JB1">
            <v>0</v>
          </cell>
        </row>
      </sheetData>
      <sheetData sheetId="927">
        <row r="1">
          <cell r="JB1">
            <v>0</v>
          </cell>
        </row>
      </sheetData>
      <sheetData sheetId="928">
        <row r="1">
          <cell r="JB1">
            <v>0</v>
          </cell>
        </row>
      </sheetData>
      <sheetData sheetId="929">
        <row r="1">
          <cell r="JB1">
            <v>0</v>
          </cell>
        </row>
      </sheetData>
      <sheetData sheetId="930">
        <row r="1">
          <cell r="JB1">
            <v>0</v>
          </cell>
        </row>
      </sheetData>
      <sheetData sheetId="931">
        <row r="1">
          <cell r="JB1">
            <v>0</v>
          </cell>
        </row>
      </sheetData>
      <sheetData sheetId="932">
        <row r="1">
          <cell r="JB1">
            <v>0</v>
          </cell>
        </row>
      </sheetData>
      <sheetData sheetId="933">
        <row r="1">
          <cell r="JB1">
            <v>0</v>
          </cell>
        </row>
      </sheetData>
      <sheetData sheetId="934">
        <row r="1">
          <cell r="JB1">
            <v>0</v>
          </cell>
        </row>
      </sheetData>
      <sheetData sheetId="935">
        <row r="1">
          <cell r="JB1">
            <v>0</v>
          </cell>
        </row>
      </sheetData>
      <sheetData sheetId="936">
        <row r="1">
          <cell r="JB1">
            <v>0</v>
          </cell>
        </row>
      </sheetData>
      <sheetData sheetId="937">
        <row r="1">
          <cell r="JB1">
            <v>0</v>
          </cell>
        </row>
      </sheetData>
      <sheetData sheetId="938">
        <row r="1">
          <cell r="JB1">
            <v>0</v>
          </cell>
        </row>
      </sheetData>
      <sheetData sheetId="939">
        <row r="1">
          <cell r="JB1">
            <v>0</v>
          </cell>
        </row>
      </sheetData>
      <sheetData sheetId="940">
        <row r="1">
          <cell r="JB1">
            <v>0</v>
          </cell>
        </row>
      </sheetData>
      <sheetData sheetId="941">
        <row r="1">
          <cell r="JB1">
            <v>0</v>
          </cell>
        </row>
      </sheetData>
      <sheetData sheetId="942">
        <row r="1">
          <cell r="JB1">
            <v>0</v>
          </cell>
        </row>
      </sheetData>
      <sheetData sheetId="943">
        <row r="1">
          <cell r="JB1">
            <v>0</v>
          </cell>
        </row>
      </sheetData>
      <sheetData sheetId="944">
        <row r="1">
          <cell r="JB1">
            <v>0</v>
          </cell>
        </row>
      </sheetData>
      <sheetData sheetId="945">
        <row r="1">
          <cell r="JB1">
            <v>0</v>
          </cell>
        </row>
      </sheetData>
      <sheetData sheetId="946">
        <row r="1">
          <cell r="JB1">
            <v>0</v>
          </cell>
        </row>
      </sheetData>
      <sheetData sheetId="947">
        <row r="1">
          <cell r="JB1">
            <v>0</v>
          </cell>
        </row>
      </sheetData>
      <sheetData sheetId="948">
        <row r="1">
          <cell r="JB1">
            <v>0</v>
          </cell>
        </row>
      </sheetData>
      <sheetData sheetId="949">
        <row r="1">
          <cell r="JB1">
            <v>0</v>
          </cell>
        </row>
      </sheetData>
      <sheetData sheetId="950">
        <row r="1">
          <cell r="JB1">
            <v>0</v>
          </cell>
        </row>
      </sheetData>
      <sheetData sheetId="951">
        <row r="1">
          <cell r="JB1">
            <v>0</v>
          </cell>
        </row>
      </sheetData>
      <sheetData sheetId="952">
        <row r="1">
          <cell r="JB1">
            <v>0</v>
          </cell>
        </row>
      </sheetData>
      <sheetData sheetId="953">
        <row r="1">
          <cell r="JB1">
            <v>0</v>
          </cell>
        </row>
      </sheetData>
      <sheetData sheetId="954">
        <row r="1">
          <cell r="JB1">
            <v>0</v>
          </cell>
        </row>
      </sheetData>
      <sheetData sheetId="955">
        <row r="1">
          <cell r="JB1">
            <v>0</v>
          </cell>
        </row>
      </sheetData>
      <sheetData sheetId="956">
        <row r="1">
          <cell r="JB1">
            <v>0</v>
          </cell>
        </row>
      </sheetData>
      <sheetData sheetId="957">
        <row r="1">
          <cell r="JB1">
            <v>0</v>
          </cell>
        </row>
      </sheetData>
      <sheetData sheetId="958">
        <row r="1">
          <cell r="JB1">
            <v>0</v>
          </cell>
        </row>
      </sheetData>
      <sheetData sheetId="959">
        <row r="1">
          <cell r="JB1">
            <v>0</v>
          </cell>
        </row>
      </sheetData>
      <sheetData sheetId="960">
        <row r="1">
          <cell r="JB1">
            <v>0</v>
          </cell>
        </row>
      </sheetData>
      <sheetData sheetId="961">
        <row r="1">
          <cell r="JB1">
            <v>0</v>
          </cell>
        </row>
      </sheetData>
      <sheetData sheetId="962">
        <row r="1">
          <cell r="JB1">
            <v>0</v>
          </cell>
        </row>
      </sheetData>
      <sheetData sheetId="963">
        <row r="1">
          <cell r="JB1">
            <v>0</v>
          </cell>
        </row>
      </sheetData>
      <sheetData sheetId="964">
        <row r="1">
          <cell r="JB1">
            <v>0</v>
          </cell>
        </row>
      </sheetData>
      <sheetData sheetId="965">
        <row r="1">
          <cell r="JB1">
            <v>0</v>
          </cell>
        </row>
      </sheetData>
      <sheetData sheetId="966">
        <row r="1">
          <cell r="JB1">
            <v>0</v>
          </cell>
        </row>
      </sheetData>
      <sheetData sheetId="967">
        <row r="1">
          <cell r="JB1">
            <v>0</v>
          </cell>
        </row>
      </sheetData>
      <sheetData sheetId="968">
        <row r="1">
          <cell r="JB1">
            <v>0</v>
          </cell>
        </row>
      </sheetData>
      <sheetData sheetId="969">
        <row r="1">
          <cell r="JB1">
            <v>0</v>
          </cell>
        </row>
      </sheetData>
      <sheetData sheetId="970">
        <row r="1">
          <cell r="JB1">
            <v>0</v>
          </cell>
        </row>
      </sheetData>
      <sheetData sheetId="971">
        <row r="1">
          <cell r="JB1">
            <v>0</v>
          </cell>
        </row>
      </sheetData>
      <sheetData sheetId="972">
        <row r="1">
          <cell r="JB1">
            <v>0</v>
          </cell>
        </row>
      </sheetData>
      <sheetData sheetId="973">
        <row r="1">
          <cell r="JB1">
            <v>0</v>
          </cell>
        </row>
      </sheetData>
      <sheetData sheetId="974">
        <row r="1">
          <cell r="JB1">
            <v>0</v>
          </cell>
        </row>
      </sheetData>
      <sheetData sheetId="975">
        <row r="1">
          <cell r="JB1">
            <v>0</v>
          </cell>
        </row>
      </sheetData>
      <sheetData sheetId="976">
        <row r="1">
          <cell r="JB1">
            <v>0</v>
          </cell>
        </row>
      </sheetData>
      <sheetData sheetId="977">
        <row r="1">
          <cell r="JB1">
            <v>0</v>
          </cell>
        </row>
      </sheetData>
      <sheetData sheetId="978">
        <row r="1">
          <cell r="JB1">
            <v>0</v>
          </cell>
        </row>
      </sheetData>
      <sheetData sheetId="979">
        <row r="1">
          <cell r="JB1">
            <v>0</v>
          </cell>
        </row>
      </sheetData>
      <sheetData sheetId="980">
        <row r="1">
          <cell r="JB1">
            <v>0</v>
          </cell>
        </row>
      </sheetData>
      <sheetData sheetId="981">
        <row r="1">
          <cell r="JB1">
            <v>0</v>
          </cell>
        </row>
      </sheetData>
      <sheetData sheetId="982">
        <row r="1">
          <cell r="JB1">
            <v>0</v>
          </cell>
        </row>
      </sheetData>
      <sheetData sheetId="983">
        <row r="1">
          <cell r="JB1">
            <v>0</v>
          </cell>
        </row>
      </sheetData>
      <sheetData sheetId="984">
        <row r="1">
          <cell r="JB1">
            <v>0</v>
          </cell>
        </row>
      </sheetData>
      <sheetData sheetId="985">
        <row r="1">
          <cell r="JB1">
            <v>0</v>
          </cell>
        </row>
      </sheetData>
      <sheetData sheetId="986">
        <row r="1">
          <cell r="JB1">
            <v>0</v>
          </cell>
        </row>
      </sheetData>
      <sheetData sheetId="987">
        <row r="1">
          <cell r="JB1">
            <v>0</v>
          </cell>
        </row>
      </sheetData>
      <sheetData sheetId="988">
        <row r="1">
          <cell r="JB1">
            <v>0</v>
          </cell>
        </row>
      </sheetData>
      <sheetData sheetId="989">
        <row r="1">
          <cell r="JB1">
            <v>0</v>
          </cell>
        </row>
      </sheetData>
      <sheetData sheetId="990">
        <row r="1">
          <cell r="JB1">
            <v>0</v>
          </cell>
        </row>
      </sheetData>
      <sheetData sheetId="991">
        <row r="1">
          <cell r="JB1">
            <v>0</v>
          </cell>
        </row>
      </sheetData>
      <sheetData sheetId="992">
        <row r="1">
          <cell r="JB1">
            <v>0</v>
          </cell>
        </row>
      </sheetData>
      <sheetData sheetId="993">
        <row r="1">
          <cell r="JB1">
            <v>0</v>
          </cell>
        </row>
      </sheetData>
      <sheetData sheetId="994">
        <row r="1">
          <cell r="JB1">
            <v>0</v>
          </cell>
        </row>
      </sheetData>
      <sheetData sheetId="995">
        <row r="1">
          <cell r="JB1">
            <v>0</v>
          </cell>
        </row>
      </sheetData>
      <sheetData sheetId="996">
        <row r="1">
          <cell r="JB1">
            <v>0</v>
          </cell>
        </row>
      </sheetData>
      <sheetData sheetId="997">
        <row r="1">
          <cell r="JB1">
            <v>0</v>
          </cell>
        </row>
      </sheetData>
      <sheetData sheetId="998">
        <row r="1">
          <cell r="JB1">
            <v>0</v>
          </cell>
        </row>
      </sheetData>
      <sheetData sheetId="999">
        <row r="1">
          <cell r="JB1">
            <v>0</v>
          </cell>
        </row>
      </sheetData>
      <sheetData sheetId="1000">
        <row r="1">
          <cell r="JB1">
            <v>0</v>
          </cell>
        </row>
      </sheetData>
      <sheetData sheetId="1001">
        <row r="1">
          <cell r="JB1">
            <v>0</v>
          </cell>
        </row>
      </sheetData>
      <sheetData sheetId="1002">
        <row r="1">
          <cell r="JB1">
            <v>0</v>
          </cell>
        </row>
      </sheetData>
      <sheetData sheetId="1003">
        <row r="1">
          <cell r="JB1">
            <v>0</v>
          </cell>
        </row>
      </sheetData>
      <sheetData sheetId="1004">
        <row r="1">
          <cell r="JB1">
            <v>0</v>
          </cell>
        </row>
      </sheetData>
      <sheetData sheetId="1005">
        <row r="1">
          <cell r="JB1">
            <v>0</v>
          </cell>
        </row>
      </sheetData>
      <sheetData sheetId="1006">
        <row r="1">
          <cell r="JB1">
            <v>0</v>
          </cell>
        </row>
      </sheetData>
      <sheetData sheetId="1007">
        <row r="1">
          <cell r="JB1">
            <v>0</v>
          </cell>
        </row>
      </sheetData>
      <sheetData sheetId="1008">
        <row r="1">
          <cell r="JB1">
            <v>0</v>
          </cell>
        </row>
      </sheetData>
      <sheetData sheetId="1009">
        <row r="1">
          <cell r="JB1">
            <v>0</v>
          </cell>
        </row>
      </sheetData>
      <sheetData sheetId="1010">
        <row r="1">
          <cell r="JB1">
            <v>0</v>
          </cell>
        </row>
      </sheetData>
      <sheetData sheetId="1011">
        <row r="1">
          <cell r="JB1">
            <v>0</v>
          </cell>
        </row>
      </sheetData>
      <sheetData sheetId="1012">
        <row r="1">
          <cell r="JB1">
            <v>0</v>
          </cell>
        </row>
      </sheetData>
      <sheetData sheetId="1013">
        <row r="1">
          <cell r="JB1">
            <v>0</v>
          </cell>
        </row>
      </sheetData>
      <sheetData sheetId="1014">
        <row r="1">
          <cell r="JB1">
            <v>0</v>
          </cell>
        </row>
      </sheetData>
      <sheetData sheetId="1015">
        <row r="1">
          <cell r="JB1">
            <v>0</v>
          </cell>
        </row>
      </sheetData>
      <sheetData sheetId="1016">
        <row r="1">
          <cell r="JB1">
            <v>0</v>
          </cell>
        </row>
      </sheetData>
      <sheetData sheetId="1017">
        <row r="1">
          <cell r="JB1">
            <v>0</v>
          </cell>
        </row>
      </sheetData>
      <sheetData sheetId="1018">
        <row r="1">
          <cell r="JB1">
            <v>0</v>
          </cell>
        </row>
      </sheetData>
      <sheetData sheetId="1019">
        <row r="1">
          <cell r="JB1">
            <v>0</v>
          </cell>
        </row>
      </sheetData>
      <sheetData sheetId="1020">
        <row r="1">
          <cell r="JB1">
            <v>0</v>
          </cell>
        </row>
      </sheetData>
      <sheetData sheetId="1021">
        <row r="1">
          <cell r="JB1">
            <v>0</v>
          </cell>
        </row>
      </sheetData>
      <sheetData sheetId="1022">
        <row r="1">
          <cell r="JB1">
            <v>0</v>
          </cell>
        </row>
      </sheetData>
      <sheetData sheetId="1023">
        <row r="1">
          <cell r="JB1">
            <v>0</v>
          </cell>
        </row>
      </sheetData>
      <sheetData sheetId="1024">
        <row r="1">
          <cell r="JB1">
            <v>0</v>
          </cell>
        </row>
      </sheetData>
      <sheetData sheetId="1025">
        <row r="1">
          <cell r="JB1">
            <v>0</v>
          </cell>
        </row>
      </sheetData>
      <sheetData sheetId="1026">
        <row r="1">
          <cell r="JB1">
            <v>0</v>
          </cell>
        </row>
      </sheetData>
      <sheetData sheetId="1027">
        <row r="1">
          <cell r="JB1">
            <v>0</v>
          </cell>
        </row>
      </sheetData>
      <sheetData sheetId="1028">
        <row r="1">
          <cell r="JB1">
            <v>0</v>
          </cell>
        </row>
      </sheetData>
      <sheetData sheetId="1029">
        <row r="1">
          <cell r="JB1">
            <v>0</v>
          </cell>
        </row>
      </sheetData>
      <sheetData sheetId="1030">
        <row r="1">
          <cell r="JB1">
            <v>0</v>
          </cell>
        </row>
      </sheetData>
      <sheetData sheetId="1031">
        <row r="1">
          <cell r="JB1">
            <v>0</v>
          </cell>
        </row>
      </sheetData>
      <sheetData sheetId="1032">
        <row r="1">
          <cell r="JB1">
            <v>0</v>
          </cell>
        </row>
      </sheetData>
      <sheetData sheetId="1033">
        <row r="1">
          <cell r="JB1">
            <v>0</v>
          </cell>
        </row>
      </sheetData>
      <sheetData sheetId="1034">
        <row r="1">
          <cell r="JB1">
            <v>0</v>
          </cell>
        </row>
      </sheetData>
      <sheetData sheetId="1035">
        <row r="1">
          <cell r="JB1">
            <v>0</v>
          </cell>
        </row>
      </sheetData>
      <sheetData sheetId="1036">
        <row r="1">
          <cell r="JB1">
            <v>0</v>
          </cell>
        </row>
      </sheetData>
      <sheetData sheetId="1037">
        <row r="1">
          <cell r="JB1">
            <v>0</v>
          </cell>
        </row>
      </sheetData>
      <sheetData sheetId="1038">
        <row r="1">
          <cell r="JB1">
            <v>0</v>
          </cell>
        </row>
      </sheetData>
      <sheetData sheetId="1039">
        <row r="1">
          <cell r="JB1">
            <v>0</v>
          </cell>
        </row>
      </sheetData>
      <sheetData sheetId="1040">
        <row r="1">
          <cell r="JB1">
            <v>0</v>
          </cell>
        </row>
      </sheetData>
      <sheetData sheetId="1041">
        <row r="1">
          <cell r="JB1">
            <v>0</v>
          </cell>
        </row>
      </sheetData>
      <sheetData sheetId="1042">
        <row r="1">
          <cell r="JB1">
            <v>0</v>
          </cell>
        </row>
      </sheetData>
      <sheetData sheetId="1043">
        <row r="1">
          <cell r="JB1">
            <v>0</v>
          </cell>
        </row>
      </sheetData>
      <sheetData sheetId="1044">
        <row r="1">
          <cell r="JB1">
            <v>0</v>
          </cell>
        </row>
      </sheetData>
      <sheetData sheetId="1045">
        <row r="1">
          <cell r="JB1">
            <v>0</v>
          </cell>
        </row>
      </sheetData>
      <sheetData sheetId="1046">
        <row r="1">
          <cell r="JB1">
            <v>0</v>
          </cell>
        </row>
      </sheetData>
      <sheetData sheetId="1047">
        <row r="1">
          <cell r="JB1">
            <v>0</v>
          </cell>
        </row>
      </sheetData>
      <sheetData sheetId="1048">
        <row r="1">
          <cell r="JB1">
            <v>0</v>
          </cell>
        </row>
      </sheetData>
      <sheetData sheetId="1049">
        <row r="1">
          <cell r="JB1">
            <v>0</v>
          </cell>
        </row>
      </sheetData>
      <sheetData sheetId="1050">
        <row r="1">
          <cell r="JB1">
            <v>0</v>
          </cell>
        </row>
      </sheetData>
      <sheetData sheetId="1051">
        <row r="1">
          <cell r="JB1">
            <v>0</v>
          </cell>
        </row>
      </sheetData>
      <sheetData sheetId="1052">
        <row r="1">
          <cell r="JB1">
            <v>0</v>
          </cell>
        </row>
      </sheetData>
      <sheetData sheetId="1053">
        <row r="1">
          <cell r="JB1">
            <v>0</v>
          </cell>
        </row>
      </sheetData>
      <sheetData sheetId="1054">
        <row r="1">
          <cell r="JB1">
            <v>0</v>
          </cell>
        </row>
      </sheetData>
      <sheetData sheetId="1055">
        <row r="1">
          <cell r="JB1">
            <v>0</v>
          </cell>
        </row>
      </sheetData>
      <sheetData sheetId="1056">
        <row r="1">
          <cell r="JB1">
            <v>0</v>
          </cell>
        </row>
      </sheetData>
      <sheetData sheetId="1057">
        <row r="1">
          <cell r="JB1">
            <v>0</v>
          </cell>
        </row>
      </sheetData>
      <sheetData sheetId="1058">
        <row r="1">
          <cell r="JB1">
            <v>0</v>
          </cell>
        </row>
      </sheetData>
      <sheetData sheetId="1059">
        <row r="1">
          <cell r="JB1">
            <v>0</v>
          </cell>
        </row>
      </sheetData>
      <sheetData sheetId="1060">
        <row r="1">
          <cell r="JB1">
            <v>0</v>
          </cell>
        </row>
      </sheetData>
      <sheetData sheetId="1061">
        <row r="1">
          <cell r="JB1">
            <v>0</v>
          </cell>
        </row>
      </sheetData>
      <sheetData sheetId="1062">
        <row r="1">
          <cell r="JB1">
            <v>0</v>
          </cell>
        </row>
      </sheetData>
      <sheetData sheetId="1063">
        <row r="1">
          <cell r="JB1">
            <v>0</v>
          </cell>
        </row>
      </sheetData>
      <sheetData sheetId="1064">
        <row r="1">
          <cell r="JB1">
            <v>0</v>
          </cell>
        </row>
      </sheetData>
      <sheetData sheetId="1065">
        <row r="1">
          <cell r="JB1">
            <v>0</v>
          </cell>
        </row>
      </sheetData>
      <sheetData sheetId="1066">
        <row r="1">
          <cell r="JB1">
            <v>0</v>
          </cell>
        </row>
      </sheetData>
      <sheetData sheetId="1067">
        <row r="1">
          <cell r="JB1">
            <v>0</v>
          </cell>
        </row>
      </sheetData>
      <sheetData sheetId="1068">
        <row r="1">
          <cell r="JB1">
            <v>0</v>
          </cell>
        </row>
      </sheetData>
      <sheetData sheetId="1069">
        <row r="1">
          <cell r="JB1">
            <v>0</v>
          </cell>
        </row>
      </sheetData>
      <sheetData sheetId="1070">
        <row r="1">
          <cell r="JB1">
            <v>0</v>
          </cell>
        </row>
      </sheetData>
      <sheetData sheetId="1071">
        <row r="1">
          <cell r="JB1">
            <v>0</v>
          </cell>
        </row>
      </sheetData>
      <sheetData sheetId="1072">
        <row r="1">
          <cell r="JB1">
            <v>0</v>
          </cell>
        </row>
      </sheetData>
      <sheetData sheetId="1073">
        <row r="1">
          <cell r="JB1">
            <v>0</v>
          </cell>
        </row>
      </sheetData>
      <sheetData sheetId="1074">
        <row r="1">
          <cell r="JB1">
            <v>0</v>
          </cell>
        </row>
      </sheetData>
      <sheetData sheetId="1075">
        <row r="1">
          <cell r="JB1">
            <v>0</v>
          </cell>
        </row>
      </sheetData>
      <sheetData sheetId="1076">
        <row r="1">
          <cell r="JB1">
            <v>0</v>
          </cell>
        </row>
      </sheetData>
      <sheetData sheetId="1077">
        <row r="1">
          <cell r="JB1">
            <v>0</v>
          </cell>
        </row>
      </sheetData>
      <sheetData sheetId="1078">
        <row r="1">
          <cell r="JB1">
            <v>0</v>
          </cell>
        </row>
      </sheetData>
      <sheetData sheetId="1079">
        <row r="1">
          <cell r="JB1">
            <v>0</v>
          </cell>
        </row>
      </sheetData>
      <sheetData sheetId="1080">
        <row r="1">
          <cell r="JB1">
            <v>0</v>
          </cell>
        </row>
      </sheetData>
      <sheetData sheetId="1081">
        <row r="1">
          <cell r="JB1">
            <v>0</v>
          </cell>
        </row>
      </sheetData>
      <sheetData sheetId="1082">
        <row r="1">
          <cell r="JB1">
            <v>0</v>
          </cell>
        </row>
      </sheetData>
      <sheetData sheetId="1083">
        <row r="1">
          <cell r="JB1">
            <v>0</v>
          </cell>
        </row>
      </sheetData>
      <sheetData sheetId="1084">
        <row r="1">
          <cell r="JB1">
            <v>0</v>
          </cell>
        </row>
      </sheetData>
      <sheetData sheetId="1085">
        <row r="1">
          <cell r="JB1">
            <v>0</v>
          </cell>
        </row>
      </sheetData>
      <sheetData sheetId="1086">
        <row r="1">
          <cell r="JB1">
            <v>0</v>
          </cell>
        </row>
      </sheetData>
      <sheetData sheetId="1087">
        <row r="1">
          <cell r="JB1">
            <v>0</v>
          </cell>
        </row>
      </sheetData>
      <sheetData sheetId="1088">
        <row r="1">
          <cell r="JB1">
            <v>0</v>
          </cell>
        </row>
      </sheetData>
      <sheetData sheetId="1089">
        <row r="1">
          <cell r="JB1">
            <v>0</v>
          </cell>
        </row>
      </sheetData>
      <sheetData sheetId="1090">
        <row r="1">
          <cell r="JB1">
            <v>0</v>
          </cell>
        </row>
      </sheetData>
      <sheetData sheetId="1091">
        <row r="1">
          <cell r="JB1">
            <v>0</v>
          </cell>
        </row>
      </sheetData>
      <sheetData sheetId="1092">
        <row r="1">
          <cell r="JB1">
            <v>0</v>
          </cell>
        </row>
      </sheetData>
      <sheetData sheetId="1093">
        <row r="1">
          <cell r="JB1">
            <v>0</v>
          </cell>
        </row>
      </sheetData>
      <sheetData sheetId="1094">
        <row r="1">
          <cell r="JB1">
            <v>0</v>
          </cell>
        </row>
      </sheetData>
      <sheetData sheetId="1095">
        <row r="1">
          <cell r="JB1">
            <v>0</v>
          </cell>
        </row>
      </sheetData>
      <sheetData sheetId="1096">
        <row r="1">
          <cell r="JB1">
            <v>0</v>
          </cell>
        </row>
      </sheetData>
      <sheetData sheetId="1097">
        <row r="1">
          <cell r="JB1">
            <v>0</v>
          </cell>
        </row>
      </sheetData>
      <sheetData sheetId="1098">
        <row r="1">
          <cell r="JB1">
            <v>0</v>
          </cell>
        </row>
      </sheetData>
      <sheetData sheetId="1099">
        <row r="1">
          <cell r="JB1">
            <v>0</v>
          </cell>
        </row>
      </sheetData>
      <sheetData sheetId="1100">
        <row r="1">
          <cell r="JB1">
            <v>0</v>
          </cell>
        </row>
      </sheetData>
      <sheetData sheetId="1101">
        <row r="1">
          <cell r="JB1">
            <v>0</v>
          </cell>
        </row>
      </sheetData>
      <sheetData sheetId="1102">
        <row r="1">
          <cell r="JB1">
            <v>0</v>
          </cell>
        </row>
      </sheetData>
      <sheetData sheetId="1103">
        <row r="1">
          <cell r="JB1">
            <v>0</v>
          </cell>
        </row>
      </sheetData>
      <sheetData sheetId="1104">
        <row r="1">
          <cell r="JB1">
            <v>0</v>
          </cell>
        </row>
      </sheetData>
      <sheetData sheetId="1105">
        <row r="1">
          <cell r="JB1">
            <v>0</v>
          </cell>
        </row>
      </sheetData>
      <sheetData sheetId="1106">
        <row r="1">
          <cell r="JB1">
            <v>0</v>
          </cell>
        </row>
      </sheetData>
      <sheetData sheetId="1107">
        <row r="1">
          <cell r="JB1">
            <v>0</v>
          </cell>
        </row>
      </sheetData>
      <sheetData sheetId="1108">
        <row r="1">
          <cell r="JB1">
            <v>0</v>
          </cell>
        </row>
      </sheetData>
      <sheetData sheetId="1109">
        <row r="1">
          <cell r="JB1">
            <v>0</v>
          </cell>
        </row>
      </sheetData>
      <sheetData sheetId="1110">
        <row r="1">
          <cell r="JB1">
            <v>0</v>
          </cell>
        </row>
      </sheetData>
      <sheetData sheetId="1111">
        <row r="1">
          <cell r="JB1">
            <v>0</v>
          </cell>
        </row>
      </sheetData>
      <sheetData sheetId="1112">
        <row r="1">
          <cell r="JB1">
            <v>0</v>
          </cell>
        </row>
      </sheetData>
      <sheetData sheetId="1113">
        <row r="1">
          <cell r="JB1">
            <v>0</v>
          </cell>
        </row>
      </sheetData>
      <sheetData sheetId="1114">
        <row r="1">
          <cell r="JB1">
            <v>0</v>
          </cell>
        </row>
      </sheetData>
      <sheetData sheetId="1115">
        <row r="1">
          <cell r="JB1">
            <v>0</v>
          </cell>
        </row>
      </sheetData>
      <sheetData sheetId="1116">
        <row r="1">
          <cell r="JB1">
            <v>0</v>
          </cell>
        </row>
      </sheetData>
      <sheetData sheetId="1117">
        <row r="1">
          <cell r="JB1">
            <v>0</v>
          </cell>
        </row>
      </sheetData>
      <sheetData sheetId="1118">
        <row r="1">
          <cell r="JB1">
            <v>0</v>
          </cell>
        </row>
      </sheetData>
      <sheetData sheetId="1119">
        <row r="1">
          <cell r="JB1">
            <v>0</v>
          </cell>
        </row>
      </sheetData>
      <sheetData sheetId="1120">
        <row r="1">
          <cell r="JB1">
            <v>0</v>
          </cell>
        </row>
      </sheetData>
      <sheetData sheetId="1121">
        <row r="1">
          <cell r="JB1">
            <v>0</v>
          </cell>
        </row>
      </sheetData>
      <sheetData sheetId="1122">
        <row r="1">
          <cell r="JB1">
            <v>0</v>
          </cell>
        </row>
      </sheetData>
      <sheetData sheetId="1123">
        <row r="1">
          <cell r="JB1">
            <v>0</v>
          </cell>
        </row>
      </sheetData>
      <sheetData sheetId="1124">
        <row r="1">
          <cell r="JB1">
            <v>0</v>
          </cell>
        </row>
      </sheetData>
      <sheetData sheetId="1125">
        <row r="1">
          <cell r="JB1">
            <v>0</v>
          </cell>
        </row>
      </sheetData>
      <sheetData sheetId="1126">
        <row r="1">
          <cell r="JB1">
            <v>0</v>
          </cell>
        </row>
      </sheetData>
      <sheetData sheetId="1127">
        <row r="1">
          <cell r="JB1">
            <v>0</v>
          </cell>
        </row>
      </sheetData>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JB1">
            <v>0</v>
          </cell>
        </row>
      </sheetData>
      <sheetData sheetId="1197">
        <row r="1">
          <cell r="JB1">
            <v>0</v>
          </cell>
        </row>
      </sheetData>
      <sheetData sheetId="1198">
        <row r="1">
          <cell r="JB1">
            <v>0</v>
          </cell>
        </row>
      </sheetData>
      <sheetData sheetId="1199">
        <row r="1">
          <cell r="JB1">
            <v>0</v>
          </cell>
        </row>
      </sheetData>
      <sheetData sheetId="1200">
        <row r="1">
          <cell r="JB1">
            <v>0</v>
          </cell>
        </row>
      </sheetData>
      <sheetData sheetId="1201">
        <row r="1">
          <cell r="JB1">
            <v>0</v>
          </cell>
        </row>
      </sheetData>
      <sheetData sheetId="1202">
        <row r="1">
          <cell r="JB1">
            <v>0</v>
          </cell>
        </row>
      </sheetData>
      <sheetData sheetId="1203">
        <row r="1">
          <cell r="JB1">
            <v>0</v>
          </cell>
        </row>
      </sheetData>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ow r="1">
          <cell r="JB1">
            <v>0</v>
          </cell>
        </row>
      </sheetData>
      <sheetData sheetId="1237">
        <row r="1">
          <cell r="JB1">
            <v>0</v>
          </cell>
        </row>
      </sheetData>
      <sheetData sheetId="1238">
        <row r="1">
          <cell r="JB1">
            <v>0</v>
          </cell>
        </row>
      </sheetData>
      <sheetData sheetId="1239">
        <row r="1">
          <cell r="JB1">
            <v>0</v>
          </cell>
        </row>
      </sheetData>
      <sheetData sheetId="1240">
        <row r="1">
          <cell r="JB1">
            <v>0</v>
          </cell>
        </row>
      </sheetData>
      <sheetData sheetId="1241">
        <row r="1">
          <cell r="JB1">
            <v>0</v>
          </cell>
        </row>
      </sheetData>
      <sheetData sheetId="1242">
        <row r="1">
          <cell r="JB1">
            <v>0</v>
          </cell>
        </row>
      </sheetData>
      <sheetData sheetId="1243">
        <row r="1">
          <cell r="JB1">
            <v>0</v>
          </cell>
        </row>
      </sheetData>
      <sheetData sheetId="1244">
        <row r="1">
          <cell r="JB1">
            <v>0</v>
          </cell>
        </row>
      </sheetData>
      <sheetData sheetId="1245">
        <row r="1">
          <cell r="JB1">
            <v>0</v>
          </cell>
        </row>
      </sheetData>
      <sheetData sheetId="1246">
        <row r="1">
          <cell r="JB1">
            <v>0</v>
          </cell>
        </row>
      </sheetData>
      <sheetData sheetId="1247">
        <row r="1">
          <cell r="JB1">
            <v>0</v>
          </cell>
        </row>
      </sheetData>
      <sheetData sheetId="1248">
        <row r="1">
          <cell r="JB1">
            <v>0</v>
          </cell>
        </row>
      </sheetData>
      <sheetData sheetId="1249">
        <row r="1">
          <cell r="JB1">
            <v>0</v>
          </cell>
        </row>
      </sheetData>
      <sheetData sheetId="1250">
        <row r="1">
          <cell r="JB1">
            <v>0</v>
          </cell>
        </row>
      </sheetData>
      <sheetData sheetId="1251">
        <row r="1">
          <cell r="JB1">
            <v>0</v>
          </cell>
        </row>
      </sheetData>
      <sheetData sheetId="1252">
        <row r="1">
          <cell r="JB1">
            <v>0</v>
          </cell>
        </row>
      </sheetData>
      <sheetData sheetId="1253">
        <row r="1">
          <cell r="JB1">
            <v>0</v>
          </cell>
        </row>
      </sheetData>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ow r="1">
          <cell r="JB1">
            <v>0</v>
          </cell>
        </row>
      </sheetData>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ow r="1">
          <cell r="JB1">
            <v>0</v>
          </cell>
        </row>
      </sheetData>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ow r="7">
          <cell r="P7">
            <v>0</v>
          </cell>
        </row>
      </sheetData>
      <sheetData sheetId="1381">
        <row r="1">
          <cell r="JB1">
            <v>0</v>
          </cell>
        </row>
      </sheetData>
      <sheetData sheetId="1382">
        <row r="1">
          <cell r="JB1">
            <v>0</v>
          </cell>
        </row>
      </sheetData>
      <sheetData sheetId="1383">
        <row r="1">
          <cell r="JB1">
            <v>0</v>
          </cell>
        </row>
      </sheetData>
      <sheetData sheetId="1384">
        <row r="1">
          <cell r="JB1">
            <v>0</v>
          </cell>
        </row>
      </sheetData>
      <sheetData sheetId="1385">
        <row r="1">
          <cell r="JB1">
            <v>0</v>
          </cell>
        </row>
      </sheetData>
      <sheetData sheetId="1386">
        <row r="1">
          <cell r="JB1">
            <v>0</v>
          </cell>
        </row>
      </sheetData>
      <sheetData sheetId="1387">
        <row r="7">
          <cell r="P7" t="str">
            <v xml:space="preserve">B U D G E T A R Y </v>
          </cell>
        </row>
      </sheetData>
      <sheetData sheetId="1388" refreshError="1"/>
      <sheetData sheetId="1389">
        <row r="1">
          <cell r="JB1">
            <v>0</v>
          </cell>
        </row>
      </sheetData>
      <sheetData sheetId="1390">
        <row r="1">
          <cell r="JB1">
            <v>0</v>
          </cell>
        </row>
      </sheetData>
      <sheetData sheetId="1391"/>
      <sheetData sheetId="1392" refreshError="1"/>
      <sheetData sheetId="1393" refreshError="1"/>
      <sheetData sheetId="1394" refreshError="1"/>
      <sheetData sheetId="1395"/>
      <sheetData sheetId="1396"/>
      <sheetData sheetId="1397"/>
      <sheetData sheetId="1398"/>
      <sheetData sheetId="1399"/>
      <sheetData sheetId="1400"/>
      <sheetData sheetId="1401"/>
      <sheetData sheetId="1402">
        <row r="1">
          <cell r="JB1">
            <v>0</v>
          </cell>
        </row>
      </sheetData>
      <sheetData sheetId="1403"/>
      <sheetData sheetId="1404"/>
      <sheetData sheetId="1405"/>
      <sheetData sheetId="1406">
        <row r="1">
          <cell r="JB1">
            <v>0</v>
          </cell>
        </row>
      </sheetData>
      <sheetData sheetId="1407">
        <row r="1">
          <cell r="JB1">
            <v>0</v>
          </cell>
        </row>
      </sheetData>
      <sheetData sheetId="1408"/>
      <sheetData sheetId="1409" refreshError="1"/>
      <sheetData sheetId="1410" refreshError="1"/>
      <sheetData sheetId="1411" refreshError="1"/>
      <sheetData sheetId="1412" refreshError="1"/>
      <sheetData sheetId="1413" refreshError="1"/>
      <sheetData sheetId="1414">
        <row r="7">
          <cell r="P7" t="str">
            <v xml:space="preserve">B U D G E T A R Y </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ow r="1">
          <cell r="JB1">
            <v>0</v>
          </cell>
        </row>
      </sheetData>
      <sheetData sheetId="1494">
        <row r="1">
          <cell r="JB1">
            <v>0</v>
          </cell>
        </row>
      </sheetData>
      <sheetData sheetId="1495">
        <row r="1">
          <cell r="JB1">
            <v>0</v>
          </cell>
        </row>
      </sheetData>
      <sheetData sheetId="1496">
        <row r="1">
          <cell r="JB1">
            <v>0</v>
          </cell>
        </row>
      </sheetData>
      <sheetData sheetId="1497">
        <row r="1">
          <cell r="JB1">
            <v>0</v>
          </cell>
        </row>
      </sheetData>
      <sheetData sheetId="1498">
        <row r="1">
          <cell r="JB1">
            <v>0</v>
          </cell>
        </row>
      </sheetData>
      <sheetData sheetId="1499">
        <row r="1">
          <cell r="JB1">
            <v>0</v>
          </cell>
        </row>
      </sheetData>
      <sheetData sheetId="1500">
        <row r="1">
          <cell r="JB1">
            <v>0</v>
          </cell>
        </row>
      </sheetData>
      <sheetData sheetId="1501">
        <row r="1">
          <cell r="JB1">
            <v>0</v>
          </cell>
        </row>
      </sheetData>
      <sheetData sheetId="1502">
        <row r="1">
          <cell r="JB1">
            <v>0</v>
          </cell>
        </row>
      </sheetData>
      <sheetData sheetId="1503">
        <row r="1">
          <cell r="JB1">
            <v>0</v>
          </cell>
        </row>
      </sheetData>
      <sheetData sheetId="1504">
        <row r="1">
          <cell r="JB1">
            <v>0</v>
          </cell>
        </row>
      </sheetData>
      <sheetData sheetId="1505">
        <row r="1">
          <cell r="JB1">
            <v>0</v>
          </cell>
        </row>
      </sheetData>
      <sheetData sheetId="1506">
        <row r="1">
          <cell r="JB1">
            <v>0</v>
          </cell>
        </row>
      </sheetData>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ow r="1">
          <cell r="JB1">
            <v>0</v>
          </cell>
        </row>
      </sheetData>
      <sheetData sheetId="1553">
        <row r="1">
          <cell r="JB1">
            <v>0</v>
          </cell>
        </row>
      </sheetData>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ow r="1">
          <cell r="JB1">
            <v>0</v>
          </cell>
        </row>
      </sheetData>
      <sheetData sheetId="1579">
        <row r="1">
          <cell r="JB1">
            <v>0</v>
          </cell>
        </row>
      </sheetData>
      <sheetData sheetId="1580">
        <row r="1">
          <cell r="JB1">
            <v>0</v>
          </cell>
        </row>
      </sheetData>
      <sheetData sheetId="1581">
        <row r="1">
          <cell r="JB1">
            <v>0</v>
          </cell>
        </row>
      </sheetData>
      <sheetData sheetId="1582">
        <row r="1">
          <cell r="JB1">
            <v>0</v>
          </cell>
        </row>
      </sheetData>
      <sheetData sheetId="1583">
        <row r="1">
          <cell r="JB1">
            <v>0</v>
          </cell>
        </row>
      </sheetData>
      <sheetData sheetId="1584">
        <row r="1">
          <cell r="JB1">
            <v>0</v>
          </cell>
        </row>
      </sheetData>
      <sheetData sheetId="1585">
        <row r="1">
          <cell r="JB1">
            <v>0</v>
          </cell>
        </row>
      </sheetData>
      <sheetData sheetId="1586">
        <row r="1">
          <cell r="JB1">
            <v>0</v>
          </cell>
        </row>
      </sheetData>
      <sheetData sheetId="1587">
        <row r="1">
          <cell r="JB1">
            <v>0</v>
          </cell>
        </row>
      </sheetData>
      <sheetData sheetId="1588">
        <row r="1">
          <cell r="JB1">
            <v>0</v>
          </cell>
        </row>
      </sheetData>
      <sheetData sheetId="1589">
        <row r="1">
          <cell r="JB1">
            <v>0</v>
          </cell>
        </row>
      </sheetData>
      <sheetData sheetId="1590">
        <row r="1">
          <cell r="JB1">
            <v>0</v>
          </cell>
        </row>
      </sheetData>
      <sheetData sheetId="1591">
        <row r="1">
          <cell r="JB1">
            <v>0</v>
          </cell>
        </row>
      </sheetData>
      <sheetData sheetId="1592">
        <row r="1">
          <cell r="JB1">
            <v>0</v>
          </cell>
        </row>
      </sheetData>
      <sheetData sheetId="1593">
        <row r="1">
          <cell r="JB1">
            <v>0</v>
          </cell>
        </row>
      </sheetData>
      <sheetData sheetId="1594">
        <row r="1">
          <cell r="JB1">
            <v>0</v>
          </cell>
        </row>
      </sheetData>
      <sheetData sheetId="1595">
        <row r="1">
          <cell r="JB1">
            <v>0</v>
          </cell>
        </row>
      </sheetData>
      <sheetData sheetId="1596">
        <row r="1">
          <cell r="JB1">
            <v>0</v>
          </cell>
        </row>
      </sheetData>
      <sheetData sheetId="1597">
        <row r="1">
          <cell r="JB1">
            <v>0</v>
          </cell>
        </row>
      </sheetData>
      <sheetData sheetId="1598">
        <row r="1">
          <cell r="JB1">
            <v>0</v>
          </cell>
        </row>
      </sheetData>
      <sheetData sheetId="1599">
        <row r="1">
          <cell r="JB1">
            <v>0</v>
          </cell>
        </row>
      </sheetData>
      <sheetData sheetId="1600">
        <row r="1">
          <cell r="JB1">
            <v>0</v>
          </cell>
        </row>
      </sheetData>
      <sheetData sheetId="1601">
        <row r="1">
          <cell r="JB1">
            <v>0</v>
          </cell>
        </row>
      </sheetData>
      <sheetData sheetId="1602">
        <row r="1">
          <cell r="JB1">
            <v>0</v>
          </cell>
        </row>
      </sheetData>
      <sheetData sheetId="1603">
        <row r="1">
          <cell r="JB1">
            <v>0</v>
          </cell>
        </row>
      </sheetData>
      <sheetData sheetId="1604">
        <row r="1">
          <cell r="JB1">
            <v>0</v>
          </cell>
        </row>
      </sheetData>
      <sheetData sheetId="1605">
        <row r="1">
          <cell r="JB1">
            <v>0</v>
          </cell>
        </row>
      </sheetData>
      <sheetData sheetId="1606">
        <row r="1">
          <cell r="JB1">
            <v>0</v>
          </cell>
        </row>
      </sheetData>
      <sheetData sheetId="1607">
        <row r="1">
          <cell r="JB1">
            <v>0</v>
          </cell>
        </row>
      </sheetData>
      <sheetData sheetId="1608">
        <row r="1">
          <cell r="JB1">
            <v>0</v>
          </cell>
        </row>
      </sheetData>
      <sheetData sheetId="1609">
        <row r="1">
          <cell r="JB1">
            <v>0</v>
          </cell>
        </row>
      </sheetData>
      <sheetData sheetId="1610">
        <row r="1">
          <cell r="JB1">
            <v>0</v>
          </cell>
        </row>
      </sheetData>
      <sheetData sheetId="1611">
        <row r="1">
          <cell r="JB1">
            <v>0</v>
          </cell>
        </row>
      </sheetData>
      <sheetData sheetId="1612">
        <row r="1">
          <cell r="JB1">
            <v>0</v>
          </cell>
        </row>
      </sheetData>
      <sheetData sheetId="1613">
        <row r="1">
          <cell r="JB1">
            <v>0</v>
          </cell>
        </row>
      </sheetData>
      <sheetData sheetId="1614">
        <row r="1">
          <cell r="JB1">
            <v>0</v>
          </cell>
        </row>
      </sheetData>
      <sheetData sheetId="1615">
        <row r="1">
          <cell r="JB1">
            <v>0</v>
          </cell>
        </row>
      </sheetData>
      <sheetData sheetId="1616">
        <row r="1">
          <cell r="JB1">
            <v>0</v>
          </cell>
        </row>
      </sheetData>
      <sheetData sheetId="1617">
        <row r="1">
          <cell r="JB1">
            <v>0</v>
          </cell>
        </row>
      </sheetData>
      <sheetData sheetId="1618">
        <row r="1">
          <cell r="JB1">
            <v>0</v>
          </cell>
        </row>
      </sheetData>
      <sheetData sheetId="1619">
        <row r="1">
          <cell r="JB1">
            <v>0</v>
          </cell>
        </row>
      </sheetData>
      <sheetData sheetId="1620">
        <row r="1">
          <cell r="JB1">
            <v>0</v>
          </cell>
        </row>
      </sheetData>
      <sheetData sheetId="1621">
        <row r="1">
          <cell r="JB1">
            <v>0</v>
          </cell>
        </row>
      </sheetData>
      <sheetData sheetId="1622">
        <row r="1">
          <cell r="JB1">
            <v>0</v>
          </cell>
        </row>
      </sheetData>
      <sheetData sheetId="1623">
        <row r="1">
          <cell r="JB1">
            <v>0</v>
          </cell>
        </row>
      </sheetData>
      <sheetData sheetId="1624">
        <row r="1">
          <cell r="JB1">
            <v>0</v>
          </cell>
        </row>
      </sheetData>
      <sheetData sheetId="1625">
        <row r="1">
          <cell r="JB1">
            <v>0</v>
          </cell>
        </row>
      </sheetData>
      <sheetData sheetId="1626">
        <row r="1">
          <cell r="JB1">
            <v>0</v>
          </cell>
        </row>
      </sheetData>
      <sheetData sheetId="1627">
        <row r="1">
          <cell r="JB1">
            <v>0</v>
          </cell>
        </row>
      </sheetData>
      <sheetData sheetId="1628">
        <row r="1">
          <cell r="JB1">
            <v>0</v>
          </cell>
        </row>
      </sheetData>
      <sheetData sheetId="1629">
        <row r="1">
          <cell r="JB1">
            <v>0</v>
          </cell>
        </row>
      </sheetData>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ow r="1">
          <cell r="JB1">
            <v>0</v>
          </cell>
        </row>
      </sheetData>
      <sheetData sheetId="1644">
        <row r="1">
          <cell r="JB1">
            <v>0</v>
          </cell>
        </row>
      </sheetData>
      <sheetData sheetId="1645">
        <row r="1">
          <cell r="JB1">
            <v>0</v>
          </cell>
        </row>
      </sheetData>
      <sheetData sheetId="1646">
        <row r="1">
          <cell r="JB1">
            <v>0</v>
          </cell>
        </row>
      </sheetData>
      <sheetData sheetId="1647">
        <row r="1">
          <cell r="JB1">
            <v>0</v>
          </cell>
        </row>
      </sheetData>
      <sheetData sheetId="1648">
        <row r="1">
          <cell r="JB1">
            <v>0</v>
          </cell>
        </row>
      </sheetData>
      <sheetData sheetId="1649">
        <row r="1">
          <cell r="JB1">
            <v>0</v>
          </cell>
        </row>
      </sheetData>
      <sheetData sheetId="1650">
        <row r="1">
          <cell r="JB1">
            <v>0</v>
          </cell>
        </row>
      </sheetData>
      <sheetData sheetId="1651">
        <row r="1">
          <cell r="JB1">
            <v>0</v>
          </cell>
        </row>
      </sheetData>
      <sheetData sheetId="1652">
        <row r="1">
          <cell r="JB1">
            <v>0</v>
          </cell>
        </row>
      </sheetData>
      <sheetData sheetId="1653">
        <row r="1">
          <cell r="JB1">
            <v>0</v>
          </cell>
        </row>
      </sheetData>
      <sheetData sheetId="1654">
        <row r="1">
          <cell r="JB1">
            <v>0</v>
          </cell>
        </row>
      </sheetData>
      <sheetData sheetId="1655">
        <row r="1">
          <cell r="JB1">
            <v>0</v>
          </cell>
        </row>
      </sheetData>
      <sheetData sheetId="1656">
        <row r="1">
          <cell r="JB1">
            <v>0</v>
          </cell>
        </row>
      </sheetData>
      <sheetData sheetId="1657">
        <row r="1">
          <cell r="JB1">
            <v>0</v>
          </cell>
        </row>
      </sheetData>
      <sheetData sheetId="1658">
        <row r="1">
          <cell r="JB1">
            <v>0</v>
          </cell>
        </row>
      </sheetData>
      <sheetData sheetId="1659">
        <row r="1">
          <cell r="JB1">
            <v>0</v>
          </cell>
        </row>
      </sheetData>
      <sheetData sheetId="1660">
        <row r="1">
          <cell r="JB1">
            <v>0</v>
          </cell>
        </row>
      </sheetData>
      <sheetData sheetId="1661">
        <row r="1">
          <cell r="JB1">
            <v>0</v>
          </cell>
        </row>
      </sheetData>
      <sheetData sheetId="1662">
        <row r="1">
          <cell r="JB1">
            <v>0</v>
          </cell>
        </row>
      </sheetData>
      <sheetData sheetId="1663">
        <row r="1">
          <cell r="JB1">
            <v>0</v>
          </cell>
        </row>
      </sheetData>
      <sheetData sheetId="1664">
        <row r="1">
          <cell r="JB1">
            <v>0</v>
          </cell>
        </row>
      </sheetData>
      <sheetData sheetId="1665">
        <row r="1">
          <cell r="JB1">
            <v>0</v>
          </cell>
        </row>
      </sheetData>
      <sheetData sheetId="1666">
        <row r="1">
          <cell r="JB1">
            <v>0</v>
          </cell>
        </row>
      </sheetData>
      <sheetData sheetId="1667">
        <row r="1">
          <cell r="JB1">
            <v>0</v>
          </cell>
        </row>
      </sheetData>
      <sheetData sheetId="1668">
        <row r="1">
          <cell r="JB1">
            <v>0</v>
          </cell>
        </row>
      </sheetData>
      <sheetData sheetId="1669">
        <row r="1">
          <cell r="JB1">
            <v>0</v>
          </cell>
        </row>
      </sheetData>
      <sheetData sheetId="1670">
        <row r="1">
          <cell r="JB1">
            <v>0</v>
          </cell>
        </row>
      </sheetData>
      <sheetData sheetId="1671">
        <row r="1">
          <cell r="JB1">
            <v>0</v>
          </cell>
        </row>
      </sheetData>
      <sheetData sheetId="1672">
        <row r="1">
          <cell r="JB1">
            <v>0</v>
          </cell>
        </row>
      </sheetData>
      <sheetData sheetId="1673">
        <row r="1">
          <cell r="JB1">
            <v>0</v>
          </cell>
        </row>
      </sheetData>
      <sheetData sheetId="1674">
        <row r="1">
          <cell r="JB1">
            <v>0</v>
          </cell>
        </row>
      </sheetData>
      <sheetData sheetId="1675">
        <row r="1">
          <cell r="JB1">
            <v>0</v>
          </cell>
        </row>
      </sheetData>
      <sheetData sheetId="1676">
        <row r="1">
          <cell r="JB1">
            <v>0</v>
          </cell>
        </row>
      </sheetData>
      <sheetData sheetId="1677">
        <row r="1">
          <cell r="JB1">
            <v>0</v>
          </cell>
        </row>
      </sheetData>
      <sheetData sheetId="1678">
        <row r="1">
          <cell r="JB1">
            <v>0</v>
          </cell>
        </row>
      </sheetData>
      <sheetData sheetId="1679">
        <row r="1">
          <cell r="JB1">
            <v>0</v>
          </cell>
        </row>
      </sheetData>
      <sheetData sheetId="1680">
        <row r="1">
          <cell r="JB1">
            <v>0</v>
          </cell>
        </row>
      </sheetData>
      <sheetData sheetId="1681">
        <row r="1">
          <cell r="JB1">
            <v>0</v>
          </cell>
        </row>
      </sheetData>
      <sheetData sheetId="1682">
        <row r="1">
          <cell r="JB1">
            <v>0</v>
          </cell>
        </row>
      </sheetData>
      <sheetData sheetId="1683">
        <row r="1">
          <cell r="JB1">
            <v>0</v>
          </cell>
        </row>
      </sheetData>
      <sheetData sheetId="1684">
        <row r="1">
          <cell r="JB1">
            <v>0</v>
          </cell>
        </row>
      </sheetData>
      <sheetData sheetId="1685">
        <row r="1">
          <cell r="JB1">
            <v>0</v>
          </cell>
        </row>
      </sheetData>
      <sheetData sheetId="1686">
        <row r="1">
          <cell r="JB1">
            <v>0</v>
          </cell>
        </row>
      </sheetData>
      <sheetData sheetId="1687">
        <row r="1">
          <cell r="JB1">
            <v>0</v>
          </cell>
        </row>
      </sheetData>
      <sheetData sheetId="1688">
        <row r="1">
          <cell r="JB1">
            <v>0</v>
          </cell>
        </row>
      </sheetData>
      <sheetData sheetId="1689">
        <row r="1">
          <cell r="JB1">
            <v>0</v>
          </cell>
        </row>
      </sheetData>
      <sheetData sheetId="1690">
        <row r="1">
          <cell r="JB1">
            <v>0</v>
          </cell>
        </row>
      </sheetData>
      <sheetData sheetId="1691">
        <row r="1">
          <cell r="JB1">
            <v>0</v>
          </cell>
        </row>
      </sheetData>
      <sheetData sheetId="1692">
        <row r="1">
          <cell r="JB1">
            <v>0</v>
          </cell>
        </row>
      </sheetData>
      <sheetData sheetId="1693">
        <row r="1">
          <cell r="JB1">
            <v>0</v>
          </cell>
        </row>
      </sheetData>
      <sheetData sheetId="1694">
        <row r="1">
          <cell r="JB1">
            <v>0</v>
          </cell>
        </row>
      </sheetData>
      <sheetData sheetId="1695">
        <row r="1">
          <cell r="JB1">
            <v>0</v>
          </cell>
        </row>
      </sheetData>
      <sheetData sheetId="1696">
        <row r="1">
          <cell r="JB1">
            <v>0</v>
          </cell>
        </row>
      </sheetData>
      <sheetData sheetId="1697">
        <row r="1">
          <cell r="JB1">
            <v>0</v>
          </cell>
        </row>
      </sheetData>
      <sheetData sheetId="1698">
        <row r="1">
          <cell r="JB1">
            <v>0</v>
          </cell>
        </row>
      </sheetData>
      <sheetData sheetId="1699">
        <row r="1">
          <cell r="JB1">
            <v>0</v>
          </cell>
        </row>
      </sheetData>
      <sheetData sheetId="1700" refreshError="1"/>
      <sheetData sheetId="1701">
        <row r="1">
          <cell r="JB1">
            <v>0</v>
          </cell>
        </row>
      </sheetData>
      <sheetData sheetId="1702">
        <row r="1">
          <cell r="JB1">
            <v>0</v>
          </cell>
        </row>
      </sheetData>
      <sheetData sheetId="1703">
        <row r="1">
          <cell r="JB1">
            <v>0</v>
          </cell>
        </row>
      </sheetData>
      <sheetData sheetId="1704">
        <row r="1">
          <cell r="JB1">
            <v>0</v>
          </cell>
        </row>
      </sheetData>
      <sheetData sheetId="1705" refreshError="1"/>
      <sheetData sheetId="1706" refreshError="1"/>
      <sheetData sheetId="1707">
        <row r="1">
          <cell r="JB1">
            <v>0</v>
          </cell>
        </row>
      </sheetData>
      <sheetData sheetId="1708">
        <row r="1">
          <cell r="JB1">
            <v>0</v>
          </cell>
        </row>
      </sheetData>
      <sheetData sheetId="1709">
        <row r="1">
          <cell r="JB1">
            <v>0</v>
          </cell>
        </row>
      </sheetData>
      <sheetData sheetId="1710">
        <row r="1">
          <cell r="JB1">
            <v>0</v>
          </cell>
        </row>
      </sheetData>
      <sheetData sheetId="1711">
        <row r="1">
          <cell r="JB1">
            <v>0</v>
          </cell>
        </row>
      </sheetData>
      <sheetData sheetId="1712">
        <row r="1">
          <cell r="JB1">
            <v>0</v>
          </cell>
        </row>
      </sheetData>
      <sheetData sheetId="1713">
        <row r="1">
          <cell r="JB1">
            <v>0</v>
          </cell>
        </row>
      </sheetData>
      <sheetData sheetId="1714">
        <row r="1">
          <cell r="JB1">
            <v>0</v>
          </cell>
        </row>
      </sheetData>
      <sheetData sheetId="1715">
        <row r="1">
          <cell r="JB1">
            <v>0</v>
          </cell>
        </row>
      </sheetData>
      <sheetData sheetId="1716">
        <row r="1">
          <cell r="JB1">
            <v>0</v>
          </cell>
        </row>
      </sheetData>
      <sheetData sheetId="1717">
        <row r="1">
          <cell r="JB1">
            <v>0</v>
          </cell>
        </row>
      </sheetData>
      <sheetData sheetId="1718">
        <row r="1">
          <cell r="JB1">
            <v>0</v>
          </cell>
        </row>
      </sheetData>
      <sheetData sheetId="1719">
        <row r="1">
          <cell r="JB1">
            <v>0</v>
          </cell>
        </row>
      </sheetData>
      <sheetData sheetId="1720" refreshError="1"/>
      <sheetData sheetId="1721" refreshError="1"/>
      <sheetData sheetId="1722">
        <row r="1">
          <cell r="JB1">
            <v>0</v>
          </cell>
        </row>
      </sheetData>
      <sheetData sheetId="1723">
        <row r="1">
          <cell r="JB1">
            <v>0</v>
          </cell>
        </row>
      </sheetData>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ow r="1">
          <cell r="JB1">
            <v>0</v>
          </cell>
        </row>
      </sheetData>
      <sheetData sheetId="1733">
        <row r="1">
          <cell r="JB1">
            <v>0</v>
          </cell>
        </row>
      </sheetData>
      <sheetData sheetId="1734" refreshError="1"/>
      <sheetData sheetId="1735" refreshError="1"/>
      <sheetData sheetId="1736" refreshError="1"/>
      <sheetData sheetId="1737">
        <row r="1">
          <cell r="JB1">
            <v>0</v>
          </cell>
        </row>
      </sheetData>
      <sheetData sheetId="1738">
        <row r="1">
          <cell r="JB1">
            <v>0</v>
          </cell>
        </row>
      </sheetData>
      <sheetData sheetId="1739">
        <row r="1">
          <cell r="JB1">
            <v>0</v>
          </cell>
        </row>
      </sheetData>
      <sheetData sheetId="1740">
        <row r="1">
          <cell r="JB1">
            <v>0</v>
          </cell>
        </row>
      </sheetData>
      <sheetData sheetId="1741">
        <row r="1">
          <cell r="JB1">
            <v>0</v>
          </cell>
        </row>
      </sheetData>
      <sheetData sheetId="1742">
        <row r="1">
          <cell r="JB1">
            <v>0</v>
          </cell>
        </row>
      </sheetData>
      <sheetData sheetId="1743">
        <row r="1">
          <cell r="JB1">
            <v>0</v>
          </cell>
        </row>
      </sheetData>
      <sheetData sheetId="1744">
        <row r="1">
          <cell r="JB1">
            <v>0</v>
          </cell>
        </row>
      </sheetData>
      <sheetData sheetId="1745">
        <row r="1">
          <cell r="JB1">
            <v>0</v>
          </cell>
        </row>
      </sheetData>
      <sheetData sheetId="1746">
        <row r="1">
          <cell r="JB1">
            <v>0</v>
          </cell>
        </row>
      </sheetData>
      <sheetData sheetId="1747">
        <row r="1">
          <cell r="JB1">
            <v>0</v>
          </cell>
        </row>
      </sheetData>
      <sheetData sheetId="1748">
        <row r="1">
          <cell r="JB1">
            <v>0</v>
          </cell>
        </row>
      </sheetData>
      <sheetData sheetId="1749">
        <row r="1">
          <cell r="JB1">
            <v>0</v>
          </cell>
        </row>
      </sheetData>
      <sheetData sheetId="1750">
        <row r="1">
          <cell r="JB1">
            <v>0</v>
          </cell>
        </row>
      </sheetData>
      <sheetData sheetId="1751" refreshError="1"/>
      <sheetData sheetId="1752">
        <row r="1">
          <cell r="JB1">
            <v>0</v>
          </cell>
        </row>
      </sheetData>
      <sheetData sheetId="1753">
        <row r="1">
          <cell r="JB1">
            <v>0</v>
          </cell>
        </row>
      </sheetData>
      <sheetData sheetId="1754">
        <row r="1">
          <cell r="JB1">
            <v>0</v>
          </cell>
        </row>
      </sheetData>
      <sheetData sheetId="1755">
        <row r="1">
          <cell r="JB1">
            <v>0</v>
          </cell>
        </row>
      </sheetData>
      <sheetData sheetId="1756">
        <row r="1">
          <cell r="JB1">
            <v>0</v>
          </cell>
        </row>
      </sheetData>
      <sheetData sheetId="1757" refreshError="1"/>
      <sheetData sheetId="1758" refreshError="1"/>
      <sheetData sheetId="1759" refreshError="1"/>
      <sheetData sheetId="1760">
        <row r="1">
          <cell r="JB1">
            <v>0</v>
          </cell>
        </row>
      </sheetData>
      <sheetData sheetId="1761">
        <row r="1">
          <cell r="JB1">
            <v>0</v>
          </cell>
        </row>
      </sheetData>
      <sheetData sheetId="1762">
        <row r="1">
          <cell r="JB1">
            <v>0</v>
          </cell>
        </row>
      </sheetData>
      <sheetData sheetId="1763">
        <row r="1">
          <cell r="JB1">
            <v>0</v>
          </cell>
        </row>
      </sheetData>
      <sheetData sheetId="1764">
        <row r="1">
          <cell r="JB1">
            <v>0</v>
          </cell>
        </row>
      </sheetData>
      <sheetData sheetId="1765">
        <row r="1">
          <cell r="JB1">
            <v>0</v>
          </cell>
        </row>
      </sheetData>
      <sheetData sheetId="1766">
        <row r="1">
          <cell r="JB1">
            <v>0</v>
          </cell>
        </row>
      </sheetData>
      <sheetData sheetId="1767">
        <row r="1">
          <cell r="JB1">
            <v>0</v>
          </cell>
        </row>
      </sheetData>
      <sheetData sheetId="1768">
        <row r="1">
          <cell r="JB1">
            <v>0</v>
          </cell>
        </row>
      </sheetData>
      <sheetData sheetId="1769">
        <row r="1">
          <cell r="JB1">
            <v>0</v>
          </cell>
        </row>
      </sheetData>
      <sheetData sheetId="1770">
        <row r="1">
          <cell r="JB1">
            <v>0</v>
          </cell>
        </row>
      </sheetData>
      <sheetData sheetId="1771">
        <row r="1">
          <cell r="JB1">
            <v>0</v>
          </cell>
        </row>
      </sheetData>
      <sheetData sheetId="1772">
        <row r="1">
          <cell r="JB1">
            <v>0</v>
          </cell>
        </row>
      </sheetData>
      <sheetData sheetId="1773">
        <row r="1">
          <cell r="JB1">
            <v>0</v>
          </cell>
        </row>
      </sheetData>
      <sheetData sheetId="1774">
        <row r="1">
          <cell r="JB1">
            <v>0</v>
          </cell>
        </row>
      </sheetData>
      <sheetData sheetId="1775">
        <row r="1">
          <cell r="JB1">
            <v>0</v>
          </cell>
        </row>
      </sheetData>
      <sheetData sheetId="1776">
        <row r="1">
          <cell r="JB1">
            <v>0</v>
          </cell>
        </row>
      </sheetData>
      <sheetData sheetId="1777">
        <row r="1">
          <cell r="JB1">
            <v>0</v>
          </cell>
        </row>
      </sheetData>
      <sheetData sheetId="1778">
        <row r="1">
          <cell r="JB1">
            <v>0</v>
          </cell>
        </row>
      </sheetData>
      <sheetData sheetId="1779">
        <row r="1">
          <cell r="JB1">
            <v>0</v>
          </cell>
        </row>
      </sheetData>
      <sheetData sheetId="1780">
        <row r="1">
          <cell r="JB1">
            <v>0</v>
          </cell>
        </row>
      </sheetData>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ow r="1">
          <cell r="JB1">
            <v>0</v>
          </cell>
        </row>
      </sheetData>
      <sheetData sheetId="1836">
        <row r="1">
          <cell r="JB1">
            <v>0</v>
          </cell>
        </row>
      </sheetData>
      <sheetData sheetId="1837">
        <row r="1">
          <cell r="JB1">
            <v>0</v>
          </cell>
        </row>
      </sheetData>
      <sheetData sheetId="1838">
        <row r="1">
          <cell r="JB1">
            <v>0</v>
          </cell>
        </row>
      </sheetData>
      <sheetData sheetId="1839">
        <row r="1">
          <cell r="JB1">
            <v>0</v>
          </cell>
        </row>
      </sheetData>
      <sheetData sheetId="1840">
        <row r="1">
          <cell r="JB1">
            <v>0</v>
          </cell>
        </row>
      </sheetData>
      <sheetData sheetId="1841">
        <row r="1">
          <cell r="JB1">
            <v>0</v>
          </cell>
        </row>
      </sheetData>
      <sheetData sheetId="1842">
        <row r="1">
          <cell r="JB1">
            <v>0</v>
          </cell>
        </row>
      </sheetData>
      <sheetData sheetId="1843">
        <row r="1">
          <cell r="JB1">
            <v>0</v>
          </cell>
        </row>
      </sheetData>
      <sheetData sheetId="1844">
        <row r="1">
          <cell r="JB1">
            <v>0</v>
          </cell>
        </row>
      </sheetData>
      <sheetData sheetId="1845">
        <row r="1">
          <cell r="JB1">
            <v>0</v>
          </cell>
        </row>
      </sheetData>
      <sheetData sheetId="1846">
        <row r="1">
          <cell r="JB1">
            <v>0</v>
          </cell>
        </row>
      </sheetData>
      <sheetData sheetId="1847">
        <row r="1">
          <cell r="JB1">
            <v>0</v>
          </cell>
        </row>
      </sheetData>
      <sheetData sheetId="1848">
        <row r="1">
          <cell r="JB1">
            <v>0</v>
          </cell>
        </row>
      </sheetData>
      <sheetData sheetId="1849">
        <row r="1">
          <cell r="JB1">
            <v>0</v>
          </cell>
        </row>
      </sheetData>
      <sheetData sheetId="1850">
        <row r="1">
          <cell r="JB1">
            <v>0</v>
          </cell>
        </row>
      </sheetData>
      <sheetData sheetId="1851">
        <row r="1">
          <cell r="JB1">
            <v>0</v>
          </cell>
        </row>
      </sheetData>
      <sheetData sheetId="1852">
        <row r="1">
          <cell r="JB1">
            <v>0</v>
          </cell>
        </row>
      </sheetData>
      <sheetData sheetId="1853">
        <row r="1">
          <cell r="JB1">
            <v>0</v>
          </cell>
        </row>
      </sheetData>
      <sheetData sheetId="1854">
        <row r="1">
          <cell r="JB1">
            <v>0</v>
          </cell>
        </row>
      </sheetData>
      <sheetData sheetId="1855">
        <row r="1">
          <cell r="JB1">
            <v>0</v>
          </cell>
        </row>
      </sheetData>
      <sheetData sheetId="1856">
        <row r="1">
          <cell r="JB1">
            <v>0</v>
          </cell>
        </row>
      </sheetData>
      <sheetData sheetId="1857">
        <row r="1">
          <cell r="JB1">
            <v>0</v>
          </cell>
        </row>
      </sheetData>
      <sheetData sheetId="1858">
        <row r="1">
          <cell r="JB1">
            <v>0</v>
          </cell>
        </row>
      </sheetData>
      <sheetData sheetId="1859">
        <row r="1">
          <cell r="JB1">
            <v>0</v>
          </cell>
        </row>
      </sheetData>
      <sheetData sheetId="1860">
        <row r="1">
          <cell r="JB1">
            <v>0</v>
          </cell>
        </row>
      </sheetData>
      <sheetData sheetId="1861">
        <row r="1">
          <cell r="JB1">
            <v>0</v>
          </cell>
        </row>
      </sheetData>
      <sheetData sheetId="1862">
        <row r="1">
          <cell r="JB1">
            <v>0</v>
          </cell>
        </row>
      </sheetData>
      <sheetData sheetId="1863">
        <row r="1">
          <cell r="JB1">
            <v>0</v>
          </cell>
        </row>
      </sheetData>
      <sheetData sheetId="1864">
        <row r="1">
          <cell r="JB1">
            <v>0</v>
          </cell>
        </row>
      </sheetData>
      <sheetData sheetId="1865">
        <row r="1">
          <cell r="JB1">
            <v>0</v>
          </cell>
        </row>
      </sheetData>
      <sheetData sheetId="1866">
        <row r="1">
          <cell r="JB1">
            <v>0</v>
          </cell>
        </row>
      </sheetData>
      <sheetData sheetId="1867">
        <row r="1">
          <cell r="JB1">
            <v>0</v>
          </cell>
        </row>
      </sheetData>
      <sheetData sheetId="1868">
        <row r="1">
          <cell r="JB1">
            <v>0</v>
          </cell>
        </row>
      </sheetData>
      <sheetData sheetId="1869">
        <row r="1">
          <cell r="JB1">
            <v>0</v>
          </cell>
        </row>
      </sheetData>
      <sheetData sheetId="1870">
        <row r="1">
          <cell r="JB1">
            <v>0</v>
          </cell>
        </row>
      </sheetData>
      <sheetData sheetId="1871">
        <row r="1">
          <cell r="JB1">
            <v>0</v>
          </cell>
        </row>
      </sheetData>
      <sheetData sheetId="1872">
        <row r="1">
          <cell r="JB1">
            <v>0</v>
          </cell>
        </row>
      </sheetData>
      <sheetData sheetId="1873">
        <row r="1">
          <cell r="JB1">
            <v>0</v>
          </cell>
        </row>
      </sheetData>
      <sheetData sheetId="1874">
        <row r="1">
          <cell r="JB1">
            <v>0</v>
          </cell>
        </row>
      </sheetData>
      <sheetData sheetId="1875">
        <row r="1">
          <cell r="JB1">
            <v>0</v>
          </cell>
        </row>
      </sheetData>
      <sheetData sheetId="1876">
        <row r="1">
          <cell r="JB1">
            <v>0</v>
          </cell>
        </row>
      </sheetData>
      <sheetData sheetId="1877">
        <row r="1">
          <cell r="JB1">
            <v>0</v>
          </cell>
        </row>
      </sheetData>
      <sheetData sheetId="1878">
        <row r="1">
          <cell r="JB1">
            <v>0</v>
          </cell>
        </row>
      </sheetData>
      <sheetData sheetId="1879">
        <row r="1">
          <cell r="JB1">
            <v>0</v>
          </cell>
        </row>
      </sheetData>
      <sheetData sheetId="1880">
        <row r="1">
          <cell r="JB1">
            <v>0</v>
          </cell>
        </row>
      </sheetData>
      <sheetData sheetId="1881">
        <row r="1">
          <cell r="JB1">
            <v>0</v>
          </cell>
        </row>
      </sheetData>
      <sheetData sheetId="1882">
        <row r="1">
          <cell r="JB1">
            <v>0</v>
          </cell>
        </row>
      </sheetData>
      <sheetData sheetId="1883">
        <row r="1">
          <cell r="JB1">
            <v>0</v>
          </cell>
        </row>
      </sheetData>
      <sheetData sheetId="1884">
        <row r="1">
          <cell r="JB1">
            <v>0</v>
          </cell>
        </row>
      </sheetData>
      <sheetData sheetId="1885">
        <row r="1">
          <cell r="JB1">
            <v>0</v>
          </cell>
        </row>
      </sheetData>
      <sheetData sheetId="1886">
        <row r="1">
          <cell r="JB1">
            <v>0</v>
          </cell>
        </row>
      </sheetData>
      <sheetData sheetId="1887">
        <row r="1">
          <cell r="JB1">
            <v>0</v>
          </cell>
        </row>
      </sheetData>
      <sheetData sheetId="1888">
        <row r="1">
          <cell r="JB1">
            <v>0</v>
          </cell>
        </row>
      </sheetData>
      <sheetData sheetId="1889">
        <row r="1">
          <cell r="JB1">
            <v>0</v>
          </cell>
        </row>
      </sheetData>
      <sheetData sheetId="1890">
        <row r="1">
          <cell r="JB1">
            <v>0</v>
          </cell>
        </row>
      </sheetData>
      <sheetData sheetId="1891">
        <row r="1">
          <cell r="JB1">
            <v>0</v>
          </cell>
        </row>
      </sheetData>
      <sheetData sheetId="1892">
        <row r="1">
          <cell r="JB1">
            <v>0</v>
          </cell>
        </row>
      </sheetData>
      <sheetData sheetId="1893">
        <row r="1">
          <cell r="JB1">
            <v>0</v>
          </cell>
        </row>
      </sheetData>
      <sheetData sheetId="1894">
        <row r="1">
          <cell r="JB1">
            <v>0</v>
          </cell>
        </row>
      </sheetData>
      <sheetData sheetId="1895">
        <row r="1">
          <cell r="JB1">
            <v>0</v>
          </cell>
        </row>
      </sheetData>
      <sheetData sheetId="1896">
        <row r="1">
          <cell r="JB1">
            <v>0</v>
          </cell>
        </row>
      </sheetData>
      <sheetData sheetId="1897">
        <row r="1">
          <cell r="JB1">
            <v>0</v>
          </cell>
        </row>
      </sheetData>
      <sheetData sheetId="1898">
        <row r="1">
          <cell r="JB1">
            <v>0</v>
          </cell>
        </row>
      </sheetData>
      <sheetData sheetId="1899">
        <row r="1">
          <cell r="JB1">
            <v>0</v>
          </cell>
        </row>
      </sheetData>
      <sheetData sheetId="1900">
        <row r="1">
          <cell r="JB1">
            <v>0</v>
          </cell>
        </row>
      </sheetData>
      <sheetData sheetId="1901">
        <row r="1">
          <cell r="JB1">
            <v>0</v>
          </cell>
        </row>
      </sheetData>
      <sheetData sheetId="1902">
        <row r="1">
          <cell r="JB1">
            <v>0</v>
          </cell>
        </row>
      </sheetData>
      <sheetData sheetId="1903">
        <row r="1">
          <cell r="JB1">
            <v>0</v>
          </cell>
        </row>
      </sheetData>
      <sheetData sheetId="1904">
        <row r="1">
          <cell r="JB1">
            <v>0</v>
          </cell>
        </row>
      </sheetData>
      <sheetData sheetId="1905">
        <row r="1">
          <cell r="JB1">
            <v>0</v>
          </cell>
        </row>
      </sheetData>
      <sheetData sheetId="1906">
        <row r="1">
          <cell r="JB1">
            <v>0</v>
          </cell>
        </row>
      </sheetData>
      <sheetData sheetId="1907">
        <row r="1">
          <cell r="JB1">
            <v>0</v>
          </cell>
        </row>
      </sheetData>
      <sheetData sheetId="1908">
        <row r="1">
          <cell r="JB1">
            <v>0</v>
          </cell>
        </row>
      </sheetData>
      <sheetData sheetId="1909">
        <row r="1">
          <cell r="JB1">
            <v>0</v>
          </cell>
        </row>
      </sheetData>
      <sheetData sheetId="1910">
        <row r="1">
          <cell r="JB1">
            <v>0</v>
          </cell>
        </row>
      </sheetData>
      <sheetData sheetId="1911">
        <row r="1">
          <cell r="JB1">
            <v>0</v>
          </cell>
        </row>
      </sheetData>
      <sheetData sheetId="1912">
        <row r="1">
          <cell r="JB1">
            <v>0</v>
          </cell>
        </row>
      </sheetData>
      <sheetData sheetId="1913">
        <row r="1">
          <cell r="JB1">
            <v>0</v>
          </cell>
        </row>
      </sheetData>
      <sheetData sheetId="1914">
        <row r="1">
          <cell r="JB1">
            <v>0</v>
          </cell>
        </row>
      </sheetData>
      <sheetData sheetId="1915">
        <row r="1">
          <cell r="JB1">
            <v>0</v>
          </cell>
        </row>
      </sheetData>
      <sheetData sheetId="1916">
        <row r="1">
          <cell r="JB1">
            <v>0</v>
          </cell>
        </row>
      </sheetData>
      <sheetData sheetId="1917">
        <row r="1">
          <cell r="JB1">
            <v>0</v>
          </cell>
        </row>
      </sheetData>
      <sheetData sheetId="1918">
        <row r="1">
          <cell r="JB1">
            <v>0</v>
          </cell>
        </row>
      </sheetData>
      <sheetData sheetId="1919">
        <row r="1">
          <cell r="JB1">
            <v>0</v>
          </cell>
        </row>
      </sheetData>
      <sheetData sheetId="1920">
        <row r="1">
          <cell r="JB1">
            <v>0</v>
          </cell>
        </row>
      </sheetData>
      <sheetData sheetId="1921">
        <row r="1">
          <cell r="JB1">
            <v>0</v>
          </cell>
        </row>
      </sheetData>
      <sheetData sheetId="1922">
        <row r="1">
          <cell r="JB1">
            <v>0</v>
          </cell>
        </row>
      </sheetData>
      <sheetData sheetId="1923">
        <row r="1">
          <cell r="JB1">
            <v>0</v>
          </cell>
        </row>
      </sheetData>
      <sheetData sheetId="1924">
        <row r="1">
          <cell r="JB1">
            <v>0</v>
          </cell>
        </row>
      </sheetData>
      <sheetData sheetId="1925">
        <row r="1">
          <cell r="JB1">
            <v>0</v>
          </cell>
        </row>
      </sheetData>
      <sheetData sheetId="1926">
        <row r="1">
          <cell r="JB1">
            <v>0</v>
          </cell>
        </row>
      </sheetData>
      <sheetData sheetId="1927">
        <row r="1">
          <cell r="JB1">
            <v>0</v>
          </cell>
        </row>
      </sheetData>
      <sheetData sheetId="1928">
        <row r="1">
          <cell r="JB1">
            <v>0</v>
          </cell>
        </row>
      </sheetData>
      <sheetData sheetId="1929">
        <row r="1">
          <cell r="JB1">
            <v>0</v>
          </cell>
        </row>
      </sheetData>
      <sheetData sheetId="1930">
        <row r="1">
          <cell r="JB1">
            <v>0</v>
          </cell>
        </row>
      </sheetData>
      <sheetData sheetId="1931">
        <row r="1">
          <cell r="JB1">
            <v>0</v>
          </cell>
        </row>
      </sheetData>
      <sheetData sheetId="1932">
        <row r="1">
          <cell r="JB1">
            <v>0</v>
          </cell>
        </row>
      </sheetData>
      <sheetData sheetId="1933">
        <row r="1">
          <cell r="JB1">
            <v>0</v>
          </cell>
        </row>
      </sheetData>
      <sheetData sheetId="1934">
        <row r="1">
          <cell r="JB1">
            <v>0</v>
          </cell>
        </row>
      </sheetData>
      <sheetData sheetId="1935">
        <row r="1">
          <cell r="JB1">
            <v>0</v>
          </cell>
        </row>
      </sheetData>
      <sheetData sheetId="1936">
        <row r="1">
          <cell r="JB1">
            <v>0</v>
          </cell>
        </row>
      </sheetData>
      <sheetData sheetId="1937">
        <row r="1">
          <cell r="JB1">
            <v>0</v>
          </cell>
        </row>
      </sheetData>
      <sheetData sheetId="1938">
        <row r="1">
          <cell r="JB1">
            <v>0</v>
          </cell>
        </row>
      </sheetData>
      <sheetData sheetId="1939">
        <row r="1">
          <cell r="JB1">
            <v>0</v>
          </cell>
        </row>
      </sheetData>
      <sheetData sheetId="1940">
        <row r="1">
          <cell r="JB1">
            <v>0</v>
          </cell>
        </row>
      </sheetData>
      <sheetData sheetId="1941">
        <row r="1">
          <cell r="JB1">
            <v>0</v>
          </cell>
        </row>
      </sheetData>
      <sheetData sheetId="1942">
        <row r="1">
          <cell r="JB1">
            <v>0</v>
          </cell>
        </row>
      </sheetData>
      <sheetData sheetId="1943">
        <row r="1">
          <cell r="JB1">
            <v>0</v>
          </cell>
        </row>
      </sheetData>
      <sheetData sheetId="1944">
        <row r="1">
          <cell r="JB1">
            <v>0</v>
          </cell>
        </row>
      </sheetData>
      <sheetData sheetId="1945">
        <row r="1">
          <cell r="JB1">
            <v>0</v>
          </cell>
        </row>
      </sheetData>
      <sheetData sheetId="1946">
        <row r="1">
          <cell r="JB1">
            <v>0</v>
          </cell>
        </row>
      </sheetData>
      <sheetData sheetId="1947">
        <row r="1">
          <cell r="JB1">
            <v>0</v>
          </cell>
        </row>
      </sheetData>
      <sheetData sheetId="1948">
        <row r="1">
          <cell r="JB1">
            <v>0</v>
          </cell>
        </row>
      </sheetData>
      <sheetData sheetId="1949">
        <row r="1">
          <cell r="JB1">
            <v>0</v>
          </cell>
        </row>
      </sheetData>
      <sheetData sheetId="1950">
        <row r="1">
          <cell r="JB1">
            <v>0</v>
          </cell>
        </row>
      </sheetData>
      <sheetData sheetId="1951">
        <row r="1">
          <cell r="JB1">
            <v>0</v>
          </cell>
        </row>
      </sheetData>
      <sheetData sheetId="1952">
        <row r="1">
          <cell r="JB1">
            <v>0</v>
          </cell>
        </row>
      </sheetData>
      <sheetData sheetId="1953">
        <row r="1">
          <cell r="JB1">
            <v>0</v>
          </cell>
        </row>
      </sheetData>
      <sheetData sheetId="1954">
        <row r="1">
          <cell r="JB1">
            <v>0</v>
          </cell>
        </row>
      </sheetData>
      <sheetData sheetId="1955">
        <row r="1">
          <cell r="JB1">
            <v>0</v>
          </cell>
        </row>
      </sheetData>
      <sheetData sheetId="1956">
        <row r="1">
          <cell r="JB1">
            <v>0</v>
          </cell>
        </row>
      </sheetData>
      <sheetData sheetId="1957">
        <row r="1">
          <cell r="JB1">
            <v>0</v>
          </cell>
        </row>
      </sheetData>
      <sheetData sheetId="1958" refreshError="1"/>
      <sheetData sheetId="1959" refreshError="1"/>
      <sheetData sheetId="1960">
        <row r="1">
          <cell r="JB1">
            <v>0</v>
          </cell>
        </row>
      </sheetData>
      <sheetData sheetId="1961">
        <row r="1">
          <cell r="JB1">
            <v>0</v>
          </cell>
        </row>
      </sheetData>
      <sheetData sheetId="1962">
        <row r="1">
          <cell r="JB1">
            <v>0</v>
          </cell>
        </row>
      </sheetData>
      <sheetData sheetId="1963">
        <row r="1">
          <cell r="JB1">
            <v>0</v>
          </cell>
        </row>
      </sheetData>
      <sheetData sheetId="1964">
        <row r="1">
          <cell r="JB1">
            <v>0</v>
          </cell>
        </row>
      </sheetData>
      <sheetData sheetId="1965">
        <row r="1">
          <cell r="JB1">
            <v>0</v>
          </cell>
        </row>
      </sheetData>
      <sheetData sheetId="1966">
        <row r="1">
          <cell r="JB1">
            <v>0</v>
          </cell>
        </row>
      </sheetData>
      <sheetData sheetId="1967">
        <row r="1">
          <cell r="JB1">
            <v>0</v>
          </cell>
        </row>
      </sheetData>
      <sheetData sheetId="1968" refreshError="1"/>
      <sheetData sheetId="1969">
        <row r="1">
          <cell r="JB1">
            <v>0</v>
          </cell>
        </row>
      </sheetData>
      <sheetData sheetId="1970">
        <row r="1">
          <cell r="JB1">
            <v>0</v>
          </cell>
        </row>
      </sheetData>
      <sheetData sheetId="1971">
        <row r="1">
          <cell r="JB1">
            <v>0</v>
          </cell>
        </row>
      </sheetData>
      <sheetData sheetId="1972">
        <row r="1">
          <cell r="JB1">
            <v>0</v>
          </cell>
        </row>
      </sheetData>
      <sheetData sheetId="1973">
        <row r="1">
          <cell r="JB1">
            <v>0</v>
          </cell>
        </row>
      </sheetData>
      <sheetData sheetId="1974">
        <row r="1">
          <cell r="JB1">
            <v>0</v>
          </cell>
        </row>
      </sheetData>
      <sheetData sheetId="1975">
        <row r="1">
          <cell r="JB1">
            <v>0</v>
          </cell>
        </row>
      </sheetData>
      <sheetData sheetId="1976">
        <row r="1">
          <cell r="JB1">
            <v>0</v>
          </cell>
        </row>
      </sheetData>
      <sheetData sheetId="1977">
        <row r="1">
          <cell r="JB1">
            <v>0</v>
          </cell>
        </row>
      </sheetData>
      <sheetData sheetId="1978">
        <row r="1">
          <cell r="JB1">
            <v>0</v>
          </cell>
        </row>
      </sheetData>
      <sheetData sheetId="1979">
        <row r="1">
          <cell r="JB1">
            <v>0</v>
          </cell>
        </row>
      </sheetData>
      <sheetData sheetId="1980">
        <row r="1">
          <cell r="JB1">
            <v>0</v>
          </cell>
        </row>
      </sheetData>
      <sheetData sheetId="1981">
        <row r="1">
          <cell r="JB1">
            <v>0</v>
          </cell>
        </row>
      </sheetData>
      <sheetData sheetId="1982">
        <row r="1">
          <cell r="JB1">
            <v>0</v>
          </cell>
        </row>
      </sheetData>
      <sheetData sheetId="1983">
        <row r="1">
          <cell r="JB1">
            <v>0</v>
          </cell>
        </row>
      </sheetData>
      <sheetData sheetId="1984">
        <row r="1">
          <cell r="JB1">
            <v>0</v>
          </cell>
        </row>
      </sheetData>
      <sheetData sheetId="1985">
        <row r="1">
          <cell r="JB1">
            <v>0</v>
          </cell>
        </row>
      </sheetData>
      <sheetData sheetId="1986">
        <row r="1">
          <cell r="JB1">
            <v>0</v>
          </cell>
        </row>
      </sheetData>
      <sheetData sheetId="1987">
        <row r="1">
          <cell r="JB1">
            <v>0</v>
          </cell>
        </row>
      </sheetData>
      <sheetData sheetId="1988">
        <row r="1">
          <cell r="JB1">
            <v>0</v>
          </cell>
        </row>
      </sheetData>
      <sheetData sheetId="1989">
        <row r="1">
          <cell r="JB1">
            <v>0</v>
          </cell>
        </row>
      </sheetData>
      <sheetData sheetId="1990">
        <row r="1">
          <cell r="JB1">
            <v>0</v>
          </cell>
        </row>
      </sheetData>
      <sheetData sheetId="1991">
        <row r="1">
          <cell r="JB1">
            <v>0</v>
          </cell>
        </row>
      </sheetData>
      <sheetData sheetId="1992">
        <row r="1">
          <cell r="JB1">
            <v>0</v>
          </cell>
        </row>
      </sheetData>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ow r="1">
          <cell r="JB1">
            <v>0</v>
          </cell>
        </row>
      </sheetData>
      <sheetData sheetId="2034">
        <row r="1">
          <cell r="JB1">
            <v>0</v>
          </cell>
        </row>
      </sheetData>
      <sheetData sheetId="2035">
        <row r="1">
          <cell r="JB1">
            <v>0</v>
          </cell>
        </row>
      </sheetData>
      <sheetData sheetId="2036">
        <row r="1">
          <cell r="JB1">
            <v>0</v>
          </cell>
        </row>
      </sheetData>
      <sheetData sheetId="2037">
        <row r="1">
          <cell r="JB1">
            <v>0</v>
          </cell>
        </row>
      </sheetData>
      <sheetData sheetId="2038">
        <row r="1">
          <cell r="JB1">
            <v>0</v>
          </cell>
        </row>
      </sheetData>
      <sheetData sheetId="2039">
        <row r="1">
          <cell r="JB1">
            <v>0</v>
          </cell>
        </row>
      </sheetData>
      <sheetData sheetId="2040">
        <row r="1">
          <cell r="JB1">
            <v>0</v>
          </cell>
        </row>
      </sheetData>
      <sheetData sheetId="2041">
        <row r="1">
          <cell r="JB1">
            <v>0</v>
          </cell>
        </row>
      </sheetData>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ow r="7">
          <cell r="P7" t="str">
            <v xml:space="preserve">B U D G E T A R Y </v>
          </cell>
        </row>
      </sheetData>
      <sheetData sheetId="2254"/>
      <sheetData sheetId="2255" refreshError="1"/>
      <sheetData sheetId="2256"/>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ow r="7">
          <cell r="P7">
            <v>0</v>
          </cell>
        </row>
      </sheetData>
      <sheetData sheetId="2287" refreshError="1"/>
      <sheetData sheetId="2288" refreshError="1"/>
      <sheetData sheetId="2289" refreshError="1"/>
      <sheetData sheetId="2290" refreshError="1"/>
      <sheetData sheetId="2291" refreshError="1"/>
      <sheetData sheetId="2292" refreshError="1"/>
      <sheetData sheetId="2293">
        <row r="7">
          <cell r="P7" t="str">
            <v xml:space="preserve">B U D G E T A R Y </v>
          </cell>
        </row>
      </sheetData>
      <sheetData sheetId="2294">
        <row r="7">
          <cell r="P7">
            <v>0</v>
          </cell>
        </row>
      </sheetData>
      <sheetData sheetId="2295">
        <row r="7">
          <cell r="P7">
            <v>0</v>
          </cell>
        </row>
      </sheetData>
      <sheetData sheetId="2296">
        <row r="7">
          <cell r="P7">
            <v>0</v>
          </cell>
        </row>
      </sheetData>
      <sheetData sheetId="2297">
        <row r="7">
          <cell r="P7">
            <v>0</v>
          </cell>
        </row>
      </sheetData>
      <sheetData sheetId="2298">
        <row r="7">
          <cell r="P7">
            <v>0</v>
          </cell>
        </row>
      </sheetData>
      <sheetData sheetId="2299">
        <row r="7">
          <cell r="P7">
            <v>0</v>
          </cell>
        </row>
      </sheetData>
      <sheetData sheetId="2300"/>
      <sheetData sheetId="2301">
        <row r="7">
          <cell r="P7">
            <v>0</v>
          </cell>
        </row>
      </sheetData>
      <sheetData sheetId="2302">
        <row r="7">
          <cell r="P7">
            <v>0</v>
          </cell>
        </row>
      </sheetData>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ow r="7">
          <cell r="P7">
            <v>0</v>
          </cell>
        </row>
      </sheetData>
      <sheetData sheetId="2344" refreshError="1"/>
      <sheetData sheetId="2345">
        <row r="7">
          <cell r="P7">
            <v>0</v>
          </cell>
        </row>
      </sheetData>
      <sheetData sheetId="2346">
        <row r="7">
          <cell r="P7">
            <v>0</v>
          </cell>
        </row>
      </sheetData>
      <sheetData sheetId="2347">
        <row r="7">
          <cell r="P7">
            <v>0</v>
          </cell>
        </row>
      </sheetData>
      <sheetData sheetId="2348">
        <row r="7">
          <cell r="P7">
            <v>0</v>
          </cell>
        </row>
      </sheetData>
      <sheetData sheetId="2349">
        <row r="7">
          <cell r="P7">
            <v>0</v>
          </cell>
        </row>
      </sheetData>
      <sheetData sheetId="2350">
        <row r="7">
          <cell r="P7" t="str">
            <v xml:space="preserve">B U D G E T A R Y </v>
          </cell>
        </row>
      </sheetData>
      <sheetData sheetId="2351" refreshError="1"/>
      <sheetData sheetId="2352" refreshError="1"/>
      <sheetData sheetId="2353">
        <row r="7">
          <cell r="P7">
            <v>0</v>
          </cell>
        </row>
      </sheetData>
      <sheetData sheetId="2354">
        <row r="7">
          <cell r="P7">
            <v>0</v>
          </cell>
        </row>
      </sheetData>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ow r="1">
          <cell r="JB1">
            <v>0</v>
          </cell>
        </row>
      </sheetData>
      <sheetData sheetId="2416">
        <row r="1">
          <cell r="JB1">
            <v>0</v>
          </cell>
        </row>
      </sheetData>
      <sheetData sheetId="2417">
        <row r="1">
          <cell r="JB1">
            <v>0</v>
          </cell>
        </row>
      </sheetData>
      <sheetData sheetId="2418">
        <row r="1">
          <cell r="JB1">
            <v>0</v>
          </cell>
        </row>
      </sheetData>
      <sheetData sheetId="2419">
        <row r="1">
          <cell r="JB1">
            <v>0</v>
          </cell>
        </row>
      </sheetData>
      <sheetData sheetId="2420">
        <row r="1">
          <cell r="JB1">
            <v>0</v>
          </cell>
        </row>
      </sheetData>
      <sheetData sheetId="2421">
        <row r="1">
          <cell r="JB1">
            <v>0</v>
          </cell>
        </row>
      </sheetData>
      <sheetData sheetId="2422">
        <row r="1">
          <cell r="JB1">
            <v>0</v>
          </cell>
        </row>
      </sheetData>
      <sheetData sheetId="2423">
        <row r="1">
          <cell r="JB1">
            <v>0</v>
          </cell>
        </row>
      </sheetData>
      <sheetData sheetId="2424">
        <row r="1">
          <cell r="JB1">
            <v>0</v>
          </cell>
        </row>
      </sheetData>
      <sheetData sheetId="2425">
        <row r="1">
          <cell r="JB1">
            <v>0</v>
          </cell>
        </row>
      </sheetData>
      <sheetData sheetId="2426">
        <row r="1">
          <cell r="JB1">
            <v>0</v>
          </cell>
        </row>
      </sheetData>
      <sheetData sheetId="2427">
        <row r="1">
          <cell r="JB1">
            <v>0</v>
          </cell>
        </row>
      </sheetData>
      <sheetData sheetId="2428">
        <row r="1">
          <cell r="JB1">
            <v>0</v>
          </cell>
        </row>
      </sheetData>
      <sheetData sheetId="2429">
        <row r="1">
          <cell r="JB1">
            <v>0</v>
          </cell>
        </row>
      </sheetData>
      <sheetData sheetId="2430">
        <row r="1">
          <cell r="JB1">
            <v>0</v>
          </cell>
        </row>
      </sheetData>
      <sheetData sheetId="2431">
        <row r="1">
          <cell r="JB1">
            <v>0</v>
          </cell>
        </row>
      </sheetData>
      <sheetData sheetId="2432">
        <row r="1">
          <cell r="JB1">
            <v>0</v>
          </cell>
        </row>
      </sheetData>
      <sheetData sheetId="2433">
        <row r="1">
          <cell r="JB1">
            <v>0</v>
          </cell>
        </row>
      </sheetData>
      <sheetData sheetId="2434">
        <row r="1">
          <cell r="JB1">
            <v>0</v>
          </cell>
        </row>
      </sheetData>
      <sheetData sheetId="2435">
        <row r="1">
          <cell r="JB1">
            <v>0</v>
          </cell>
        </row>
      </sheetData>
      <sheetData sheetId="2436">
        <row r="1">
          <cell r="JB1">
            <v>0</v>
          </cell>
        </row>
      </sheetData>
      <sheetData sheetId="2437">
        <row r="1">
          <cell r="JB1">
            <v>0</v>
          </cell>
        </row>
      </sheetData>
      <sheetData sheetId="2438">
        <row r="1">
          <cell r="JB1">
            <v>0</v>
          </cell>
        </row>
      </sheetData>
      <sheetData sheetId="2439">
        <row r="1">
          <cell r="JB1">
            <v>0</v>
          </cell>
        </row>
      </sheetData>
      <sheetData sheetId="2440">
        <row r="1">
          <cell r="JB1">
            <v>0</v>
          </cell>
        </row>
      </sheetData>
      <sheetData sheetId="2441">
        <row r="1">
          <cell r="JB1">
            <v>0</v>
          </cell>
        </row>
      </sheetData>
      <sheetData sheetId="2442">
        <row r="1">
          <cell r="JB1">
            <v>0</v>
          </cell>
        </row>
      </sheetData>
      <sheetData sheetId="2443">
        <row r="1">
          <cell r="JB1">
            <v>0</v>
          </cell>
        </row>
      </sheetData>
      <sheetData sheetId="2444">
        <row r="1">
          <cell r="JB1">
            <v>0</v>
          </cell>
        </row>
      </sheetData>
      <sheetData sheetId="2445">
        <row r="1">
          <cell r="JB1">
            <v>0</v>
          </cell>
        </row>
      </sheetData>
      <sheetData sheetId="2446">
        <row r="1">
          <cell r="JB1">
            <v>0</v>
          </cell>
        </row>
      </sheetData>
      <sheetData sheetId="2447">
        <row r="1">
          <cell r="JB1">
            <v>0</v>
          </cell>
        </row>
      </sheetData>
      <sheetData sheetId="2448">
        <row r="1">
          <cell r="JB1">
            <v>0</v>
          </cell>
        </row>
      </sheetData>
      <sheetData sheetId="2449">
        <row r="1">
          <cell r="JB1">
            <v>0</v>
          </cell>
        </row>
      </sheetData>
      <sheetData sheetId="2450">
        <row r="1">
          <cell r="JB1">
            <v>0</v>
          </cell>
        </row>
      </sheetData>
      <sheetData sheetId="2451">
        <row r="1">
          <cell r="JB1">
            <v>0</v>
          </cell>
        </row>
      </sheetData>
      <sheetData sheetId="2452">
        <row r="1">
          <cell r="JB1">
            <v>0</v>
          </cell>
        </row>
      </sheetData>
      <sheetData sheetId="2453">
        <row r="1">
          <cell r="JB1">
            <v>0</v>
          </cell>
        </row>
      </sheetData>
      <sheetData sheetId="2454">
        <row r="1">
          <cell r="JB1">
            <v>0</v>
          </cell>
        </row>
      </sheetData>
      <sheetData sheetId="2455">
        <row r="1">
          <cell r="JB1">
            <v>0</v>
          </cell>
        </row>
      </sheetData>
      <sheetData sheetId="2456">
        <row r="1">
          <cell r="JB1">
            <v>0</v>
          </cell>
        </row>
      </sheetData>
      <sheetData sheetId="2457">
        <row r="1">
          <cell r="JB1">
            <v>0</v>
          </cell>
        </row>
      </sheetData>
      <sheetData sheetId="2458">
        <row r="1">
          <cell r="JB1">
            <v>0</v>
          </cell>
        </row>
      </sheetData>
      <sheetData sheetId="2459">
        <row r="1">
          <cell r="JB1">
            <v>0</v>
          </cell>
        </row>
      </sheetData>
      <sheetData sheetId="2460">
        <row r="1">
          <cell r="JB1">
            <v>0</v>
          </cell>
        </row>
      </sheetData>
      <sheetData sheetId="2461">
        <row r="1">
          <cell r="JB1">
            <v>0</v>
          </cell>
        </row>
      </sheetData>
      <sheetData sheetId="2462">
        <row r="1">
          <cell r="JB1">
            <v>0</v>
          </cell>
        </row>
      </sheetData>
      <sheetData sheetId="2463">
        <row r="1">
          <cell r="JB1">
            <v>0</v>
          </cell>
        </row>
      </sheetData>
      <sheetData sheetId="2464">
        <row r="1">
          <cell r="JB1">
            <v>0</v>
          </cell>
        </row>
      </sheetData>
      <sheetData sheetId="2465">
        <row r="1">
          <cell r="JB1">
            <v>0</v>
          </cell>
        </row>
      </sheetData>
      <sheetData sheetId="2466">
        <row r="1">
          <cell r="JB1">
            <v>0</v>
          </cell>
        </row>
      </sheetData>
      <sheetData sheetId="2467">
        <row r="1">
          <cell r="JB1">
            <v>0</v>
          </cell>
        </row>
      </sheetData>
      <sheetData sheetId="2468">
        <row r="1">
          <cell r="JB1">
            <v>0</v>
          </cell>
        </row>
      </sheetData>
      <sheetData sheetId="2469">
        <row r="1">
          <cell r="JB1">
            <v>0</v>
          </cell>
        </row>
      </sheetData>
      <sheetData sheetId="2470">
        <row r="1">
          <cell r="JB1">
            <v>0</v>
          </cell>
        </row>
      </sheetData>
      <sheetData sheetId="2471">
        <row r="1">
          <cell r="JB1">
            <v>0</v>
          </cell>
        </row>
      </sheetData>
      <sheetData sheetId="2472">
        <row r="1">
          <cell r="JB1">
            <v>0</v>
          </cell>
        </row>
      </sheetData>
      <sheetData sheetId="2473">
        <row r="1">
          <cell r="JB1">
            <v>0</v>
          </cell>
        </row>
      </sheetData>
      <sheetData sheetId="2474">
        <row r="1">
          <cell r="JB1">
            <v>0</v>
          </cell>
        </row>
      </sheetData>
      <sheetData sheetId="2475">
        <row r="1">
          <cell r="JB1">
            <v>0</v>
          </cell>
        </row>
      </sheetData>
      <sheetData sheetId="2476">
        <row r="1">
          <cell r="JB1">
            <v>0</v>
          </cell>
        </row>
      </sheetData>
      <sheetData sheetId="2477">
        <row r="1">
          <cell r="JB1">
            <v>0</v>
          </cell>
        </row>
      </sheetData>
      <sheetData sheetId="2478">
        <row r="1">
          <cell r="JB1">
            <v>0</v>
          </cell>
        </row>
      </sheetData>
      <sheetData sheetId="2479">
        <row r="1">
          <cell r="JB1">
            <v>0</v>
          </cell>
        </row>
      </sheetData>
      <sheetData sheetId="2480">
        <row r="1">
          <cell r="JB1">
            <v>0</v>
          </cell>
        </row>
      </sheetData>
      <sheetData sheetId="2481">
        <row r="1">
          <cell r="JB1">
            <v>0</v>
          </cell>
        </row>
      </sheetData>
      <sheetData sheetId="2482">
        <row r="1">
          <cell r="JB1">
            <v>0</v>
          </cell>
        </row>
      </sheetData>
      <sheetData sheetId="2483">
        <row r="1">
          <cell r="JB1">
            <v>0</v>
          </cell>
        </row>
      </sheetData>
      <sheetData sheetId="2484">
        <row r="1">
          <cell r="JB1">
            <v>0</v>
          </cell>
        </row>
      </sheetData>
      <sheetData sheetId="2485">
        <row r="1">
          <cell r="JB1">
            <v>0</v>
          </cell>
        </row>
      </sheetData>
      <sheetData sheetId="2486">
        <row r="1">
          <cell r="JB1">
            <v>0</v>
          </cell>
        </row>
      </sheetData>
      <sheetData sheetId="2487">
        <row r="1">
          <cell r="JB1">
            <v>0</v>
          </cell>
        </row>
      </sheetData>
      <sheetData sheetId="2488">
        <row r="1">
          <cell r="JB1">
            <v>0</v>
          </cell>
        </row>
      </sheetData>
      <sheetData sheetId="2489">
        <row r="1">
          <cell r="JB1">
            <v>0</v>
          </cell>
        </row>
      </sheetData>
      <sheetData sheetId="2490"/>
      <sheetData sheetId="2491">
        <row r="7">
          <cell r="P7">
            <v>0</v>
          </cell>
        </row>
      </sheetData>
      <sheetData sheetId="2492">
        <row r="7">
          <cell r="P7" t="str">
            <v xml:space="preserve">B U D G E T A R Y </v>
          </cell>
        </row>
      </sheetData>
      <sheetData sheetId="2493" refreshError="1"/>
      <sheetData sheetId="2494">
        <row r="1">
          <cell r="JB1">
            <v>0</v>
          </cell>
        </row>
      </sheetData>
      <sheetData sheetId="2495">
        <row r="1">
          <cell r="JB1">
            <v>0</v>
          </cell>
        </row>
      </sheetData>
      <sheetData sheetId="2496">
        <row r="1">
          <cell r="JB1">
            <v>0</v>
          </cell>
        </row>
      </sheetData>
      <sheetData sheetId="2497">
        <row r="1">
          <cell r="JB1">
            <v>0</v>
          </cell>
        </row>
      </sheetData>
      <sheetData sheetId="2498">
        <row r="1">
          <cell r="JB1">
            <v>0</v>
          </cell>
        </row>
      </sheetData>
      <sheetData sheetId="2499">
        <row r="1">
          <cell r="JB1">
            <v>0</v>
          </cell>
        </row>
      </sheetData>
      <sheetData sheetId="2500">
        <row r="1">
          <cell r="JB1">
            <v>0</v>
          </cell>
        </row>
      </sheetData>
      <sheetData sheetId="2501">
        <row r="1">
          <cell r="JB1">
            <v>0</v>
          </cell>
        </row>
      </sheetData>
      <sheetData sheetId="2502">
        <row r="1">
          <cell r="JB1">
            <v>0</v>
          </cell>
        </row>
      </sheetData>
      <sheetData sheetId="2503">
        <row r="1">
          <cell r="JB1">
            <v>0</v>
          </cell>
        </row>
      </sheetData>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sheetData sheetId="2593"/>
      <sheetData sheetId="2594"/>
      <sheetData sheetId="2595"/>
      <sheetData sheetId="2596"/>
      <sheetData sheetId="2597" refreshError="1"/>
      <sheetData sheetId="2598" refreshError="1"/>
      <sheetData sheetId="2599" refreshError="1"/>
      <sheetData sheetId="2600" refreshError="1"/>
      <sheetData sheetId="2601"/>
      <sheetData sheetId="2602">
        <row r="7">
          <cell r="P7">
            <v>0</v>
          </cell>
        </row>
      </sheetData>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ow r="1">
          <cell r="JB1">
            <v>0</v>
          </cell>
        </row>
      </sheetData>
      <sheetData sheetId="2708" refreshError="1"/>
      <sheetData sheetId="2709" refreshError="1"/>
      <sheetData sheetId="2710" refreshError="1"/>
      <sheetData sheetId="2711">
        <row r="1">
          <cell r="JB1">
            <v>0</v>
          </cell>
        </row>
      </sheetData>
      <sheetData sheetId="2712" refreshError="1"/>
      <sheetData sheetId="2713">
        <row r="1">
          <cell r="JB1">
            <v>0</v>
          </cell>
        </row>
      </sheetData>
      <sheetData sheetId="2714">
        <row r="1">
          <cell r="JB1">
            <v>0</v>
          </cell>
        </row>
      </sheetData>
      <sheetData sheetId="2715" refreshError="1"/>
      <sheetData sheetId="2716">
        <row r="1">
          <cell r="JB1">
            <v>0</v>
          </cell>
        </row>
      </sheetData>
      <sheetData sheetId="2717" refreshError="1"/>
      <sheetData sheetId="2718" refreshError="1"/>
      <sheetData sheetId="2719" refreshError="1"/>
      <sheetData sheetId="2720">
        <row r="1">
          <cell r="JB1">
            <v>0</v>
          </cell>
        </row>
      </sheetData>
      <sheetData sheetId="2721">
        <row r="1">
          <cell r="JB1">
            <v>0</v>
          </cell>
        </row>
      </sheetData>
      <sheetData sheetId="2722" refreshError="1"/>
      <sheetData sheetId="2723">
        <row r="1">
          <cell r="JB1">
            <v>0</v>
          </cell>
        </row>
      </sheetData>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ow r="1">
          <cell r="JB1">
            <v>0</v>
          </cell>
        </row>
      </sheetData>
      <sheetData sheetId="2762">
        <row r="1">
          <cell r="JB1">
            <v>0</v>
          </cell>
        </row>
      </sheetData>
      <sheetData sheetId="2763">
        <row r="1">
          <cell r="JB1">
            <v>0</v>
          </cell>
        </row>
      </sheetData>
      <sheetData sheetId="2764">
        <row r="1">
          <cell r="JB1">
            <v>0</v>
          </cell>
        </row>
      </sheetData>
      <sheetData sheetId="2765">
        <row r="1">
          <cell r="JB1">
            <v>0</v>
          </cell>
        </row>
      </sheetData>
      <sheetData sheetId="2766">
        <row r="1">
          <cell r="JB1">
            <v>0</v>
          </cell>
        </row>
      </sheetData>
      <sheetData sheetId="2767">
        <row r="1">
          <cell r="JB1">
            <v>0</v>
          </cell>
        </row>
      </sheetData>
      <sheetData sheetId="2768">
        <row r="1">
          <cell r="JB1">
            <v>0</v>
          </cell>
        </row>
      </sheetData>
      <sheetData sheetId="2769">
        <row r="1">
          <cell r="JB1">
            <v>0</v>
          </cell>
        </row>
      </sheetData>
      <sheetData sheetId="2770">
        <row r="1">
          <cell r="JB1">
            <v>0</v>
          </cell>
        </row>
      </sheetData>
      <sheetData sheetId="2771">
        <row r="1">
          <cell r="JB1">
            <v>0</v>
          </cell>
        </row>
      </sheetData>
      <sheetData sheetId="2772">
        <row r="1">
          <cell r="JB1">
            <v>0</v>
          </cell>
        </row>
      </sheetData>
      <sheetData sheetId="2773">
        <row r="1">
          <cell r="JB1">
            <v>0</v>
          </cell>
        </row>
      </sheetData>
      <sheetData sheetId="2774">
        <row r="1">
          <cell r="JB1">
            <v>0</v>
          </cell>
        </row>
      </sheetData>
      <sheetData sheetId="2775">
        <row r="1">
          <cell r="JB1">
            <v>0</v>
          </cell>
        </row>
      </sheetData>
      <sheetData sheetId="2776">
        <row r="1">
          <cell r="JB1">
            <v>0</v>
          </cell>
        </row>
      </sheetData>
      <sheetData sheetId="2777">
        <row r="1">
          <cell r="JB1">
            <v>0</v>
          </cell>
        </row>
      </sheetData>
      <sheetData sheetId="2778">
        <row r="1">
          <cell r="JB1">
            <v>0</v>
          </cell>
        </row>
      </sheetData>
      <sheetData sheetId="2779">
        <row r="1">
          <cell r="JB1">
            <v>0</v>
          </cell>
        </row>
      </sheetData>
      <sheetData sheetId="2780">
        <row r="1">
          <cell r="JB1">
            <v>0</v>
          </cell>
        </row>
      </sheetData>
      <sheetData sheetId="2781">
        <row r="1">
          <cell r="JB1">
            <v>0</v>
          </cell>
        </row>
      </sheetData>
      <sheetData sheetId="2782">
        <row r="1">
          <cell r="JB1">
            <v>0</v>
          </cell>
        </row>
      </sheetData>
      <sheetData sheetId="2783">
        <row r="1">
          <cell r="JB1">
            <v>0</v>
          </cell>
        </row>
      </sheetData>
      <sheetData sheetId="2784">
        <row r="1">
          <cell r="JB1">
            <v>0</v>
          </cell>
        </row>
      </sheetData>
      <sheetData sheetId="2785">
        <row r="1">
          <cell r="JB1">
            <v>0</v>
          </cell>
        </row>
      </sheetData>
      <sheetData sheetId="2786">
        <row r="1">
          <cell r="JB1">
            <v>0</v>
          </cell>
        </row>
      </sheetData>
      <sheetData sheetId="2787">
        <row r="1">
          <cell r="JB1">
            <v>0</v>
          </cell>
        </row>
      </sheetData>
      <sheetData sheetId="2788">
        <row r="1">
          <cell r="JB1">
            <v>0</v>
          </cell>
        </row>
      </sheetData>
      <sheetData sheetId="2789">
        <row r="1">
          <cell r="JB1">
            <v>0</v>
          </cell>
        </row>
      </sheetData>
      <sheetData sheetId="2790" refreshError="1"/>
      <sheetData sheetId="2791" refreshError="1"/>
      <sheetData sheetId="2792" refreshError="1"/>
      <sheetData sheetId="2793" refreshError="1"/>
      <sheetData sheetId="2794" refreshError="1"/>
      <sheetData sheetId="2795" refreshError="1"/>
      <sheetData sheetId="2796">
        <row r="1">
          <cell r="JB1">
            <v>0</v>
          </cell>
        </row>
      </sheetData>
      <sheetData sheetId="2797">
        <row r="1">
          <cell r="JB1">
            <v>0</v>
          </cell>
        </row>
      </sheetData>
      <sheetData sheetId="2798">
        <row r="1">
          <cell r="JB1">
            <v>0</v>
          </cell>
        </row>
      </sheetData>
      <sheetData sheetId="2799" refreshError="1"/>
      <sheetData sheetId="2800" refreshError="1"/>
      <sheetData sheetId="2801" refreshError="1"/>
      <sheetData sheetId="2802" refreshError="1"/>
      <sheetData sheetId="2803" refreshError="1"/>
      <sheetData sheetId="2804" refreshError="1"/>
      <sheetData sheetId="2805" refreshError="1"/>
      <sheetData sheetId="2806">
        <row r="1">
          <cell r="JB1">
            <v>0</v>
          </cell>
        </row>
      </sheetData>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ow r="1">
          <cell r="JB1">
            <v>0</v>
          </cell>
        </row>
      </sheetData>
      <sheetData sheetId="2940">
        <row r="1">
          <cell r="JB1">
            <v>0</v>
          </cell>
        </row>
      </sheetData>
      <sheetData sheetId="2941">
        <row r="1">
          <cell r="JB1">
            <v>0</v>
          </cell>
        </row>
      </sheetData>
      <sheetData sheetId="2942">
        <row r="1">
          <cell r="JB1">
            <v>0</v>
          </cell>
        </row>
      </sheetData>
      <sheetData sheetId="2943">
        <row r="1">
          <cell r="JB1">
            <v>0</v>
          </cell>
        </row>
      </sheetData>
      <sheetData sheetId="2944">
        <row r="1">
          <cell r="JB1">
            <v>0</v>
          </cell>
        </row>
      </sheetData>
      <sheetData sheetId="2945">
        <row r="1">
          <cell r="JB1">
            <v>0</v>
          </cell>
        </row>
      </sheetData>
      <sheetData sheetId="2946">
        <row r="1">
          <cell r="JB1">
            <v>0</v>
          </cell>
        </row>
      </sheetData>
      <sheetData sheetId="2947">
        <row r="1">
          <cell r="JB1">
            <v>0</v>
          </cell>
        </row>
      </sheetData>
      <sheetData sheetId="2948">
        <row r="1">
          <cell r="JB1">
            <v>0</v>
          </cell>
        </row>
      </sheetData>
      <sheetData sheetId="2949">
        <row r="1">
          <cell r="JB1">
            <v>0</v>
          </cell>
        </row>
      </sheetData>
      <sheetData sheetId="2950">
        <row r="1">
          <cell r="JB1">
            <v>0</v>
          </cell>
        </row>
      </sheetData>
      <sheetData sheetId="2951">
        <row r="1">
          <cell r="JB1">
            <v>0</v>
          </cell>
        </row>
      </sheetData>
      <sheetData sheetId="2952">
        <row r="1">
          <cell r="JB1">
            <v>0</v>
          </cell>
        </row>
      </sheetData>
      <sheetData sheetId="2953">
        <row r="1">
          <cell r="JB1">
            <v>0</v>
          </cell>
        </row>
      </sheetData>
      <sheetData sheetId="2954">
        <row r="1">
          <cell r="JB1">
            <v>0</v>
          </cell>
        </row>
      </sheetData>
      <sheetData sheetId="2955">
        <row r="1">
          <cell r="JB1">
            <v>0</v>
          </cell>
        </row>
      </sheetData>
      <sheetData sheetId="2956">
        <row r="1">
          <cell r="JB1">
            <v>0</v>
          </cell>
        </row>
      </sheetData>
      <sheetData sheetId="2957">
        <row r="1">
          <cell r="JB1">
            <v>0</v>
          </cell>
        </row>
      </sheetData>
      <sheetData sheetId="2958">
        <row r="1">
          <cell r="JB1">
            <v>0</v>
          </cell>
        </row>
      </sheetData>
      <sheetData sheetId="2959">
        <row r="1">
          <cell r="JB1">
            <v>0</v>
          </cell>
        </row>
      </sheetData>
      <sheetData sheetId="2960">
        <row r="1">
          <cell r="JB1">
            <v>0</v>
          </cell>
        </row>
      </sheetData>
      <sheetData sheetId="2961">
        <row r="1">
          <cell r="JB1">
            <v>0</v>
          </cell>
        </row>
      </sheetData>
      <sheetData sheetId="2962">
        <row r="1">
          <cell r="JB1">
            <v>0</v>
          </cell>
        </row>
      </sheetData>
      <sheetData sheetId="2963">
        <row r="1">
          <cell r="JB1">
            <v>0</v>
          </cell>
        </row>
      </sheetData>
      <sheetData sheetId="2964">
        <row r="1">
          <cell r="JB1">
            <v>0</v>
          </cell>
        </row>
      </sheetData>
      <sheetData sheetId="2965">
        <row r="1">
          <cell r="JB1">
            <v>0</v>
          </cell>
        </row>
      </sheetData>
      <sheetData sheetId="2966">
        <row r="1">
          <cell r="JB1">
            <v>0</v>
          </cell>
        </row>
      </sheetData>
      <sheetData sheetId="2967">
        <row r="1">
          <cell r="JB1">
            <v>0</v>
          </cell>
        </row>
      </sheetData>
      <sheetData sheetId="2968">
        <row r="1">
          <cell r="JB1">
            <v>0</v>
          </cell>
        </row>
      </sheetData>
      <sheetData sheetId="2969">
        <row r="1">
          <cell r="JB1">
            <v>0</v>
          </cell>
        </row>
      </sheetData>
      <sheetData sheetId="2970">
        <row r="1">
          <cell r="JB1">
            <v>0</v>
          </cell>
        </row>
      </sheetData>
      <sheetData sheetId="2971">
        <row r="1">
          <cell r="JB1">
            <v>0</v>
          </cell>
        </row>
      </sheetData>
      <sheetData sheetId="2972">
        <row r="1">
          <cell r="JB1">
            <v>0</v>
          </cell>
        </row>
      </sheetData>
      <sheetData sheetId="2973">
        <row r="1">
          <cell r="JB1">
            <v>0</v>
          </cell>
        </row>
      </sheetData>
      <sheetData sheetId="2974">
        <row r="1">
          <cell r="JB1">
            <v>0</v>
          </cell>
        </row>
      </sheetData>
      <sheetData sheetId="2975">
        <row r="1">
          <cell r="JB1">
            <v>0</v>
          </cell>
        </row>
      </sheetData>
      <sheetData sheetId="2976">
        <row r="1">
          <cell r="JB1">
            <v>0</v>
          </cell>
        </row>
      </sheetData>
      <sheetData sheetId="2977">
        <row r="1">
          <cell r="JB1">
            <v>0</v>
          </cell>
        </row>
      </sheetData>
      <sheetData sheetId="2978">
        <row r="1">
          <cell r="JB1">
            <v>0</v>
          </cell>
        </row>
      </sheetData>
      <sheetData sheetId="2979">
        <row r="1">
          <cell r="JB1">
            <v>0</v>
          </cell>
        </row>
      </sheetData>
      <sheetData sheetId="2980">
        <row r="1">
          <cell r="JB1">
            <v>0</v>
          </cell>
        </row>
      </sheetData>
      <sheetData sheetId="2981">
        <row r="1">
          <cell r="JB1">
            <v>0</v>
          </cell>
        </row>
      </sheetData>
      <sheetData sheetId="2982">
        <row r="1">
          <cell r="JB1">
            <v>0</v>
          </cell>
        </row>
      </sheetData>
      <sheetData sheetId="2983">
        <row r="1">
          <cell r="JB1">
            <v>0</v>
          </cell>
        </row>
      </sheetData>
      <sheetData sheetId="2984">
        <row r="1">
          <cell r="JB1">
            <v>0</v>
          </cell>
        </row>
      </sheetData>
      <sheetData sheetId="2985">
        <row r="1">
          <cell r="JB1">
            <v>0</v>
          </cell>
        </row>
      </sheetData>
      <sheetData sheetId="2986">
        <row r="1">
          <cell r="JB1">
            <v>0</v>
          </cell>
        </row>
      </sheetData>
      <sheetData sheetId="2987">
        <row r="1">
          <cell r="JB1">
            <v>0</v>
          </cell>
        </row>
      </sheetData>
      <sheetData sheetId="2988">
        <row r="1">
          <cell r="JB1">
            <v>0</v>
          </cell>
        </row>
      </sheetData>
      <sheetData sheetId="2989">
        <row r="1">
          <cell r="JB1">
            <v>0</v>
          </cell>
        </row>
      </sheetData>
      <sheetData sheetId="2990">
        <row r="1">
          <cell r="JB1">
            <v>0</v>
          </cell>
        </row>
      </sheetData>
      <sheetData sheetId="2991">
        <row r="1">
          <cell r="JB1">
            <v>0</v>
          </cell>
        </row>
      </sheetData>
      <sheetData sheetId="2992">
        <row r="1">
          <cell r="JB1">
            <v>0</v>
          </cell>
        </row>
      </sheetData>
      <sheetData sheetId="2993">
        <row r="1">
          <cell r="JB1">
            <v>0</v>
          </cell>
        </row>
      </sheetData>
      <sheetData sheetId="2994">
        <row r="1">
          <cell r="JB1">
            <v>0</v>
          </cell>
        </row>
      </sheetData>
      <sheetData sheetId="2995">
        <row r="1">
          <cell r="JB1">
            <v>0</v>
          </cell>
        </row>
      </sheetData>
      <sheetData sheetId="2996">
        <row r="1">
          <cell r="JB1">
            <v>0</v>
          </cell>
        </row>
      </sheetData>
      <sheetData sheetId="2997">
        <row r="1">
          <cell r="JB1">
            <v>0</v>
          </cell>
        </row>
      </sheetData>
      <sheetData sheetId="2998">
        <row r="1">
          <cell r="JB1">
            <v>0</v>
          </cell>
        </row>
      </sheetData>
      <sheetData sheetId="2999">
        <row r="1">
          <cell r="JB1">
            <v>0</v>
          </cell>
        </row>
      </sheetData>
      <sheetData sheetId="3000">
        <row r="1">
          <cell r="JB1">
            <v>0</v>
          </cell>
        </row>
      </sheetData>
      <sheetData sheetId="3001">
        <row r="1">
          <cell r="JB1">
            <v>0</v>
          </cell>
        </row>
      </sheetData>
      <sheetData sheetId="3002">
        <row r="1">
          <cell r="JB1">
            <v>0</v>
          </cell>
        </row>
      </sheetData>
      <sheetData sheetId="3003">
        <row r="1">
          <cell r="JB1">
            <v>0</v>
          </cell>
        </row>
      </sheetData>
      <sheetData sheetId="3004">
        <row r="1">
          <cell r="JB1">
            <v>0</v>
          </cell>
        </row>
      </sheetData>
      <sheetData sheetId="3005">
        <row r="1">
          <cell r="JB1">
            <v>0</v>
          </cell>
        </row>
      </sheetData>
      <sheetData sheetId="3006">
        <row r="1">
          <cell r="JB1">
            <v>0</v>
          </cell>
        </row>
      </sheetData>
      <sheetData sheetId="3007">
        <row r="1">
          <cell r="JB1">
            <v>0</v>
          </cell>
        </row>
      </sheetData>
      <sheetData sheetId="3008">
        <row r="1">
          <cell r="JB1">
            <v>0</v>
          </cell>
        </row>
      </sheetData>
      <sheetData sheetId="3009">
        <row r="1">
          <cell r="JB1">
            <v>0</v>
          </cell>
        </row>
      </sheetData>
      <sheetData sheetId="3010">
        <row r="1">
          <cell r="JB1">
            <v>0</v>
          </cell>
        </row>
      </sheetData>
      <sheetData sheetId="3011">
        <row r="1">
          <cell r="JB1">
            <v>0</v>
          </cell>
        </row>
      </sheetData>
      <sheetData sheetId="3012">
        <row r="1">
          <cell r="JB1">
            <v>0</v>
          </cell>
        </row>
      </sheetData>
      <sheetData sheetId="3013">
        <row r="1">
          <cell r="JB1">
            <v>0</v>
          </cell>
        </row>
      </sheetData>
      <sheetData sheetId="3014">
        <row r="1">
          <cell r="JB1">
            <v>0</v>
          </cell>
        </row>
      </sheetData>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ow r="1">
          <cell r="JB1">
            <v>0</v>
          </cell>
        </row>
      </sheetData>
      <sheetData sheetId="3097">
        <row r="1">
          <cell r="JB1">
            <v>0</v>
          </cell>
        </row>
      </sheetData>
      <sheetData sheetId="3098">
        <row r="1">
          <cell r="JB1">
            <v>0</v>
          </cell>
        </row>
      </sheetData>
      <sheetData sheetId="3099">
        <row r="1">
          <cell r="JB1">
            <v>0</v>
          </cell>
        </row>
      </sheetData>
      <sheetData sheetId="3100">
        <row r="1">
          <cell r="JB1">
            <v>0</v>
          </cell>
        </row>
      </sheetData>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ow r="1">
          <cell r="JB1">
            <v>0</v>
          </cell>
        </row>
      </sheetData>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ow r="1">
          <cell r="JB1">
            <v>0</v>
          </cell>
        </row>
      </sheetData>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ow r="1">
          <cell r="JB1">
            <v>0</v>
          </cell>
        </row>
      </sheetData>
      <sheetData sheetId="3156">
        <row r="1">
          <cell r="JB1">
            <v>0</v>
          </cell>
        </row>
      </sheetData>
      <sheetData sheetId="3157">
        <row r="1">
          <cell r="JB1">
            <v>0</v>
          </cell>
        </row>
      </sheetData>
      <sheetData sheetId="3158">
        <row r="1">
          <cell r="JB1">
            <v>0</v>
          </cell>
        </row>
      </sheetData>
      <sheetData sheetId="3159">
        <row r="1">
          <cell r="JB1">
            <v>0</v>
          </cell>
        </row>
      </sheetData>
      <sheetData sheetId="3160">
        <row r="1">
          <cell r="JB1">
            <v>0</v>
          </cell>
        </row>
      </sheetData>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ow r="1">
          <cell r="JB1">
            <v>0</v>
          </cell>
        </row>
      </sheetData>
      <sheetData sheetId="3200">
        <row r="1">
          <cell r="JB1">
            <v>0</v>
          </cell>
        </row>
      </sheetData>
      <sheetData sheetId="3201" refreshError="1"/>
      <sheetData sheetId="3202" refreshError="1"/>
      <sheetData sheetId="3203" refreshError="1"/>
      <sheetData sheetId="3204">
        <row r="1">
          <cell r="JB1">
            <v>0</v>
          </cell>
        </row>
      </sheetData>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ow r="1">
          <cell r="JB1">
            <v>0</v>
          </cell>
        </row>
      </sheetData>
      <sheetData sheetId="3372">
        <row r="1">
          <cell r="JB1">
            <v>0</v>
          </cell>
        </row>
      </sheetData>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ow r="1">
          <cell r="JB1">
            <v>0</v>
          </cell>
        </row>
      </sheetData>
      <sheetData sheetId="3395">
        <row r="1">
          <cell r="JB1">
            <v>0</v>
          </cell>
        </row>
      </sheetData>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ow r="1">
          <cell r="JB1">
            <v>0</v>
          </cell>
        </row>
      </sheetData>
      <sheetData sheetId="3518" refreshError="1"/>
      <sheetData sheetId="3519" refreshError="1"/>
      <sheetData sheetId="3520" refreshError="1"/>
      <sheetData sheetId="3521" refreshError="1"/>
      <sheetData sheetId="3522" refreshError="1"/>
      <sheetData sheetId="3523">
        <row r="1">
          <cell r="JB1">
            <v>0</v>
          </cell>
        </row>
      </sheetData>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ow r="1">
          <cell r="JB1">
            <v>0</v>
          </cell>
        </row>
      </sheetData>
      <sheetData sheetId="3538">
        <row r="1">
          <cell r="JB1">
            <v>0</v>
          </cell>
        </row>
      </sheetData>
      <sheetData sheetId="3539">
        <row r="1">
          <cell r="JB1">
            <v>0</v>
          </cell>
        </row>
      </sheetData>
      <sheetData sheetId="3540">
        <row r="1">
          <cell r="JB1">
            <v>0</v>
          </cell>
        </row>
      </sheetData>
      <sheetData sheetId="3541">
        <row r="1">
          <cell r="JB1">
            <v>0</v>
          </cell>
        </row>
      </sheetData>
      <sheetData sheetId="3542">
        <row r="1">
          <cell r="JB1">
            <v>0</v>
          </cell>
        </row>
      </sheetData>
      <sheetData sheetId="3543">
        <row r="1">
          <cell r="JB1">
            <v>0</v>
          </cell>
        </row>
      </sheetData>
      <sheetData sheetId="3544">
        <row r="1">
          <cell r="JB1">
            <v>0</v>
          </cell>
        </row>
      </sheetData>
      <sheetData sheetId="3545">
        <row r="1">
          <cell r="JB1">
            <v>0</v>
          </cell>
        </row>
      </sheetData>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ow r="1">
          <cell r="JB1">
            <v>0</v>
          </cell>
        </row>
      </sheetData>
      <sheetData sheetId="3561">
        <row r="1">
          <cell r="JB1">
            <v>0</v>
          </cell>
        </row>
      </sheetData>
      <sheetData sheetId="3562">
        <row r="1">
          <cell r="JB1">
            <v>0</v>
          </cell>
        </row>
      </sheetData>
      <sheetData sheetId="3563">
        <row r="1">
          <cell r="JB1">
            <v>0</v>
          </cell>
        </row>
      </sheetData>
      <sheetData sheetId="3564">
        <row r="1">
          <cell r="JB1">
            <v>0</v>
          </cell>
        </row>
      </sheetData>
      <sheetData sheetId="3565">
        <row r="1">
          <cell r="JB1">
            <v>0</v>
          </cell>
        </row>
      </sheetData>
      <sheetData sheetId="3566">
        <row r="1">
          <cell r="JB1">
            <v>0</v>
          </cell>
        </row>
      </sheetData>
      <sheetData sheetId="3567">
        <row r="1">
          <cell r="JB1">
            <v>0</v>
          </cell>
        </row>
      </sheetData>
      <sheetData sheetId="3568">
        <row r="1">
          <cell r="JB1">
            <v>0</v>
          </cell>
        </row>
      </sheetData>
      <sheetData sheetId="3569">
        <row r="1">
          <cell r="JB1">
            <v>0</v>
          </cell>
        </row>
      </sheetData>
      <sheetData sheetId="3570">
        <row r="1">
          <cell r="JB1">
            <v>0</v>
          </cell>
        </row>
      </sheetData>
      <sheetData sheetId="3571">
        <row r="1">
          <cell r="JB1">
            <v>0</v>
          </cell>
        </row>
      </sheetData>
      <sheetData sheetId="3572">
        <row r="1">
          <cell r="JB1">
            <v>0</v>
          </cell>
        </row>
      </sheetData>
      <sheetData sheetId="3573">
        <row r="1">
          <cell r="JB1">
            <v>0</v>
          </cell>
        </row>
      </sheetData>
      <sheetData sheetId="3574">
        <row r="1">
          <cell r="JB1">
            <v>0</v>
          </cell>
        </row>
      </sheetData>
      <sheetData sheetId="3575">
        <row r="1">
          <cell r="JB1">
            <v>0</v>
          </cell>
        </row>
      </sheetData>
      <sheetData sheetId="3576">
        <row r="1">
          <cell r="JB1">
            <v>0</v>
          </cell>
        </row>
      </sheetData>
      <sheetData sheetId="3577">
        <row r="1">
          <cell r="JB1">
            <v>0</v>
          </cell>
        </row>
      </sheetData>
      <sheetData sheetId="3578">
        <row r="1">
          <cell r="JB1">
            <v>0</v>
          </cell>
        </row>
      </sheetData>
      <sheetData sheetId="3579">
        <row r="1">
          <cell r="JB1">
            <v>0</v>
          </cell>
        </row>
      </sheetData>
      <sheetData sheetId="3580">
        <row r="1">
          <cell r="JB1">
            <v>0</v>
          </cell>
        </row>
      </sheetData>
      <sheetData sheetId="3581">
        <row r="1">
          <cell r="JB1">
            <v>0</v>
          </cell>
        </row>
      </sheetData>
      <sheetData sheetId="3582">
        <row r="1">
          <cell r="JB1">
            <v>0</v>
          </cell>
        </row>
      </sheetData>
      <sheetData sheetId="3583">
        <row r="1">
          <cell r="JB1">
            <v>0</v>
          </cell>
        </row>
      </sheetData>
      <sheetData sheetId="3584">
        <row r="1">
          <cell r="JB1">
            <v>0</v>
          </cell>
        </row>
      </sheetData>
      <sheetData sheetId="3585">
        <row r="1">
          <cell r="JB1">
            <v>0</v>
          </cell>
        </row>
      </sheetData>
      <sheetData sheetId="3586">
        <row r="1">
          <cell r="JB1">
            <v>0</v>
          </cell>
        </row>
      </sheetData>
      <sheetData sheetId="3587">
        <row r="1">
          <cell r="JB1">
            <v>0</v>
          </cell>
        </row>
      </sheetData>
      <sheetData sheetId="3588">
        <row r="1">
          <cell r="JB1">
            <v>0</v>
          </cell>
        </row>
      </sheetData>
      <sheetData sheetId="3589">
        <row r="1">
          <cell r="JB1">
            <v>0</v>
          </cell>
        </row>
      </sheetData>
      <sheetData sheetId="3590">
        <row r="1">
          <cell r="JB1">
            <v>0</v>
          </cell>
        </row>
      </sheetData>
      <sheetData sheetId="3591">
        <row r="1">
          <cell r="JB1">
            <v>0</v>
          </cell>
        </row>
      </sheetData>
      <sheetData sheetId="3592">
        <row r="1">
          <cell r="JB1">
            <v>0</v>
          </cell>
        </row>
      </sheetData>
      <sheetData sheetId="3593">
        <row r="1">
          <cell r="JB1">
            <v>0</v>
          </cell>
        </row>
      </sheetData>
      <sheetData sheetId="3594">
        <row r="1">
          <cell r="JB1">
            <v>0</v>
          </cell>
        </row>
      </sheetData>
      <sheetData sheetId="3595">
        <row r="1">
          <cell r="JB1">
            <v>0</v>
          </cell>
        </row>
      </sheetData>
      <sheetData sheetId="3596">
        <row r="1">
          <cell r="JB1">
            <v>0</v>
          </cell>
        </row>
      </sheetData>
      <sheetData sheetId="3597">
        <row r="1">
          <cell r="JB1">
            <v>0</v>
          </cell>
        </row>
      </sheetData>
      <sheetData sheetId="3598">
        <row r="1">
          <cell r="JB1">
            <v>0</v>
          </cell>
        </row>
      </sheetData>
      <sheetData sheetId="3599">
        <row r="1">
          <cell r="JB1">
            <v>0</v>
          </cell>
        </row>
      </sheetData>
      <sheetData sheetId="3600">
        <row r="1">
          <cell r="JB1">
            <v>0</v>
          </cell>
        </row>
      </sheetData>
      <sheetData sheetId="3601">
        <row r="1">
          <cell r="JB1">
            <v>0</v>
          </cell>
        </row>
      </sheetData>
      <sheetData sheetId="3602">
        <row r="1">
          <cell r="JB1">
            <v>0</v>
          </cell>
        </row>
      </sheetData>
      <sheetData sheetId="3603">
        <row r="1">
          <cell r="JB1">
            <v>0</v>
          </cell>
        </row>
      </sheetData>
      <sheetData sheetId="3604">
        <row r="1">
          <cell r="JB1">
            <v>0</v>
          </cell>
        </row>
      </sheetData>
      <sheetData sheetId="3605">
        <row r="1">
          <cell r="JB1">
            <v>0</v>
          </cell>
        </row>
      </sheetData>
      <sheetData sheetId="3606">
        <row r="1">
          <cell r="JB1">
            <v>0</v>
          </cell>
        </row>
      </sheetData>
      <sheetData sheetId="3607">
        <row r="1">
          <cell r="JB1">
            <v>0</v>
          </cell>
        </row>
      </sheetData>
      <sheetData sheetId="3608">
        <row r="1">
          <cell r="JB1">
            <v>0</v>
          </cell>
        </row>
      </sheetData>
      <sheetData sheetId="3609">
        <row r="1">
          <cell r="JB1">
            <v>0</v>
          </cell>
        </row>
      </sheetData>
      <sheetData sheetId="3610">
        <row r="1">
          <cell r="JB1">
            <v>0</v>
          </cell>
        </row>
      </sheetData>
      <sheetData sheetId="3611">
        <row r="1">
          <cell r="JB1">
            <v>0</v>
          </cell>
        </row>
      </sheetData>
      <sheetData sheetId="3612">
        <row r="1">
          <cell r="JB1">
            <v>0</v>
          </cell>
        </row>
      </sheetData>
      <sheetData sheetId="3613">
        <row r="1">
          <cell r="JB1">
            <v>0</v>
          </cell>
        </row>
      </sheetData>
      <sheetData sheetId="3614">
        <row r="1">
          <cell r="JB1">
            <v>0</v>
          </cell>
        </row>
      </sheetData>
      <sheetData sheetId="3615">
        <row r="1">
          <cell r="JB1">
            <v>0</v>
          </cell>
        </row>
      </sheetData>
      <sheetData sheetId="3616">
        <row r="1">
          <cell r="JB1">
            <v>0</v>
          </cell>
        </row>
      </sheetData>
      <sheetData sheetId="3617">
        <row r="1">
          <cell r="JB1">
            <v>0</v>
          </cell>
        </row>
      </sheetData>
      <sheetData sheetId="3618">
        <row r="1">
          <cell r="JB1">
            <v>0</v>
          </cell>
        </row>
      </sheetData>
      <sheetData sheetId="3619">
        <row r="1">
          <cell r="JB1">
            <v>0</v>
          </cell>
        </row>
      </sheetData>
      <sheetData sheetId="3620">
        <row r="1">
          <cell r="JB1">
            <v>0</v>
          </cell>
        </row>
      </sheetData>
      <sheetData sheetId="3621">
        <row r="1">
          <cell r="JB1">
            <v>0</v>
          </cell>
        </row>
      </sheetData>
      <sheetData sheetId="3622">
        <row r="1">
          <cell r="JB1">
            <v>0</v>
          </cell>
        </row>
      </sheetData>
      <sheetData sheetId="3623">
        <row r="1">
          <cell r="JB1">
            <v>0</v>
          </cell>
        </row>
      </sheetData>
      <sheetData sheetId="3624">
        <row r="1">
          <cell r="JB1">
            <v>0</v>
          </cell>
        </row>
      </sheetData>
      <sheetData sheetId="3625">
        <row r="1">
          <cell r="JB1">
            <v>0</v>
          </cell>
        </row>
      </sheetData>
      <sheetData sheetId="3626">
        <row r="1">
          <cell r="JB1">
            <v>0</v>
          </cell>
        </row>
      </sheetData>
      <sheetData sheetId="3627">
        <row r="1">
          <cell r="JB1">
            <v>0</v>
          </cell>
        </row>
      </sheetData>
      <sheetData sheetId="3628">
        <row r="1">
          <cell r="JB1">
            <v>0</v>
          </cell>
        </row>
      </sheetData>
      <sheetData sheetId="3629">
        <row r="1">
          <cell r="JB1">
            <v>0</v>
          </cell>
        </row>
      </sheetData>
      <sheetData sheetId="3630">
        <row r="1">
          <cell r="JB1">
            <v>0</v>
          </cell>
        </row>
      </sheetData>
      <sheetData sheetId="3631">
        <row r="1">
          <cell r="JB1">
            <v>0</v>
          </cell>
        </row>
      </sheetData>
      <sheetData sheetId="3632">
        <row r="1">
          <cell r="JB1">
            <v>0</v>
          </cell>
        </row>
      </sheetData>
      <sheetData sheetId="3633">
        <row r="1">
          <cell r="JB1">
            <v>0</v>
          </cell>
        </row>
      </sheetData>
      <sheetData sheetId="3634">
        <row r="1">
          <cell r="JB1">
            <v>0</v>
          </cell>
        </row>
      </sheetData>
      <sheetData sheetId="3635">
        <row r="1">
          <cell r="JB1">
            <v>0</v>
          </cell>
        </row>
      </sheetData>
      <sheetData sheetId="3636">
        <row r="1">
          <cell r="JB1">
            <v>0</v>
          </cell>
        </row>
      </sheetData>
      <sheetData sheetId="3637">
        <row r="1">
          <cell r="JB1">
            <v>0</v>
          </cell>
        </row>
      </sheetData>
      <sheetData sheetId="3638">
        <row r="1">
          <cell r="JB1">
            <v>0</v>
          </cell>
        </row>
      </sheetData>
      <sheetData sheetId="3639">
        <row r="1">
          <cell r="JB1">
            <v>0</v>
          </cell>
        </row>
      </sheetData>
      <sheetData sheetId="3640">
        <row r="1">
          <cell r="JB1">
            <v>0</v>
          </cell>
        </row>
      </sheetData>
      <sheetData sheetId="3641">
        <row r="1">
          <cell r="JB1">
            <v>0</v>
          </cell>
        </row>
      </sheetData>
      <sheetData sheetId="3642">
        <row r="1">
          <cell r="JB1">
            <v>0</v>
          </cell>
        </row>
      </sheetData>
      <sheetData sheetId="3643">
        <row r="1">
          <cell r="JB1">
            <v>0</v>
          </cell>
        </row>
      </sheetData>
      <sheetData sheetId="3644">
        <row r="1">
          <cell r="JB1">
            <v>0</v>
          </cell>
        </row>
      </sheetData>
      <sheetData sheetId="3645">
        <row r="1">
          <cell r="JB1">
            <v>0</v>
          </cell>
        </row>
      </sheetData>
      <sheetData sheetId="3646">
        <row r="1">
          <cell r="JB1">
            <v>0</v>
          </cell>
        </row>
      </sheetData>
      <sheetData sheetId="3647">
        <row r="1">
          <cell r="JB1">
            <v>0</v>
          </cell>
        </row>
      </sheetData>
      <sheetData sheetId="3648">
        <row r="1">
          <cell r="JB1">
            <v>0</v>
          </cell>
        </row>
      </sheetData>
      <sheetData sheetId="3649">
        <row r="1">
          <cell r="JB1">
            <v>0</v>
          </cell>
        </row>
      </sheetData>
      <sheetData sheetId="3650">
        <row r="1">
          <cell r="JB1">
            <v>0</v>
          </cell>
        </row>
      </sheetData>
      <sheetData sheetId="3651">
        <row r="1">
          <cell r="JB1">
            <v>0</v>
          </cell>
        </row>
      </sheetData>
      <sheetData sheetId="3652">
        <row r="1">
          <cell r="JB1">
            <v>0</v>
          </cell>
        </row>
      </sheetData>
      <sheetData sheetId="3653">
        <row r="1">
          <cell r="JB1">
            <v>0</v>
          </cell>
        </row>
      </sheetData>
      <sheetData sheetId="3654">
        <row r="1">
          <cell r="JB1">
            <v>0</v>
          </cell>
        </row>
      </sheetData>
      <sheetData sheetId="3655">
        <row r="1">
          <cell r="JB1">
            <v>0</v>
          </cell>
        </row>
      </sheetData>
      <sheetData sheetId="3656">
        <row r="1">
          <cell r="JB1">
            <v>0</v>
          </cell>
        </row>
      </sheetData>
      <sheetData sheetId="3657">
        <row r="1">
          <cell r="JB1">
            <v>0</v>
          </cell>
        </row>
      </sheetData>
      <sheetData sheetId="3658">
        <row r="1">
          <cell r="JB1">
            <v>0</v>
          </cell>
        </row>
      </sheetData>
      <sheetData sheetId="3659">
        <row r="1">
          <cell r="JB1">
            <v>0</v>
          </cell>
        </row>
      </sheetData>
      <sheetData sheetId="3660">
        <row r="1">
          <cell r="JB1">
            <v>0</v>
          </cell>
        </row>
      </sheetData>
      <sheetData sheetId="3661">
        <row r="1">
          <cell r="JB1">
            <v>0</v>
          </cell>
        </row>
      </sheetData>
      <sheetData sheetId="3662">
        <row r="1">
          <cell r="JB1">
            <v>0</v>
          </cell>
        </row>
      </sheetData>
      <sheetData sheetId="3663">
        <row r="1">
          <cell r="JB1">
            <v>0</v>
          </cell>
        </row>
      </sheetData>
      <sheetData sheetId="3664">
        <row r="1">
          <cell r="JB1">
            <v>0</v>
          </cell>
        </row>
      </sheetData>
      <sheetData sheetId="3665">
        <row r="1">
          <cell r="JB1">
            <v>0</v>
          </cell>
        </row>
      </sheetData>
      <sheetData sheetId="3666">
        <row r="1">
          <cell r="JB1">
            <v>0</v>
          </cell>
        </row>
      </sheetData>
      <sheetData sheetId="3667">
        <row r="1">
          <cell r="JB1">
            <v>0</v>
          </cell>
        </row>
      </sheetData>
      <sheetData sheetId="3668">
        <row r="1">
          <cell r="JB1">
            <v>0</v>
          </cell>
        </row>
      </sheetData>
      <sheetData sheetId="3669">
        <row r="1">
          <cell r="JB1">
            <v>0</v>
          </cell>
        </row>
      </sheetData>
      <sheetData sheetId="3670">
        <row r="1">
          <cell r="JB1">
            <v>0</v>
          </cell>
        </row>
      </sheetData>
      <sheetData sheetId="3671">
        <row r="1">
          <cell r="JB1">
            <v>0</v>
          </cell>
        </row>
      </sheetData>
      <sheetData sheetId="3672">
        <row r="1">
          <cell r="JB1">
            <v>0</v>
          </cell>
        </row>
      </sheetData>
      <sheetData sheetId="3673">
        <row r="1">
          <cell r="JB1">
            <v>0</v>
          </cell>
        </row>
      </sheetData>
      <sheetData sheetId="3674">
        <row r="1">
          <cell r="JB1">
            <v>0</v>
          </cell>
        </row>
      </sheetData>
      <sheetData sheetId="3675">
        <row r="1">
          <cell r="JB1">
            <v>0</v>
          </cell>
        </row>
      </sheetData>
      <sheetData sheetId="3676">
        <row r="1">
          <cell r="JB1">
            <v>0</v>
          </cell>
        </row>
      </sheetData>
      <sheetData sheetId="3677">
        <row r="1">
          <cell r="JB1">
            <v>0</v>
          </cell>
        </row>
      </sheetData>
      <sheetData sheetId="3678">
        <row r="1">
          <cell r="JB1">
            <v>0</v>
          </cell>
        </row>
      </sheetData>
      <sheetData sheetId="3679">
        <row r="1">
          <cell r="JB1">
            <v>0</v>
          </cell>
        </row>
      </sheetData>
      <sheetData sheetId="3680">
        <row r="1">
          <cell r="JB1">
            <v>0</v>
          </cell>
        </row>
      </sheetData>
      <sheetData sheetId="3681">
        <row r="1">
          <cell r="JB1">
            <v>0</v>
          </cell>
        </row>
      </sheetData>
      <sheetData sheetId="3682">
        <row r="1">
          <cell r="JB1">
            <v>0</v>
          </cell>
        </row>
      </sheetData>
      <sheetData sheetId="3683">
        <row r="1">
          <cell r="JB1">
            <v>0</v>
          </cell>
        </row>
      </sheetData>
      <sheetData sheetId="3684">
        <row r="1">
          <cell r="JB1">
            <v>0</v>
          </cell>
        </row>
      </sheetData>
      <sheetData sheetId="3685">
        <row r="1">
          <cell r="JB1">
            <v>0</v>
          </cell>
        </row>
      </sheetData>
      <sheetData sheetId="3686">
        <row r="1">
          <cell r="JB1">
            <v>0</v>
          </cell>
        </row>
      </sheetData>
      <sheetData sheetId="3687">
        <row r="1">
          <cell r="JB1">
            <v>0</v>
          </cell>
        </row>
      </sheetData>
      <sheetData sheetId="3688">
        <row r="1">
          <cell r="JB1">
            <v>0</v>
          </cell>
        </row>
      </sheetData>
      <sheetData sheetId="3689">
        <row r="1">
          <cell r="JB1">
            <v>0</v>
          </cell>
        </row>
      </sheetData>
      <sheetData sheetId="3690">
        <row r="1">
          <cell r="JB1">
            <v>0</v>
          </cell>
        </row>
      </sheetData>
      <sheetData sheetId="3691">
        <row r="1">
          <cell r="JB1">
            <v>0</v>
          </cell>
        </row>
      </sheetData>
      <sheetData sheetId="3692">
        <row r="1">
          <cell r="JB1">
            <v>0</v>
          </cell>
        </row>
      </sheetData>
      <sheetData sheetId="3693">
        <row r="1">
          <cell r="JB1">
            <v>0</v>
          </cell>
        </row>
      </sheetData>
      <sheetData sheetId="3694">
        <row r="1">
          <cell r="JB1">
            <v>0</v>
          </cell>
        </row>
      </sheetData>
      <sheetData sheetId="3695">
        <row r="1">
          <cell r="JB1">
            <v>0</v>
          </cell>
        </row>
      </sheetData>
      <sheetData sheetId="3696">
        <row r="1">
          <cell r="JB1">
            <v>0</v>
          </cell>
        </row>
      </sheetData>
      <sheetData sheetId="3697">
        <row r="1">
          <cell r="JB1">
            <v>0</v>
          </cell>
        </row>
      </sheetData>
      <sheetData sheetId="3698">
        <row r="1">
          <cell r="JB1">
            <v>0</v>
          </cell>
        </row>
      </sheetData>
      <sheetData sheetId="3699">
        <row r="1">
          <cell r="JB1">
            <v>0</v>
          </cell>
        </row>
      </sheetData>
      <sheetData sheetId="3700">
        <row r="1">
          <cell r="JB1">
            <v>0</v>
          </cell>
        </row>
      </sheetData>
      <sheetData sheetId="3701">
        <row r="1">
          <cell r="JB1">
            <v>0</v>
          </cell>
        </row>
      </sheetData>
      <sheetData sheetId="3702">
        <row r="1">
          <cell r="JB1">
            <v>0</v>
          </cell>
        </row>
      </sheetData>
      <sheetData sheetId="3703">
        <row r="1">
          <cell r="JB1">
            <v>0</v>
          </cell>
        </row>
      </sheetData>
      <sheetData sheetId="3704">
        <row r="1">
          <cell r="JB1">
            <v>0</v>
          </cell>
        </row>
      </sheetData>
      <sheetData sheetId="3705">
        <row r="1">
          <cell r="JB1">
            <v>0</v>
          </cell>
        </row>
      </sheetData>
      <sheetData sheetId="3706">
        <row r="1">
          <cell r="JB1">
            <v>0</v>
          </cell>
        </row>
      </sheetData>
      <sheetData sheetId="3707">
        <row r="1">
          <cell r="JB1">
            <v>0</v>
          </cell>
        </row>
      </sheetData>
      <sheetData sheetId="3708">
        <row r="1">
          <cell r="JB1">
            <v>0</v>
          </cell>
        </row>
      </sheetData>
      <sheetData sheetId="3709">
        <row r="1">
          <cell r="JB1">
            <v>0</v>
          </cell>
        </row>
      </sheetData>
      <sheetData sheetId="3710">
        <row r="1">
          <cell r="JB1">
            <v>0</v>
          </cell>
        </row>
      </sheetData>
      <sheetData sheetId="3711">
        <row r="1">
          <cell r="JB1">
            <v>0</v>
          </cell>
        </row>
      </sheetData>
      <sheetData sheetId="3712">
        <row r="1">
          <cell r="JB1">
            <v>0</v>
          </cell>
        </row>
      </sheetData>
      <sheetData sheetId="3713">
        <row r="1">
          <cell r="JB1">
            <v>0</v>
          </cell>
        </row>
      </sheetData>
      <sheetData sheetId="3714">
        <row r="1">
          <cell r="JB1">
            <v>0</v>
          </cell>
        </row>
      </sheetData>
      <sheetData sheetId="3715">
        <row r="1">
          <cell r="JB1">
            <v>0</v>
          </cell>
        </row>
      </sheetData>
      <sheetData sheetId="3716">
        <row r="1">
          <cell r="JB1">
            <v>0</v>
          </cell>
        </row>
      </sheetData>
      <sheetData sheetId="3717">
        <row r="1">
          <cell r="JB1">
            <v>0</v>
          </cell>
        </row>
      </sheetData>
      <sheetData sheetId="3718">
        <row r="1">
          <cell r="JB1">
            <v>0</v>
          </cell>
        </row>
      </sheetData>
      <sheetData sheetId="3719">
        <row r="1">
          <cell r="JB1">
            <v>0</v>
          </cell>
        </row>
      </sheetData>
      <sheetData sheetId="3720">
        <row r="1">
          <cell r="JB1">
            <v>0</v>
          </cell>
        </row>
      </sheetData>
      <sheetData sheetId="3721">
        <row r="1">
          <cell r="JB1">
            <v>0</v>
          </cell>
        </row>
      </sheetData>
      <sheetData sheetId="3722">
        <row r="1">
          <cell r="JB1">
            <v>0</v>
          </cell>
        </row>
      </sheetData>
      <sheetData sheetId="3723">
        <row r="1">
          <cell r="JB1">
            <v>0</v>
          </cell>
        </row>
      </sheetData>
      <sheetData sheetId="3724">
        <row r="1">
          <cell r="JB1">
            <v>0</v>
          </cell>
        </row>
      </sheetData>
      <sheetData sheetId="3725">
        <row r="1">
          <cell r="JB1">
            <v>0</v>
          </cell>
        </row>
      </sheetData>
      <sheetData sheetId="3726">
        <row r="1">
          <cell r="JB1">
            <v>0</v>
          </cell>
        </row>
      </sheetData>
      <sheetData sheetId="3727">
        <row r="1">
          <cell r="JB1">
            <v>0</v>
          </cell>
        </row>
      </sheetData>
      <sheetData sheetId="3728">
        <row r="1">
          <cell r="JB1">
            <v>0</v>
          </cell>
        </row>
      </sheetData>
      <sheetData sheetId="3729">
        <row r="1">
          <cell r="JB1">
            <v>0</v>
          </cell>
        </row>
      </sheetData>
      <sheetData sheetId="3730">
        <row r="1">
          <cell r="JB1">
            <v>0</v>
          </cell>
        </row>
      </sheetData>
      <sheetData sheetId="3731">
        <row r="1">
          <cell r="JB1">
            <v>0</v>
          </cell>
        </row>
      </sheetData>
      <sheetData sheetId="3732">
        <row r="1">
          <cell r="JB1">
            <v>0</v>
          </cell>
        </row>
      </sheetData>
      <sheetData sheetId="3733">
        <row r="1">
          <cell r="JB1">
            <v>0</v>
          </cell>
        </row>
      </sheetData>
      <sheetData sheetId="3734">
        <row r="1">
          <cell r="JB1">
            <v>0</v>
          </cell>
        </row>
      </sheetData>
      <sheetData sheetId="3735">
        <row r="1">
          <cell r="JB1">
            <v>0</v>
          </cell>
        </row>
      </sheetData>
      <sheetData sheetId="3736">
        <row r="1">
          <cell r="JB1">
            <v>0</v>
          </cell>
        </row>
      </sheetData>
      <sheetData sheetId="3737">
        <row r="1">
          <cell r="JB1">
            <v>0</v>
          </cell>
        </row>
      </sheetData>
      <sheetData sheetId="3738">
        <row r="1">
          <cell r="JB1">
            <v>0</v>
          </cell>
        </row>
      </sheetData>
      <sheetData sheetId="3739">
        <row r="1">
          <cell r="JB1">
            <v>0</v>
          </cell>
        </row>
      </sheetData>
      <sheetData sheetId="3740">
        <row r="1">
          <cell r="JB1">
            <v>0</v>
          </cell>
        </row>
      </sheetData>
      <sheetData sheetId="3741">
        <row r="1">
          <cell r="JB1">
            <v>0</v>
          </cell>
        </row>
      </sheetData>
      <sheetData sheetId="3742">
        <row r="1">
          <cell r="JB1">
            <v>0</v>
          </cell>
        </row>
      </sheetData>
      <sheetData sheetId="3743">
        <row r="1">
          <cell r="JB1">
            <v>0</v>
          </cell>
        </row>
      </sheetData>
      <sheetData sheetId="3744">
        <row r="1">
          <cell r="JB1">
            <v>0</v>
          </cell>
        </row>
      </sheetData>
      <sheetData sheetId="3745">
        <row r="1">
          <cell r="JB1">
            <v>0</v>
          </cell>
        </row>
      </sheetData>
      <sheetData sheetId="3746">
        <row r="1">
          <cell r="JB1">
            <v>0</v>
          </cell>
        </row>
      </sheetData>
      <sheetData sheetId="3747">
        <row r="1">
          <cell r="JB1">
            <v>0</v>
          </cell>
        </row>
      </sheetData>
      <sheetData sheetId="3748">
        <row r="1">
          <cell r="JB1">
            <v>0</v>
          </cell>
        </row>
      </sheetData>
      <sheetData sheetId="3749">
        <row r="1">
          <cell r="JB1">
            <v>0</v>
          </cell>
        </row>
      </sheetData>
      <sheetData sheetId="3750">
        <row r="1">
          <cell r="JB1">
            <v>0</v>
          </cell>
        </row>
      </sheetData>
      <sheetData sheetId="3751">
        <row r="1">
          <cell r="JB1">
            <v>0</v>
          </cell>
        </row>
      </sheetData>
      <sheetData sheetId="3752">
        <row r="1">
          <cell r="JB1">
            <v>0</v>
          </cell>
        </row>
      </sheetData>
      <sheetData sheetId="3753">
        <row r="1">
          <cell r="JB1">
            <v>0</v>
          </cell>
        </row>
      </sheetData>
      <sheetData sheetId="3754">
        <row r="1">
          <cell r="JB1">
            <v>0</v>
          </cell>
        </row>
      </sheetData>
      <sheetData sheetId="3755">
        <row r="1">
          <cell r="JB1">
            <v>0</v>
          </cell>
        </row>
      </sheetData>
      <sheetData sheetId="3756">
        <row r="1">
          <cell r="JB1">
            <v>0</v>
          </cell>
        </row>
      </sheetData>
      <sheetData sheetId="3757">
        <row r="1">
          <cell r="JB1">
            <v>0</v>
          </cell>
        </row>
      </sheetData>
      <sheetData sheetId="3758">
        <row r="1">
          <cell r="JB1">
            <v>0</v>
          </cell>
        </row>
      </sheetData>
      <sheetData sheetId="3759">
        <row r="1">
          <cell r="JB1">
            <v>0</v>
          </cell>
        </row>
      </sheetData>
      <sheetData sheetId="3760">
        <row r="1">
          <cell r="JB1">
            <v>0</v>
          </cell>
        </row>
      </sheetData>
      <sheetData sheetId="3761">
        <row r="1">
          <cell r="JB1">
            <v>0</v>
          </cell>
        </row>
      </sheetData>
      <sheetData sheetId="3762">
        <row r="1">
          <cell r="JB1">
            <v>0</v>
          </cell>
        </row>
      </sheetData>
      <sheetData sheetId="3763">
        <row r="1">
          <cell r="JB1">
            <v>0</v>
          </cell>
        </row>
      </sheetData>
      <sheetData sheetId="3764">
        <row r="1">
          <cell r="JB1">
            <v>0</v>
          </cell>
        </row>
      </sheetData>
      <sheetData sheetId="3765">
        <row r="1">
          <cell r="JB1">
            <v>0</v>
          </cell>
        </row>
      </sheetData>
      <sheetData sheetId="3766">
        <row r="1">
          <cell r="JB1">
            <v>0</v>
          </cell>
        </row>
      </sheetData>
      <sheetData sheetId="3767">
        <row r="1">
          <cell r="JB1">
            <v>0</v>
          </cell>
        </row>
      </sheetData>
      <sheetData sheetId="3768">
        <row r="1">
          <cell r="JB1">
            <v>0</v>
          </cell>
        </row>
      </sheetData>
      <sheetData sheetId="3769">
        <row r="1">
          <cell r="JB1">
            <v>0</v>
          </cell>
        </row>
      </sheetData>
      <sheetData sheetId="3770">
        <row r="1">
          <cell r="JB1">
            <v>0</v>
          </cell>
        </row>
      </sheetData>
      <sheetData sheetId="3771">
        <row r="1">
          <cell r="JB1">
            <v>0</v>
          </cell>
        </row>
      </sheetData>
      <sheetData sheetId="3772">
        <row r="1">
          <cell r="JB1">
            <v>0</v>
          </cell>
        </row>
      </sheetData>
      <sheetData sheetId="3773">
        <row r="1">
          <cell r="JB1">
            <v>0</v>
          </cell>
        </row>
      </sheetData>
      <sheetData sheetId="3774">
        <row r="1">
          <cell r="JB1">
            <v>0</v>
          </cell>
        </row>
      </sheetData>
      <sheetData sheetId="3775">
        <row r="1">
          <cell r="JB1">
            <v>0</v>
          </cell>
        </row>
      </sheetData>
      <sheetData sheetId="3776">
        <row r="1">
          <cell r="JB1">
            <v>0</v>
          </cell>
        </row>
      </sheetData>
      <sheetData sheetId="3777">
        <row r="1">
          <cell r="JB1">
            <v>0</v>
          </cell>
        </row>
      </sheetData>
      <sheetData sheetId="3778">
        <row r="1">
          <cell r="JB1">
            <v>0</v>
          </cell>
        </row>
      </sheetData>
      <sheetData sheetId="3779">
        <row r="1">
          <cell r="JB1">
            <v>0</v>
          </cell>
        </row>
      </sheetData>
      <sheetData sheetId="3780">
        <row r="1">
          <cell r="JB1">
            <v>0</v>
          </cell>
        </row>
      </sheetData>
      <sheetData sheetId="3781">
        <row r="1">
          <cell r="JB1">
            <v>0</v>
          </cell>
        </row>
      </sheetData>
      <sheetData sheetId="3782">
        <row r="1">
          <cell r="JB1">
            <v>0</v>
          </cell>
        </row>
      </sheetData>
      <sheetData sheetId="3783">
        <row r="1">
          <cell r="JB1">
            <v>0</v>
          </cell>
        </row>
      </sheetData>
      <sheetData sheetId="3784">
        <row r="1">
          <cell r="JB1">
            <v>0</v>
          </cell>
        </row>
      </sheetData>
      <sheetData sheetId="3785">
        <row r="1">
          <cell r="JB1">
            <v>0</v>
          </cell>
        </row>
      </sheetData>
      <sheetData sheetId="3786">
        <row r="1">
          <cell r="JB1">
            <v>0</v>
          </cell>
        </row>
      </sheetData>
      <sheetData sheetId="3787">
        <row r="1">
          <cell r="JB1">
            <v>0</v>
          </cell>
        </row>
      </sheetData>
      <sheetData sheetId="3788">
        <row r="1">
          <cell r="JB1">
            <v>0</v>
          </cell>
        </row>
      </sheetData>
      <sheetData sheetId="3789">
        <row r="1">
          <cell r="JB1">
            <v>0</v>
          </cell>
        </row>
      </sheetData>
      <sheetData sheetId="3790">
        <row r="1">
          <cell r="JB1">
            <v>0</v>
          </cell>
        </row>
      </sheetData>
      <sheetData sheetId="3791">
        <row r="1">
          <cell r="JB1">
            <v>0</v>
          </cell>
        </row>
      </sheetData>
      <sheetData sheetId="3792">
        <row r="1">
          <cell r="JB1">
            <v>0</v>
          </cell>
        </row>
      </sheetData>
      <sheetData sheetId="3793">
        <row r="1">
          <cell r="JB1">
            <v>0</v>
          </cell>
        </row>
      </sheetData>
      <sheetData sheetId="3794">
        <row r="1">
          <cell r="JB1">
            <v>0</v>
          </cell>
        </row>
      </sheetData>
      <sheetData sheetId="3795">
        <row r="1">
          <cell r="JB1">
            <v>0</v>
          </cell>
        </row>
      </sheetData>
      <sheetData sheetId="3796">
        <row r="1">
          <cell r="JB1">
            <v>0</v>
          </cell>
        </row>
      </sheetData>
      <sheetData sheetId="3797">
        <row r="1">
          <cell r="JB1">
            <v>0</v>
          </cell>
        </row>
      </sheetData>
      <sheetData sheetId="3798">
        <row r="1">
          <cell r="JB1">
            <v>0</v>
          </cell>
        </row>
      </sheetData>
      <sheetData sheetId="3799">
        <row r="1">
          <cell r="JB1">
            <v>0</v>
          </cell>
        </row>
      </sheetData>
      <sheetData sheetId="3800">
        <row r="1">
          <cell r="JB1">
            <v>0</v>
          </cell>
        </row>
      </sheetData>
      <sheetData sheetId="3801">
        <row r="1">
          <cell r="JB1">
            <v>0</v>
          </cell>
        </row>
      </sheetData>
      <sheetData sheetId="3802">
        <row r="1">
          <cell r="JB1">
            <v>0</v>
          </cell>
        </row>
      </sheetData>
      <sheetData sheetId="3803">
        <row r="1">
          <cell r="JB1">
            <v>0</v>
          </cell>
        </row>
      </sheetData>
      <sheetData sheetId="3804">
        <row r="1">
          <cell r="JB1">
            <v>0</v>
          </cell>
        </row>
      </sheetData>
      <sheetData sheetId="3805">
        <row r="1">
          <cell r="JB1">
            <v>0</v>
          </cell>
        </row>
      </sheetData>
      <sheetData sheetId="3806">
        <row r="1">
          <cell r="JB1">
            <v>0</v>
          </cell>
        </row>
      </sheetData>
      <sheetData sheetId="3807">
        <row r="1">
          <cell r="JB1">
            <v>0</v>
          </cell>
        </row>
      </sheetData>
      <sheetData sheetId="3808">
        <row r="1">
          <cell r="JB1">
            <v>0</v>
          </cell>
        </row>
      </sheetData>
      <sheetData sheetId="3809">
        <row r="1">
          <cell r="JB1">
            <v>0</v>
          </cell>
        </row>
      </sheetData>
      <sheetData sheetId="3810">
        <row r="1">
          <cell r="JB1">
            <v>0</v>
          </cell>
        </row>
      </sheetData>
      <sheetData sheetId="3811">
        <row r="1">
          <cell r="JB1">
            <v>0</v>
          </cell>
        </row>
      </sheetData>
      <sheetData sheetId="3812">
        <row r="1">
          <cell r="JB1">
            <v>0</v>
          </cell>
        </row>
      </sheetData>
      <sheetData sheetId="3813">
        <row r="1">
          <cell r="JB1">
            <v>0</v>
          </cell>
        </row>
      </sheetData>
      <sheetData sheetId="3814">
        <row r="1">
          <cell r="JB1">
            <v>0</v>
          </cell>
        </row>
      </sheetData>
      <sheetData sheetId="3815">
        <row r="1">
          <cell r="JB1">
            <v>0</v>
          </cell>
        </row>
      </sheetData>
      <sheetData sheetId="3816">
        <row r="1">
          <cell r="JB1">
            <v>0</v>
          </cell>
        </row>
      </sheetData>
      <sheetData sheetId="3817">
        <row r="1">
          <cell r="JB1">
            <v>0</v>
          </cell>
        </row>
      </sheetData>
      <sheetData sheetId="3818">
        <row r="1">
          <cell r="JB1">
            <v>0</v>
          </cell>
        </row>
      </sheetData>
      <sheetData sheetId="3819">
        <row r="1">
          <cell r="JB1">
            <v>0</v>
          </cell>
        </row>
      </sheetData>
      <sheetData sheetId="3820">
        <row r="1">
          <cell r="JB1">
            <v>0</v>
          </cell>
        </row>
      </sheetData>
      <sheetData sheetId="3821">
        <row r="1">
          <cell r="JB1">
            <v>0</v>
          </cell>
        </row>
      </sheetData>
      <sheetData sheetId="3822">
        <row r="1">
          <cell r="JB1">
            <v>0</v>
          </cell>
        </row>
      </sheetData>
      <sheetData sheetId="3823">
        <row r="1">
          <cell r="JB1">
            <v>0</v>
          </cell>
        </row>
      </sheetData>
      <sheetData sheetId="3824">
        <row r="1">
          <cell r="JB1">
            <v>0</v>
          </cell>
        </row>
      </sheetData>
      <sheetData sheetId="3825">
        <row r="1">
          <cell r="JB1">
            <v>0</v>
          </cell>
        </row>
      </sheetData>
      <sheetData sheetId="3826">
        <row r="1">
          <cell r="JB1">
            <v>0</v>
          </cell>
        </row>
      </sheetData>
      <sheetData sheetId="3827">
        <row r="1">
          <cell r="JB1">
            <v>0</v>
          </cell>
        </row>
      </sheetData>
      <sheetData sheetId="3828">
        <row r="1">
          <cell r="JB1">
            <v>0</v>
          </cell>
        </row>
      </sheetData>
      <sheetData sheetId="3829">
        <row r="1">
          <cell r="JB1">
            <v>0</v>
          </cell>
        </row>
      </sheetData>
      <sheetData sheetId="3830">
        <row r="1">
          <cell r="JB1">
            <v>0</v>
          </cell>
        </row>
      </sheetData>
      <sheetData sheetId="3831">
        <row r="1">
          <cell r="JB1">
            <v>0</v>
          </cell>
        </row>
      </sheetData>
      <sheetData sheetId="3832">
        <row r="1">
          <cell r="JB1">
            <v>0</v>
          </cell>
        </row>
      </sheetData>
      <sheetData sheetId="3833">
        <row r="1">
          <cell r="JB1">
            <v>0</v>
          </cell>
        </row>
      </sheetData>
      <sheetData sheetId="3834">
        <row r="1">
          <cell r="JB1">
            <v>0</v>
          </cell>
        </row>
      </sheetData>
      <sheetData sheetId="3835">
        <row r="1">
          <cell r="JB1">
            <v>0</v>
          </cell>
        </row>
      </sheetData>
      <sheetData sheetId="3836">
        <row r="1">
          <cell r="JB1">
            <v>0</v>
          </cell>
        </row>
      </sheetData>
      <sheetData sheetId="3837">
        <row r="1">
          <cell r="JB1">
            <v>0</v>
          </cell>
        </row>
      </sheetData>
      <sheetData sheetId="3838">
        <row r="1">
          <cell r="JB1">
            <v>0</v>
          </cell>
        </row>
      </sheetData>
      <sheetData sheetId="3839">
        <row r="1">
          <cell r="JB1">
            <v>0</v>
          </cell>
        </row>
      </sheetData>
      <sheetData sheetId="3840">
        <row r="1">
          <cell r="JB1">
            <v>0</v>
          </cell>
        </row>
      </sheetData>
      <sheetData sheetId="3841">
        <row r="1">
          <cell r="JB1">
            <v>0</v>
          </cell>
        </row>
      </sheetData>
      <sheetData sheetId="3842">
        <row r="1">
          <cell r="JB1">
            <v>0</v>
          </cell>
        </row>
      </sheetData>
      <sheetData sheetId="3843">
        <row r="1">
          <cell r="JB1">
            <v>0</v>
          </cell>
        </row>
      </sheetData>
      <sheetData sheetId="3844">
        <row r="1">
          <cell r="JB1">
            <v>0</v>
          </cell>
        </row>
      </sheetData>
      <sheetData sheetId="3845">
        <row r="1">
          <cell r="JB1">
            <v>0</v>
          </cell>
        </row>
      </sheetData>
      <sheetData sheetId="3846">
        <row r="1">
          <cell r="JB1">
            <v>0</v>
          </cell>
        </row>
      </sheetData>
      <sheetData sheetId="3847">
        <row r="1">
          <cell r="JB1">
            <v>0</v>
          </cell>
        </row>
      </sheetData>
      <sheetData sheetId="3848">
        <row r="1">
          <cell r="JB1">
            <v>0</v>
          </cell>
        </row>
      </sheetData>
      <sheetData sheetId="3849">
        <row r="1">
          <cell r="JB1">
            <v>0</v>
          </cell>
        </row>
      </sheetData>
      <sheetData sheetId="3850">
        <row r="1">
          <cell r="JB1">
            <v>0</v>
          </cell>
        </row>
      </sheetData>
      <sheetData sheetId="3851">
        <row r="1">
          <cell r="JB1">
            <v>0</v>
          </cell>
        </row>
      </sheetData>
      <sheetData sheetId="3852">
        <row r="1">
          <cell r="JB1">
            <v>0</v>
          </cell>
        </row>
      </sheetData>
      <sheetData sheetId="3853">
        <row r="1">
          <cell r="JB1">
            <v>0</v>
          </cell>
        </row>
      </sheetData>
      <sheetData sheetId="3854">
        <row r="1">
          <cell r="JB1">
            <v>0</v>
          </cell>
        </row>
      </sheetData>
      <sheetData sheetId="3855">
        <row r="1">
          <cell r="JB1">
            <v>0</v>
          </cell>
        </row>
      </sheetData>
      <sheetData sheetId="3856">
        <row r="1">
          <cell r="JB1">
            <v>0</v>
          </cell>
        </row>
      </sheetData>
      <sheetData sheetId="3857">
        <row r="1">
          <cell r="JB1">
            <v>0</v>
          </cell>
        </row>
      </sheetData>
      <sheetData sheetId="3858">
        <row r="1">
          <cell r="JB1">
            <v>0</v>
          </cell>
        </row>
      </sheetData>
      <sheetData sheetId="3859">
        <row r="1">
          <cell r="JB1">
            <v>0</v>
          </cell>
        </row>
      </sheetData>
      <sheetData sheetId="3860">
        <row r="1">
          <cell r="JB1">
            <v>0</v>
          </cell>
        </row>
      </sheetData>
      <sheetData sheetId="3861">
        <row r="1">
          <cell r="JB1">
            <v>0</v>
          </cell>
        </row>
      </sheetData>
      <sheetData sheetId="3862">
        <row r="1">
          <cell r="JB1">
            <v>0</v>
          </cell>
        </row>
      </sheetData>
      <sheetData sheetId="3863">
        <row r="1">
          <cell r="JB1">
            <v>0</v>
          </cell>
        </row>
      </sheetData>
      <sheetData sheetId="3864">
        <row r="1">
          <cell r="JB1">
            <v>0</v>
          </cell>
        </row>
      </sheetData>
      <sheetData sheetId="3865">
        <row r="1">
          <cell r="JB1">
            <v>0</v>
          </cell>
        </row>
      </sheetData>
      <sheetData sheetId="3866">
        <row r="1">
          <cell r="JB1">
            <v>0</v>
          </cell>
        </row>
      </sheetData>
      <sheetData sheetId="3867">
        <row r="1">
          <cell r="JB1">
            <v>0</v>
          </cell>
        </row>
      </sheetData>
      <sheetData sheetId="3868">
        <row r="1">
          <cell r="JB1">
            <v>0</v>
          </cell>
        </row>
      </sheetData>
      <sheetData sheetId="3869">
        <row r="1">
          <cell r="JB1">
            <v>0</v>
          </cell>
        </row>
      </sheetData>
      <sheetData sheetId="3870">
        <row r="1">
          <cell r="JB1">
            <v>0</v>
          </cell>
        </row>
      </sheetData>
      <sheetData sheetId="3871">
        <row r="1">
          <cell r="JB1">
            <v>0</v>
          </cell>
        </row>
      </sheetData>
      <sheetData sheetId="3872">
        <row r="1">
          <cell r="JB1">
            <v>0</v>
          </cell>
        </row>
      </sheetData>
      <sheetData sheetId="3873">
        <row r="1">
          <cell r="JB1">
            <v>0</v>
          </cell>
        </row>
      </sheetData>
      <sheetData sheetId="3874">
        <row r="1">
          <cell r="JB1">
            <v>0</v>
          </cell>
        </row>
      </sheetData>
      <sheetData sheetId="3875">
        <row r="1">
          <cell r="JB1">
            <v>0</v>
          </cell>
        </row>
      </sheetData>
      <sheetData sheetId="3876">
        <row r="1">
          <cell r="JB1">
            <v>0</v>
          </cell>
        </row>
      </sheetData>
      <sheetData sheetId="3877">
        <row r="1">
          <cell r="JB1">
            <v>0</v>
          </cell>
        </row>
      </sheetData>
      <sheetData sheetId="3878">
        <row r="1">
          <cell r="JB1">
            <v>0</v>
          </cell>
        </row>
      </sheetData>
      <sheetData sheetId="3879">
        <row r="1">
          <cell r="JB1">
            <v>0</v>
          </cell>
        </row>
      </sheetData>
      <sheetData sheetId="3880">
        <row r="1">
          <cell r="JB1">
            <v>0</v>
          </cell>
        </row>
      </sheetData>
      <sheetData sheetId="3881">
        <row r="1">
          <cell r="JB1">
            <v>0</v>
          </cell>
        </row>
      </sheetData>
      <sheetData sheetId="3882">
        <row r="1">
          <cell r="JB1">
            <v>0</v>
          </cell>
        </row>
      </sheetData>
      <sheetData sheetId="3883">
        <row r="1">
          <cell r="JB1">
            <v>0</v>
          </cell>
        </row>
      </sheetData>
      <sheetData sheetId="3884">
        <row r="1">
          <cell r="JB1">
            <v>0</v>
          </cell>
        </row>
      </sheetData>
      <sheetData sheetId="3885">
        <row r="1">
          <cell r="JB1">
            <v>0</v>
          </cell>
        </row>
      </sheetData>
      <sheetData sheetId="3886">
        <row r="1">
          <cell r="JB1">
            <v>0</v>
          </cell>
        </row>
      </sheetData>
      <sheetData sheetId="3887">
        <row r="1">
          <cell r="JB1">
            <v>0</v>
          </cell>
        </row>
      </sheetData>
      <sheetData sheetId="3888">
        <row r="1">
          <cell r="JB1">
            <v>0</v>
          </cell>
        </row>
      </sheetData>
      <sheetData sheetId="3889">
        <row r="1">
          <cell r="JB1">
            <v>0</v>
          </cell>
        </row>
      </sheetData>
      <sheetData sheetId="3890">
        <row r="1">
          <cell r="JB1">
            <v>0</v>
          </cell>
        </row>
      </sheetData>
      <sheetData sheetId="3891">
        <row r="1">
          <cell r="JB1">
            <v>0</v>
          </cell>
        </row>
      </sheetData>
      <sheetData sheetId="3892">
        <row r="1">
          <cell r="JB1">
            <v>0</v>
          </cell>
        </row>
      </sheetData>
      <sheetData sheetId="3893">
        <row r="1">
          <cell r="JB1">
            <v>0</v>
          </cell>
        </row>
      </sheetData>
      <sheetData sheetId="3894">
        <row r="1">
          <cell r="JB1">
            <v>0</v>
          </cell>
        </row>
      </sheetData>
      <sheetData sheetId="3895">
        <row r="1">
          <cell r="JB1">
            <v>0</v>
          </cell>
        </row>
      </sheetData>
      <sheetData sheetId="3896">
        <row r="1">
          <cell r="JB1">
            <v>0</v>
          </cell>
        </row>
      </sheetData>
      <sheetData sheetId="3897">
        <row r="1">
          <cell r="JB1">
            <v>0</v>
          </cell>
        </row>
      </sheetData>
      <sheetData sheetId="3898">
        <row r="1">
          <cell r="JB1">
            <v>0</v>
          </cell>
        </row>
      </sheetData>
      <sheetData sheetId="3899">
        <row r="1">
          <cell r="JB1">
            <v>0</v>
          </cell>
        </row>
      </sheetData>
      <sheetData sheetId="3900">
        <row r="1">
          <cell r="JB1">
            <v>0</v>
          </cell>
        </row>
      </sheetData>
      <sheetData sheetId="3901">
        <row r="1">
          <cell r="JB1">
            <v>0</v>
          </cell>
        </row>
      </sheetData>
      <sheetData sheetId="3902">
        <row r="1">
          <cell r="JB1">
            <v>0</v>
          </cell>
        </row>
      </sheetData>
      <sheetData sheetId="3903">
        <row r="1">
          <cell r="JB1">
            <v>0</v>
          </cell>
        </row>
      </sheetData>
      <sheetData sheetId="3904">
        <row r="1">
          <cell r="JB1">
            <v>0</v>
          </cell>
        </row>
      </sheetData>
      <sheetData sheetId="3905">
        <row r="1">
          <cell r="JB1">
            <v>0</v>
          </cell>
        </row>
      </sheetData>
      <sheetData sheetId="3906">
        <row r="1">
          <cell r="JB1">
            <v>0</v>
          </cell>
        </row>
      </sheetData>
      <sheetData sheetId="3907">
        <row r="1">
          <cell r="JB1">
            <v>0</v>
          </cell>
        </row>
      </sheetData>
      <sheetData sheetId="3908">
        <row r="1">
          <cell r="JB1">
            <v>0</v>
          </cell>
        </row>
      </sheetData>
      <sheetData sheetId="3909">
        <row r="1">
          <cell r="JB1">
            <v>0</v>
          </cell>
        </row>
      </sheetData>
      <sheetData sheetId="3910">
        <row r="1">
          <cell r="JB1">
            <v>0</v>
          </cell>
        </row>
      </sheetData>
      <sheetData sheetId="3911">
        <row r="1">
          <cell r="JB1">
            <v>0</v>
          </cell>
        </row>
      </sheetData>
      <sheetData sheetId="3912">
        <row r="1">
          <cell r="JB1">
            <v>0</v>
          </cell>
        </row>
      </sheetData>
      <sheetData sheetId="3913">
        <row r="1">
          <cell r="JB1">
            <v>0</v>
          </cell>
        </row>
      </sheetData>
      <sheetData sheetId="3914">
        <row r="1">
          <cell r="JB1">
            <v>0</v>
          </cell>
        </row>
      </sheetData>
      <sheetData sheetId="3915">
        <row r="1">
          <cell r="JB1">
            <v>0</v>
          </cell>
        </row>
      </sheetData>
      <sheetData sheetId="3916">
        <row r="1">
          <cell r="JB1">
            <v>0</v>
          </cell>
        </row>
      </sheetData>
      <sheetData sheetId="3917">
        <row r="1">
          <cell r="JB1">
            <v>0</v>
          </cell>
        </row>
      </sheetData>
      <sheetData sheetId="3918">
        <row r="1">
          <cell r="JB1">
            <v>0</v>
          </cell>
        </row>
      </sheetData>
      <sheetData sheetId="3919">
        <row r="1">
          <cell r="JB1">
            <v>0</v>
          </cell>
        </row>
      </sheetData>
      <sheetData sheetId="3920">
        <row r="1">
          <cell r="JB1">
            <v>0</v>
          </cell>
        </row>
      </sheetData>
      <sheetData sheetId="3921">
        <row r="1">
          <cell r="JB1">
            <v>0</v>
          </cell>
        </row>
      </sheetData>
      <sheetData sheetId="3922">
        <row r="1">
          <cell r="JB1">
            <v>0</v>
          </cell>
        </row>
      </sheetData>
      <sheetData sheetId="3923">
        <row r="1">
          <cell r="JB1">
            <v>0</v>
          </cell>
        </row>
      </sheetData>
      <sheetData sheetId="3924">
        <row r="1">
          <cell r="JB1">
            <v>0</v>
          </cell>
        </row>
      </sheetData>
      <sheetData sheetId="3925">
        <row r="1">
          <cell r="JB1">
            <v>0</v>
          </cell>
        </row>
      </sheetData>
      <sheetData sheetId="3926">
        <row r="1">
          <cell r="JB1">
            <v>0</v>
          </cell>
        </row>
      </sheetData>
      <sheetData sheetId="3927">
        <row r="1">
          <cell r="JB1">
            <v>0</v>
          </cell>
        </row>
      </sheetData>
      <sheetData sheetId="3928">
        <row r="1">
          <cell r="JB1">
            <v>0</v>
          </cell>
        </row>
      </sheetData>
      <sheetData sheetId="3929">
        <row r="1">
          <cell r="JB1">
            <v>0</v>
          </cell>
        </row>
      </sheetData>
      <sheetData sheetId="3930">
        <row r="1">
          <cell r="JB1">
            <v>0</v>
          </cell>
        </row>
      </sheetData>
      <sheetData sheetId="3931">
        <row r="1">
          <cell r="JB1">
            <v>0</v>
          </cell>
        </row>
      </sheetData>
      <sheetData sheetId="3932">
        <row r="1">
          <cell r="JB1">
            <v>0</v>
          </cell>
        </row>
      </sheetData>
      <sheetData sheetId="3933">
        <row r="1">
          <cell r="JB1">
            <v>0</v>
          </cell>
        </row>
      </sheetData>
      <sheetData sheetId="3934">
        <row r="1">
          <cell r="JB1">
            <v>0</v>
          </cell>
        </row>
      </sheetData>
      <sheetData sheetId="3935">
        <row r="1">
          <cell r="JB1">
            <v>0</v>
          </cell>
        </row>
      </sheetData>
      <sheetData sheetId="3936">
        <row r="1">
          <cell r="JB1">
            <v>0</v>
          </cell>
        </row>
      </sheetData>
      <sheetData sheetId="3937">
        <row r="1">
          <cell r="JB1">
            <v>0</v>
          </cell>
        </row>
      </sheetData>
      <sheetData sheetId="3938">
        <row r="1">
          <cell r="JB1">
            <v>0</v>
          </cell>
        </row>
      </sheetData>
      <sheetData sheetId="3939">
        <row r="1">
          <cell r="JB1">
            <v>0</v>
          </cell>
        </row>
      </sheetData>
      <sheetData sheetId="3940">
        <row r="1">
          <cell r="JB1">
            <v>0</v>
          </cell>
        </row>
      </sheetData>
      <sheetData sheetId="3941">
        <row r="1">
          <cell r="JB1">
            <v>0</v>
          </cell>
        </row>
      </sheetData>
      <sheetData sheetId="3942">
        <row r="1">
          <cell r="JB1">
            <v>0</v>
          </cell>
        </row>
      </sheetData>
      <sheetData sheetId="3943">
        <row r="1">
          <cell r="JB1">
            <v>0</v>
          </cell>
        </row>
      </sheetData>
      <sheetData sheetId="3944">
        <row r="1">
          <cell r="JB1">
            <v>0</v>
          </cell>
        </row>
      </sheetData>
      <sheetData sheetId="3945">
        <row r="1">
          <cell r="JB1">
            <v>0</v>
          </cell>
        </row>
      </sheetData>
      <sheetData sheetId="3946">
        <row r="1">
          <cell r="JB1">
            <v>0</v>
          </cell>
        </row>
      </sheetData>
      <sheetData sheetId="3947">
        <row r="1">
          <cell r="JB1">
            <v>0</v>
          </cell>
        </row>
      </sheetData>
      <sheetData sheetId="3948">
        <row r="1">
          <cell r="JB1">
            <v>0</v>
          </cell>
        </row>
      </sheetData>
      <sheetData sheetId="3949">
        <row r="1">
          <cell r="JB1">
            <v>0</v>
          </cell>
        </row>
      </sheetData>
      <sheetData sheetId="3950">
        <row r="1">
          <cell r="JB1">
            <v>0</v>
          </cell>
        </row>
      </sheetData>
      <sheetData sheetId="3951">
        <row r="1">
          <cell r="JB1">
            <v>0</v>
          </cell>
        </row>
      </sheetData>
      <sheetData sheetId="3952">
        <row r="1">
          <cell r="JB1">
            <v>0</v>
          </cell>
        </row>
      </sheetData>
      <sheetData sheetId="3953">
        <row r="1">
          <cell r="JB1">
            <v>0</v>
          </cell>
        </row>
      </sheetData>
      <sheetData sheetId="3954">
        <row r="1">
          <cell r="JB1">
            <v>0</v>
          </cell>
        </row>
      </sheetData>
      <sheetData sheetId="3955">
        <row r="1">
          <cell r="JB1">
            <v>0</v>
          </cell>
        </row>
      </sheetData>
      <sheetData sheetId="3956">
        <row r="1">
          <cell r="JB1">
            <v>0</v>
          </cell>
        </row>
      </sheetData>
      <sheetData sheetId="3957">
        <row r="1">
          <cell r="JB1">
            <v>0</v>
          </cell>
        </row>
      </sheetData>
      <sheetData sheetId="3958">
        <row r="1">
          <cell r="JB1">
            <v>0</v>
          </cell>
        </row>
      </sheetData>
      <sheetData sheetId="3959">
        <row r="1">
          <cell r="JB1">
            <v>0</v>
          </cell>
        </row>
      </sheetData>
      <sheetData sheetId="3960">
        <row r="1">
          <cell r="JB1">
            <v>0</v>
          </cell>
        </row>
      </sheetData>
      <sheetData sheetId="3961" refreshError="1"/>
      <sheetData sheetId="3962">
        <row r="1">
          <cell r="JB1">
            <v>0</v>
          </cell>
        </row>
      </sheetData>
      <sheetData sheetId="3963">
        <row r="1">
          <cell r="JB1">
            <v>0</v>
          </cell>
        </row>
      </sheetData>
      <sheetData sheetId="3964">
        <row r="1">
          <cell r="JB1">
            <v>0</v>
          </cell>
        </row>
      </sheetData>
      <sheetData sheetId="3965">
        <row r="1">
          <cell r="JB1">
            <v>0</v>
          </cell>
        </row>
      </sheetData>
      <sheetData sheetId="3966">
        <row r="1">
          <cell r="JB1">
            <v>0</v>
          </cell>
        </row>
      </sheetData>
      <sheetData sheetId="3967">
        <row r="1">
          <cell r="JB1">
            <v>0</v>
          </cell>
        </row>
      </sheetData>
      <sheetData sheetId="3968">
        <row r="1">
          <cell r="JB1">
            <v>0</v>
          </cell>
        </row>
      </sheetData>
      <sheetData sheetId="3969">
        <row r="1">
          <cell r="JB1">
            <v>0</v>
          </cell>
        </row>
      </sheetData>
      <sheetData sheetId="3970">
        <row r="1">
          <cell r="JB1">
            <v>0</v>
          </cell>
        </row>
      </sheetData>
      <sheetData sheetId="3971">
        <row r="1">
          <cell r="JB1">
            <v>0</v>
          </cell>
        </row>
      </sheetData>
      <sheetData sheetId="3972">
        <row r="1">
          <cell r="JB1">
            <v>0</v>
          </cell>
        </row>
      </sheetData>
      <sheetData sheetId="3973">
        <row r="1">
          <cell r="JB1">
            <v>0</v>
          </cell>
        </row>
      </sheetData>
      <sheetData sheetId="3974">
        <row r="1">
          <cell r="JB1">
            <v>0</v>
          </cell>
        </row>
      </sheetData>
      <sheetData sheetId="3975">
        <row r="1">
          <cell r="JB1">
            <v>0</v>
          </cell>
        </row>
      </sheetData>
      <sheetData sheetId="3976">
        <row r="1">
          <cell r="JB1">
            <v>0</v>
          </cell>
        </row>
      </sheetData>
      <sheetData sheetId="3977">
        <row r="1">
          <cell r="JB1">
            <v>0</v>
          </cell>
        </row>
      </sheetData>
      <sheetData sheetId="3978">
        <row r="1">
          <cell r="JB1">
            <v>0</v>
          </cell>
        </row>
      </sheetData>
      <sheetData sheetId="3979">
        <row r="1">
          <cell r="JB1">
            <v>0</v>
          </cell>
        </row>
      </sheetData>
      <sheetData sheetId="3980">
        <row r="1">
          <cell r="JB1">
            <v>0</v>
          </cell>
        </row>
      </sheetData>
      <sheetData sheetId="3981">
        <row r="1">
          <cell r="JB1">
            <v>0</v>
          </cell>
        </row>
      </sheetData>
      <sheetData sheetId="3982">
        <row r="1">
          <cell r="JB1">
            <v>0</v>
          </cell>
        </row>
      </sheetData>
      <sheetData sheetId="3983">
        <row r="1">
          <cell r="JB1">
            <v>0</v>
          </cell>
        </row>
      </sheetData>
      <sheetData sheetId="3984">
        <row r="1">
          <cell r="JB1">
            <v>0</v>
          </cell>
        </row>
      </sheetData>
      <sheetData sheetId="3985">
        <row r="1">
          <cell r="JB1">
            <v>0</v>
          </cell>
        </row>
      </sheetData>
      <sheetData sheetId="3986">
        <row r="1">
          <cell r="JB1">
            <v>0</v>
          </cell>
        </row>
      </sheetData>
      <sheetData sheetId="3987">
        <row r="1">
          <cell r="JB1">
            <v>0</v>
          </cell>
        </row>
      </sheetData>
      <sheetData sheetId="3988">
        <row r="1">
          <cell r="JB1">
            <v>0</v>
          </cell>
        </row>
      </sheetData>
      <sheetData sheetId="3989">
        <row r="1">
          <cell r="JB1">
            <v>0</v>
          </cell>
        </row>
      </sheetData>
      <sheetData sheetId="3990">
        <row r="1">
          <cell r="JB1">
            <v>0</v>
          </cell>
        </row>
      </sheetData>
      <sheetData sheetId="3991">
        <row r="1">
          <cell r="JB1">
            <v>0</v>
          </cell>
        </row>
      </sheetData>
      <sheetData sheetId="3992">
        <row r="1">
          <cell r="JB1">
            <v>0</v>
          </cell>
        </row>
      </sheetData>
      <sheetData sheetId="3993">
        <row r="1">
          <cell r="JB1">
            <v>0</v>
          </cell>
        </row>
      </sheetData>
      <sheetData sheetId="3994">
        <row r="1">
          <cell r="JB1">
            <v>0</v>
          </cell>
        </row>
      </sheetData>
      <sheetData sheetId="3995">
        <row r="1">
          <cell r="JB1">
            <v>0</v>
          </cell>
        </row>
      </sheetData>
      <sheetData sheetId="3996">
        <row r="1">
          <cell r="JB1">
            <v>0</v>
          </cell>
        </row>
      </sheetData>
      <sheetData sheetId="3997">
        <row r="1">
          <cell r="JB1">
            <v>0</v>
          </cell>
        </row>
      </sheetData>
      <sheetData sheetId="3998">
        <row r="1">
          <cell r="JB1">
            <v>0</v>
          </cell>
        </row>
      </sheetData>
      <sheetData sheetId="3999">
        <row r="1">
          <cell r="JB1">
            <v>0</v>
          </cell>
        </row>
      </sheetData>
      <sheetData sheetId="4000">
        <row r="1">
          <cell r="JB1">
            <v>0</v>
          </cell>
        </row>
      </sheetData>
      <sheetData sheetId="4001">
        <row r="1">
          <cell r="JB1">
            <v>0</v>
          </cell>
        </row>
      </sheetData>
      <sheetData sheetId="4002">
        <row r="1">
          <cell r="JB1">
            <v>0</v>
          </cell>
        </row>
      </sheetData>
      <sheetData sheetId="4003">
        <row r="1">
          <cell r="JB1">
            <v>0</v>
          </cell>
        </row>
      </sheetData>
      <sheetData sheetId="4004">
        <row r="1">
          <cell r="JB1">
            <v>0</v>
          </cell>
        </row>
      </sheetData>
      <sheetData sheetId="4005">
        <row r="1">
          <cell r="JB1">
            <v>0</v>
          </cell>
        </row>
      </sheetData>
      <sheetData sheetId="4006">
        <row r="1">
          <cell r="JB1">
            <v>0</v>
          </cell>
        </row>
      </sheetData>
      <sheetData sheetId="4007">
        <row r="1">
          <cell r="JB1">
            <v>0</v>
          </cell>
        </row>
      </sheetData>
      <sheetData sheetId="4008">
        <row r="1">
          <cell r="JB1">
            <v>0</v>
          </cell>
        </row>
      </sheetData>
      <sheetData sheetId="4009">
        <row r="1">
          <cell r="JB1">
            <v>0</v>
          </cell>
        </row>
      </sheetData>
      <sheetData sheetId="4010">
        <row r="1">
          <cell r="JB1">
            <v>0</v>
          </cell>
        </row>
      </sheetData>
      <sheetData sheetId="4011">
        <row r="1">
          <cell r="JB1">
            <v>0</v>
          </cell>
        </row>
      </sheetData>
      <sheetData sheetId="4012">
        <row r="1">
          <cell r="JB1">
            <v>0</v>
          </cell>
        </row>
      </sheetData>
      <sheetData sheetId="4013">
        <row r="1">
          <cell r="JB1">
            <v>0</v>
          </cell>
        </row>
      </sheetData>
      <sheetData sheetId="4014">
        <row r="1">
          <cell r="JB1">
            <v>0</v>
          </cell>
        </row>
      </sheetData>
      <sheetData sheetId="4015">
        <row r="1">
          <cell r="JB1">
            <v>0</v>
          </cell>
        </row>
      </sheetData>
      <sheetData sheetId="4016">
        <row r="1">
          <cell r="JB1">
            <v>0</v>
          </cell>
        </row>
      </sheetData>
      <sheetData sheetId="4017">
        <row r="1">
          <cell r="JB1">
            <v>0</v>
          </cell>
        </row>
      </sheetData>
      <sheetData sheetId="4018">
        <row r="1">
          <cell r="JB1">
            <v>0</v>
          </cell>
        </row>
      </sheetData>
      <sheetData sheetId="4019">
        <row r="1">
          <cell r="JB1">
            <v>0</v>
          </cell>
        </row>
      </sheetData>
      <sheetData sheetId="4020">
        <row r="1">
          <cell r="JB1">
            <v>0</v>
          </cell>
        </row>
      </sheetData>
      <sheetData sheetId="4021">
        <row r="1">
          <cell r="JB1">
            <v>0</v>
          </cell>
        </row>
      </sheetData>
      <sheetData sheetId="4022">
        <row r="1">
          <cell r="JB1">
            <v>0</v>
          </cell>
        </row>
      </sheetData>
      <sheetData sheetId="4023">
        <row r="1">
          <cell r="JB1">
            <v>0</v>
          </cell>
        </row>
      </sheetData>
      <sheetData sheetId="4024">
        <row r="1">
          <cell r="JB1">
            <v>0</v>
          </cell>
        </row>
      </sheetData>
      <sheetData sheetId="4025">
        <row r="1">
          <cell r="JB1">
            <v>0</v>
          </cell>
        </row>
      </sheetData>
      <sheetData sheetId="4026">
        <row r="1">
          <cell r="JB1">
            <v>0</v>
          </cell>
        </row>
      </sheetData>
      <sheetData sheetId="4027">
        <row r="1">
          <cell r="JB1">
            <v>0</v>
          </cell>
        </row>
      </sheetData>
      <sheetData sheetId="4028">
        <row r="1">
          <cell r="JB1">
            <v>0</v>
          </cell>
        </row>
      </sheetData>
      <sheetData sheetId="4029">
        <row r="1">
          <cell r="JB1">
            <v>0</v>
          </cell>
        </row>
      </sheetData>
      <sheetData sheetId="4030">
        <row r="1">
          <cell r="JB1">
            <v>0</v>
          </cell>
        </row>
      </sheetData>
      <sheetData sheetId="4031">
        <row r="1">
          <cell r="JB1">
            <v>0</v>
          </cell>
        </row>
      </sheetData>
      <sheetData sheetId="4032">
        <row r="1">
          <cell r="JB1">
            <v>0</v>
          </cell>
        </row>
      </sheetData>
      <sheetData sheetId="4033">
        <row r="1">
          <cell r="JB1">
            <v>0</v>
          </cell>
        </row>
      </sheetData>
      <sheetData sheetId="4034">
        <row r="1">
          <cell r="JB1">
            <v>0</v>
          </cell>
        </row>
      </sheetData>
      <sheetData sheetId="4035">
        <row r="1">
          <cell r="JB1">
            <v>0</v>
          </cell>
        </row>
      </sheetData>
      <sheetData sheetId="4036">
        <row r="1">
          <cell r="JB1">
            <v>0</v>
          </cell>
        </row>
      </sheetData>
      <sheetData sheetId="4037">
        <row r="1">
          <cell r="JB1">
            <v>0</v>
          </cell>
        </row>
      </sheetData>
      <sheetData sheetId="4038">
        <row r="1">
          <cell r="JB1">
            <v>0</v>
          </cell>
        </row>
      </sheetData>
      <sheetData sheetId="4039">
        <row r="1">
          <cell r="JB1">
            <v>0</v>
          </cell>
        </row>
      </sheetData>
      <sheetData sheetId="4040">
        <row r="1">
          <cell r="JB1">
            <v>0</v>
          </cell>
        </row>
      </sheetData>
      <sheetData sheetId="4041">
        <row r="1">
          <cell r="JB1">
            <v>0</v>
          </cell>
        </row>
      </sheetData>
      <sheetData sheetId="4042">
        <row r="1">
          <cell r="JB1">
            <v>0</v>
          </cell>
        </row>
      </sheetData>
      <sheetData sheetId="4043">
        <row r="1">
          <cell r="JB1">
            <v>0</v>
          </cell>
        </row>
      </sheetData>
      <sheetData sheetId="4044">
        <row r="1">
          <cell r="JB1">
            <v>0</v>
          </cell>
        </row>
      </sheetData>
      <sheetData sheetId="4045">
        <row r="1">
          <cell r="JB1">
            <v>0</v>
          </cell>
        </row>
      </sheetData>
      <sheetData sheetId="4046">
        <row r="1">
          <cell r="JB1">
            <v>0</v>
          </cell>
        </row>
      </sheetData>
      <sheetData sheetId="4047">
        <row r="1">
          <cell r="JB1">
            <v>0</v>
          </cell>
        </row>
      </sheetData>
      <sheetData sheetId="4048">
        <row r="1">
          <cell r="JB1">
            <v>0</v>
          </cell>
        </row>
      </sheetData>
      <sheetData sheetId="4049">
        <row r="1">
          <cell r="JB1">
            <v>0</v>
          </cell>
        </row>
      </sheetData>
      <sheetData sheetId="4050">
        <row r="1">
          <cell r="JB1">
            <v>0</v>
          </cell>
        </row>
      </sheetData>
      <sheetData sheetId="4051">
        <row r="1">
          <cell r="JB1">
            <v>0</v>
          </cell>
        </row>
      </sheetData>
      <sheetData sheetId="4052">
        <row r="1">
          <cell r="JB1">
            <v>0</v>
          </cell>
        </row>
      </sheetData>
      <sheetData sheetId="4053">
        <row r="1">
          <cell r="JB1">
            <v>0</v>
          </cell>
        </row>
      </sheetData>
      <sheetData sheetId="4054">
        <row r="1">
          <cell r="JB1">
            <v>0</v>
          </cell>
        </row>
      </sheetData>
      <sheetData sheetId="4055">
        <row r="1">
          <cell r="JB1">
            <v>0</v>
          </cell>
        </row>
      </sheetData>
      <sheetData sheetId="4056">
        <row r="1">
          <cell r="JB1">
            <v>0</v>
          </cell>
        </row>
      </sheetData>
      <sheetData sheetId="4057">
        <row r="1">
          <cell r="JB1">
            <v>0</v>
          </cell>
        </row>
      </sheetData>
      <sheetData sheetId="4058">
        <row r="1">
          <cell r="JB1">
            <v>0</v>
          </cell>
        </row>
      </sheetData>
      <sheetData sheetId="4059">
        <row r="1">
          <cell r="JB1">
            <v>0</v>
          </cell>
        </row>
      </sheetData>
      <sheetData sheetId="4060">
        <row r="1">
          <cell r="JB1">
            <v>0</v>
          </cell>
        </row>
      </sheetData>
      <sheetData sheetId="4061">
        <row r="1">
          <cell r="JB1">
            <v>0</v>
          </cell>
        </row>
      </sheetData>
      <sheetData sheetId="4062">
        <row r="1">
          <cell r="JB1">
            <v>0</v>
          </cell>
        </row>
      </sheetData>
      <sheetData sheetId="4063">
        <row r="1">
          <cell r="JB1">
            <v>0</v>
          </cell>
        </row>
      </sheetData>
      <sheetData sheetId="4064">
        <row r="1">
          <cell r="JB1">
            <v>0</v>
          </cell>
        </row>
      </sheetData>
      <sheetData sheetId="4065">
        <row r="1">
          <cell r="JB1">
            <v>0</v>
          </cell>
        </row>
      </sheetData>
      <sheetData sheetId="4066">
        <row r="1">
          <cell r="JB1">
            <v>0</v>
          </cell>
        </row>
      </sheetData>
      <sheetData sheetId="4067">
        <row r="1">
          <cell r="JB1">
            <v>0</v>
          </cell>
        </row>
      </sheetData>
      <sheetData sheetId="4068">
        <row r="1">
          <cell r="JB1">
            <v>0</v>
          </cell>
        </row>
      </sheetData>
      <sheetData sheetId="4069">
        <row r="1">
          <cell r="JB1">
            <v>0</v>
          </cell>
        </row>
      </sheetData>
      <sheetData sheetId="4070">
        <row r="1">
          <cell r="JB1">
            <v>0</v>
          </cell>
        </row>
      </sheetData>
      <sheetData sheetId="4071">
        <row r="1">
          <cell r="JB1">
            <v>0</v>
          </cell>
        </row>
      </sheetData>
      <sheetData sheetId="4072">
        <row r="1">
          <cell r="JB1">
            <v>0</v>
          </cell>
        </row>
      </sheetData>
      <sheetData sheetId="4073">
        <row r="1">
          <cell r="JB1">
            <v>0</v>
          </cell>
        </row>
      </sheetData>
      <sheetData sheetId="4074">
        <row r="1">
          <cell r="JB1">
            <v>0</v>
          </cell>
        </row>
      </sheetData>
      <sheetData sheetId="4075">
        <row r="1">
          <cell r="JB1">
            <v>0</v>
          </cell>
        </row>
      </sheetData>
      <sheetData sheetId="4076">
        <row r="1">
          <cell r="JB1">
            <v>0</v>
          </cell>
        </row>
      </sheetData>
      <sheetData sheetId="4077">
        <row r="1">
          <cell r="JB1">
            <v>0</v>
          </cell>
        </row>
      </sheetData>
      <sheetData sheetId="4078">
        <row r="1">
          <cell r="JB1">
            <v>0</v>
          </cell>
        </row>
      </sheetData>
      <sheetData sheetId="4079">
        <row r="1">
          <cell r="JB1">
            <v>0</v>
          </cell>
        </row>
      </sheetData>
      <sheetData sheetId="4080">
        <row r="1">
          <cell r="JB1">
            <v>0</v>
          </cell>
        </row>
      </sheetData>
      <sheetData sheetId="4081">
        <row r="1">
          <cell r="JB1">
            <v>0</v>
          </cell>
        </row>
      </sheetData>
      <sheetData sheetId="4082">
        <row r="1">
          <cell r="JB1">
            <v>0</v>
          </cell>
        </row>
      </sheetData>
      <sheetData sheetId="4083">
        <row r="1">
          <cell r="JB1">
            <v>0</v>
          </cell>
        </row>
      </sheetData>
      <sheetData sheetId="4084">
        <row r="1">
          <cell r="JB1">
            <v>0</v>
          </cell>
        </row>
      </sheetData>
      <sheetData sheetId="4085">
        <row r="1">
          <cell r="JB1">
            <v>0</v>
          </cell>
        </row>
      </sheetData>
      <sheetData sheetId="4086">
        <row r="1">
          <cell r="JB1">
            <v>0</v>
          </cell>
        </row>
      </sheetData>
      <sheetData sheetId="4087">
        <row r="1">
          <cell r="JB1">
            <v>0</v>
          </cell>
        </row>
      </sheetData>
      <sheetData sheetId="4088">
        <row r="1">
          <cell r="JB1">
            <v>0</v>
          </cell>
        </row>
      </sheetData>
      <sheetData sheetId="4089">
        <row r="1">
          <cell r="JB1">
            <v>0</v>
          </cell>
        </row>
      </sheetData>
      <sheetData sheetId="4090">
        <row r="1">
          <cell r="JB1">
            <v>0</v>
          </cell>
        </row>
      </sheetData>
      <sheetData sheetId="4091">
        <row r="1">
          <cell r="JB1">
            <v>0</v>
          </cell>
        </row>
      </sheetData>
      <sheetData sheetId="4092">
        <row r="1">
          <cell r="JB1">
            <v>0</v>
          </cell>
        </row>
      </sheetData>
      <sheetData sheetId="4093">
        <row r="1">
          <cell r="JB1">
            <v>0</v>
          </cell>
        </row>
      </sheetData>
      <sheetData sheetId="4094">
        <row r="1">
          <cell r="JB1">
            <v>0</v>
          </cell>
        </row>
      </sheetData>
      <sheetData sheetId="4095">
        <row r="1">
          <cell r="JB1">
            <v>0</v>
          </cell>
        </row>
      </sheetData>
      <sheetData sheetId="4096">
        <row r="1">
          <cell r="JB1">
            <v>0</v>
          </cell>
        </row>
      </sheetData>
      <sheetData sheetId="4097">
        <row r="1">
          <cell r="JB1">
            <v>0</v>
          </cell>
        </row>
      </sheetData>
      <sheetData sheetId="4098">
        <row r="1">
          <cell r="JB1">
            <v>0</v>
          </cell>
        </row>
      </sheetData>
      <sheetData sheetId="4099">
        <row r="1">
          <cell r="JB1">
            <v>0</v>
          </cell>
        </row>
      </sheetData>
      <sheetData sheetId="4100">
        <row r="1">
          <cell r="JB1">
            <v>0</v>
          </cell>
        </row>
      </sheetData>
      <sheetData sheetId="4101">
        <row r="1">
          <cell r="JB1">
            <v>0</v>
          </cell>
        </row>
      </sheetData>
      <sheetData sheetId="4102">
        <row r="1">
          <cell r="JB1">
            <v>0</v>
          </cell>
        </row>
      </sheetData>
      <sheetData sheetId="4103">
        <row r="1">
          <cell r="JB1">
            <v>0</v>
          </cell>
        </row>
      </sheetData>
      <sheetData sheetId="4104">
        <row r="1">
          <cell r="JB1">
            <v>0</v>
          </cell>
        </row>
      </sheetData>
      <sheetData sheetId="4105">
        <row r="1">
          <cell r="JB1">
            <v>0</v>
          </cell>
        </row>
      </sheetData>
      <sheetData sheetId="4106">
        <row r="1">
          <cell r="JB1">
            <v>0</v>
          </cell>
        </row>
      </sheetData>
      <sheetData sheetId="4107">
        <row r="1">
          <cell r="JB1">
            <v>0</v>
          </cell>
        </row>
      </sheetData>
      <sheetData sheetId="4108">
        <row r="1">
          <cell r="JB1">
            <v>0</v>
          </cell>
        </row>
      </sheetData>
      <sheetData sheetId="4109">
        <row r="1">
          <cell r="JB1">
            <v>0</v>
          </cell>
        </row>
      </sheetData>
      <sheetData sheetId="4110">
        <row r="1">
          <cell r="JB1">
            <v>0</v>
          </cell>
        </row>
      </sheetData>
      <sheetData sheetId="4111">
        <row r="1">
          <cell r="JB1">
            <v>0</v>
          </cell>
        </row>
      </sheetData>
      <sheetData sheetId="4112">
        <row r="1">
          <cell r="JB1">
            <v>0</v>
          </cell>
        </row>
      </sheetData>
      <sheetData sheetId="4113">
        <row r="1">
          <cell r="JB1">
            <v>0</v>
          </cell>
        </row>
      </sheetData>
      <sheetData sheetId="4114">
        <row r="1">
          <cell r="JB1">
            <v>0</v>
          </cell>
        </row>
      </sheetData>
      <sheetData sheetId="4115">
        <row r="1">
          <cell r="JB1">
            <v>0</v>
          </cell>
        </row>
      </sheetData>
      <sheetData sheetId="4116">
        <row r="1">
          <cell r="JB1">
            <v>0</v>
          </cell>
        </row>
      </sheetData>
      <sheetData sheetId="4117">
        <row r="1">
          <cell r="JB1">
            <v>0</v>
          </cell>
        </row>
      </sheetData>
      <sheetData sheetId="4118">
        <row r="1">
          <cell r="JB1">
            <v>0</v>
          </cell>
        </row>
      </sheetData>
      <sheetData sheetId="4119">
        <row r="1">
          <cell r="JB1">
            <v>0</v>
          </cell>
        </row>
      </sheetData>
      <sheetData sheetId="4120">
        <row r="1">
          <cell r="JB1">
            <v>0</v>
          </cell>
        </row>
      </sheetData>
      <sheetData sheetId="4121">
        <row r="1">
          <cell r="JB1">
            <v>0</v>
          </cell>
        </row>
      </sheetData>
      <sheetData sheetId="4122">
        <row r="1">
          <cell r="JB1">
            <v>0</v>
          </cell>
        </row>
      </sheetData>
      <sheetData sheetId="4123">
        <row r="1">
          <cell r="JB1">
            <v>0</v>
          </cell>
        </row>
      </sheetData>
      <sheetData sheetId="4124">
        <row r="1">
          <cell r="JB1">
            <v>0</v>
          </cell>
        </row>
      </sheetData>
      <sheetData sheetId="4125">
        <row r="1">
          <cell r="JB1">
            <v>0</v>
          </cell>
        </row>
      </sheetData>
      <sheetData sheetId="4126">
        <row r="1">
          <cell r="JB1">
            <v>0</v>
          </cell>
        </row>
      </sheetData>
      <sheetData sheetId="4127">
        <row r="1">
          <cell r="JB1">
            <v>0</v>
          </cell>
        </row>
      </sheetData>
      <sheetData sheetId="4128">
        <row r="1">
          <cell r="JB1">
            <v>0</v>
          </cell>
        </row>
      </sheetData>
      <sheetData sheetId="4129">
        <row r="1">
          <cell r="JB1">
            <v>0</v>
          </cell>
        </row>
      </sheetData>
      <sheetData sheetId="4130">
        <row r="1">
          <cell r="JB1">
            <v>0</v>
          </cell>
        </row>
      </sheetData>
      <sheetData sheetId="4131">
        <row r="1">
          <cell r="JB1">
            <v>0</v>
          </cell>
        </row>
      </sheetData>
      <sheetData sheetId="4132">
        <row r="1">
          <cell r="JB1">
            <v>0</v>
          </cell>
        </row>
      </sheetData>
      <sheetData sheetId="4133">
        <row r="1">
          <cell r="JB1">
            <v>0</v>
          </cell>
        </row>
      </sheetData>
      <sheetData sheetId="4134">
        <row r="1">
          <cell r="JB1">
            <v>0</v>
          </cell>
        </row>
      </sheetData>
      <sheetData sheetId="4135">
        <row r="1">
          <cell r="JB1">
            <v>0</v>
          </cell>
        </row>
      </sheetData>
      <sheetData sheetId="4136">
        <row r="1">
          <cell r="JB1">
            <v>0</v>
          </cell>
        </row>
      </sheetData>
      <sheetData sheetId="4137">
        <row r="1">
          <cell r="JB1">
            <v>0</v>
          </cell>
        </row>
      </sheetData>
      <sheetData sheetId="4138">
        <row r="1">
          <cell r="JB1">
            <v>0</v>
          </cell>
        </row>
      </sheetData>
      <sheetData sheetId="4139">
        <row r="1">
          <cell r="JB1">
            <v>0</v>
          </cell>
        </row>
      </sheetData>
      <sheetData sheetId="4140">
        <row r="1">
          <cell r="JB1">
            <v>0</v>
          </cell>
        </row>
      </sheetData>
      <sheetData sheetId="4141">
        <row r="1">
          <cell r="JB1">
            <v>0</v>
          </cell>
        </row>
      </sheetData>
      <sheetData sheetId="4142">
        <row r="1">
          <cell r="JB1">
            <v>0</v>
          </cell>
        </row>
      </sheetData>
      <sheetData sheetId="4143">
        <row r="1">
          <cell r="JB1">
            <v>0</v>
          </cell>
        </row>
      </sheetData>
      <sheetData sheetId="4144">
        <row r="1">
          <cell r="JB1">
            <v>0</v>
          </cell>
        </row>
      </sheetData>
      <sheetData sheetId="4145">
        <row r="1">
          <cell r="JB1">
            <v>0</v>
          </cell>
        </row>
      </sheetData>
      <sheetData sheetId="4146">
        <row r="1">
          <cell r="JB1">
            <v>0</v>
          </cell>
        </row>
      </sheetData>
      <sheetData sheetId="4147">
        <row r="1">
          <cell r="JB1">
            <v>0</v>
          </cell>
        </row>
      </sheetData>
      <sheetData sheetId="4148">
        <row r="1">
          <cell r="JB1">
            <v>0</v>
          </cell>
        </row>
      </sheetData>
      <sheetData sheetId="4149">
        <row r="1">
          <cell r="JB1">
            <v>0</v>
          </cell>
        </row>
      </sheetData>
      <sheetData sheetId="4150">
        <row r="1">
          <cell r="JB1">
            <v>0</v>
          </cell>
        </row>
      </sheetData>
      <sheetData sheetId="4151">
        <row r="1">
          <cell r="JB1">
            <v>0</v>
          </cell>
        </row>
      </sheetData>
      <sheetData sheetId="4152">
        <row r="1">
          <cell r="JB1">
            <v>0</v>
          </cell>
        </row>
      </sheetData>
      <sheetData sheetId="4153">
        <row r="1">
          <cell r="JB1">
            <v>0</v>
          </cell>
        </row>
      </sheetData>
      <sheetData sheetId="4154">
        <row r="1">
          <cell r="JB1">
            <v>0</v>
          </cell>
        </row>
      </sheetData>
      <sheetData sheetId="4155">
        <row r="1">
          <cell r="JB1">
            <v>0</v>
          </cell>
        </row>
      </sheetData>
      <sheetData sheetId="4156">
        <row r="1">
          <cell r="JB1">
            <v>0</v>
          </cell>
        </row>
      </sheetData>
      <sheetData sheetId="4157">
        <row r="1">
          <cell r="JB1">
            <v>0</v>
          </cell>
        </row>
      </sheetData>
      <sheetData sheetId="4158">
        <row r="1">
          <cell r="JB1">
            <v>0</v>
          </cell>
        </row>
      </sheetData>
      <sheetData sheetId="4159">
        <row r="1">
          <cell r="JB1">
            <v>0</v>
          </cell>
        </row>
      </sheetData>
      <sheetData sheetId="4160">
        <row r="1">
          <cell r="JB1">
            <v>0</v>
          </cell>
        </row>
      </sheetData>
      <sheetData sheetId="4161">
        <row r="1">
          <cell r="JB1">
            <v>0</v>
          </cell>
        </row>
      </sheetData>
      <sheetData sheetId="4162">
        <row r="1">
          <cell r="JB1">
            <v>0</v>
          </cell>
        </row>
      </sheetData>
      <sheetData sheetId="4163">
        <row r="1">
          <cell r="JB1">
            <v>0</v>
          </cell>
        </row>
      </sheetData>
      <sheetData sheetId="4164">
        <row r="1">
          <cell r="JB1">
            <v>0</v>
          </cell>
        </row>
      </sheetData>
      <sheetData sheetId="4165">
        <row r="1">
          <cell r="JB1">
            <v>0</v>
          </cell>
        </row>
      </sheetData>
      <sheetData sheetId="4166">
        <row r="1">
          <cell r="JB1">
            <v>0</v>
          </cell>
        </row>
      </sheetData>
      <sheetData sheetId="4167">
        <row r="1">
          <cell r="JB1">
            <v>0</v>
          </cell>
        </row>
      </sheetData>
      <sheetData sheetId="4168">
        <row r="1">
          <cell r="JB1">
            <v>0</v>
          </cell>
        </row>
      </sheetData>
      <sheetData sheetId="4169">
        <row r="1">
          <cell r="JB1">
            <v>0</v>
          </cell>
        </row>
      </sheetData>
      <sheetData sheetId="4170">
        <row r="1">
          <cell r="JB1">
            <v>0</v>
          </cell>
        </row>
      </sheetData>
      <sheetData sheetId="4171">
        <row r="1">
          <cell r="JB1">
            <v>0</v>
          </cell>
        </row>
      </sheetData>
      <sheetData sheetId="4172">
        <row r="1">
          <cell r="JB1">
            <v>0</v>
          </cell>
        </row>
      </sheetData>
      <sheetData sheetId="4173">
        <row r="1">
          <cell r="JB1">
            <v>0</v>
          </cell>
        </row>
      </sheetData>
      <sheetData sheetId="4174">
        <row r="1">
          <cell r="JB1">
            <v>0</v>
          </cell>
        </row>
      </sheetData>
      <sheetData sheetId="4175">
        <row r="1">
          <cell r="JB1">
            <v>0</v>
          </cell>
        </row>
      </sheetData>
      <sheetData sheetId="4176">
        <row r="1">
          <cell r="JB1">
            <v>0</v>
          </cell>
        </row>
      </sheetData>
      <sheetData sheetId="4177">
        <row r="1">
          <cell r="JB1">
            <v>0</v>
          </cell>
        </row>
      </sheetData>
      <sheetData sheetId="4178">
        <row r="1">
          <cell r="JB1">
            <v>0</v>
          </cell>
        </row>
      </sheetData>
      <sheetData sheetId="4179">
        <row r="1">
          <cell r="JB1">
            <v>0</v>
          </cell>
        </row>
      </sheetData>
      <sheetData sheetId="4180">
        <row r="1">
          <cell r="JB1">
            <v>0</v>
          </cell>
        </row>
      </sheetData>
      <sheetData sheetId="4181">
        <row r="1">
          <cell r="JB1">
            <v>0</v>
          </cell>
        </row>
      </sheetData>
      <sheetData sheetId="4182">
        <row r="1">
          <cell r="JB1">
            <v>0</v>
          </cell>
        </row>
      </sheetData>
      <sheetData sheetId="4183">
        <row r="1">
          <cell r="JB1">
            <v>0</v>
          </cell>
        </row>
      </sheetData>
      <sheetData sheetId="4184">
        <row r="1">
          <cell r="JB1">
            <v>0</v>
          </cell>
        </row>
      </sheetData>
      <sheetData sheetId="4185">
        <row r="1">
          <cell r="JB1">
            <v>0</v>
          </cell>
        </row>
      </sheetData>
      <sheetData sheetId="4186">
        <row r="1">
          <cell r="JB1">
            <v>0</v>
          </cell>
        </row>
      </sheetData>
      <sheetData sheetId="4187">
        <row r="1">
          <cell r="JB1">
            <v>0</v>
          </cell>
        </row>
      </sheetData>
      <sheetData sheetId="4188">
        <row r="1">
          <cell r="JB1">
            <v>0</v>
          </cell>
        </row>
      </sheetData>
      <sheetData sheetId="4189">
        <row r="1">
          <cell r="JB1">
            <v>0</v>
          </cell>
        </row>
      </sheetData>
      <sheetData sheetId="4190">
        <row r="1">
          <cell r="JB1">
            <v>0</v>
          </cell>
        </row>
      </sheetData>
      <sheetData sheetId="4191">
        <row r="1">
          <cell r="JB1">
            <v>0</v>
          </cell>
        </row>
      </sheetData>
      <sheetData sheetId="4192">
        <row r="1">
          <cell r="JB1">
            <v>0</v>
          </cell>
        </row>
      </sheetData>
      <sheetData sheetId="4193">
        <row r="1">
          <cell r="JB1">
            <v>0</v>
          </cell>
        </row>
      </sheetData>
      <sheetData sheetId="4194">
        <row r="1">
          <cell r="JB1">
            <v>0</v>
          </cell>
        </row>
      </sheetData>
      <sheetData sheetId="4195">
        <row r="1">
          <cell r="JB1">
            <v>0</v>
          </cell>
        </row>
      </sheetData>
      <sheetData sheetId="4196">
        <row r="1">
          <cell r="JB1">
            <v>0</v>
          </cell>
        </row>
      </sheetData>
      <sheetData sheetId="4197">
        <row r="1">
          <cell r="JB1">
            <v>0</v>
          </cell>
        </row>
      </sheetData>
      <sheetData sheetId="4198">
        <row r="1">
          <cell r="JB1">
            <v>0</v>
          </cell>
        </row>
      </sheetData>
      <sheetData sheetId="4199">
        <row r="1">
          <cell r="JB1">
            <v>0</v>
          </cell>
        </row>
      </sheetData>
      <sheetData sheetId="4200">
        <row r="1">
          <cell r="JB1">
            <v>0</v>
          </cell>
        </row>
      </sheetData>
      <sheetData sheetId="4201">
        <row r="1">
          <cell r="JB1">
            <v>0</v>
          </cell>
        </row>
      </sheetData>
      <sheetData sheetId="4202">
        <row r="1">
          <cell r="JB1">
            <v>0</v>
          </cell>
        </row>
      </sheetData>
      <sheetData sheetId="4203">
        <row r="1">
          <cell r="JB1">
            <v>0</v>
          </cell>
        </row>
      </sheetData>
      <sheetData sheetId="4204">
        <row r="1">
          <cell r="JB1">
            <v>0</v>
          </cell>
        </row>
      </sheetData>
      <sheetData sheetId="4205">
        <row r="1">
          <cell r="JB1">
            <v>0</v>
          </cell>
        </row>
      </sheetData>
      <sheetData sheetId="4206">
        <row r="1">
          <cell r="JB1">
            <v>0</v>
          </cell>
        </row>
      </sheetData>
      <sheetData sheetId="4207">
        <row r="1">
          <cell r="JB1">
            <v>0</v>
          </cell>
        </row>
      </sheetData>
      <sheetData sheetId="4208">
        <row r="1">
          <cell r="JB1">
            <v>0</v>
          </cell>
        </row>
      </sheetData>
      <sheetData sheetId="4209">
        <row r="1">
          <cell r="JB1">
            <v>0</v>
          </cell>
        </row>
      </sheetData>
      <sheetData sheetId="4210">
        <row r="1">
          <cell r="JB1">
            <v>0</v>
          </cell>
        </row>
      </sheetData>
      <sheetData sheetId="4211">
        <row r="1">
          <cell r="JB1">
            <v>0</v>
          </cell>
        </row>
      </sheetData>
      <sheetData sheetId="4212">
        <row r="1">
          <cell r="JB1">
            <v>0</v>
          </cell>
        </row>
      </sheetData>
      <sheetData sheetId="4213">
        <row r="1">
          <cell r="JB1">
            <v>0</v>
          </cell>
        </row>
      </sheetData>
      <sheetData sheetId="4214">
        <row r="1">
          <cell r="JB1">
            <v>0</v>
          </cell>
        </row>
      </sheetData>
      <sheetData sheetId="4215">
        <row r="1">
          <cell r="JB1">
            <v>0</v>
          </cell>
        </row>
      </sheetData>
      <sheetData sheetId="4216">
        <row r="1">
          <cell r="JB1">
            <v>0</v>
          </cell>
        </row>
      </sheetData>
      <sheetData sheetId="4217">
        <row r="1">
          <cell r="JB1">
            <v>0</v>
          </cell>
        </row>
      </sheetData>
      <sheetData sheetId="4218">
        <row r="1">
          <cell r="JB1">
            <v>0</v>
          </cell>
        </row>
      </sheetData>
      <sheetData sheetId="4219">
        <row r="1">
          <cell r="JB1">
            <v>0</v>
          </cell>
        </row>
      </sheetData>
      <sheetData sheetId="4220">
        <row r="1">
          <cell r="JB1">
            <v>0</v>
          </cell>
        </row>
      </sheetData>
      <sheetData sheetId="4221">
        <row r="1">
          <cell r="JB1">
            <v>0</v>
          </cell>
        </row>
      </sheetData>
      <sheetData sheetId="4222">
        <row r="1">
          <cell r="JB1">
            <v>0</v>
          </cell>
        </row>
      </sheetData>
      <sheetData sheetId="4223">
        <row r="1">
          <cell r="JB1">
            <v>0</v>
          </cell>
        </row>
      </sheetData>
      <sheetData sheetId="4224">
        <row r="1">
          <cell r="JB1">
            <v>0</v>
          </cell>
        </row>
      </sheetData>
      <sheetData sheetId="4225">
        <row r="1">
          <cell r="JB1">
            <v>0</v>
          </cell>
        </row>
      </sheetData>
      <sheetData sheetId="4226">
        <row r="1">
          <cell r="JB1">
            <v>0</v>
          </cell>
        </row>
      </sheetData>
      <sheetData sheetId="4227">
        <row r="1">
          <cell r="JB1">
            <v>0</v>
          </cell>
        </row>
      </sheetData>
      <sheetData sheetId="4228">
        <row r="1">
          <cell r="JB1">
            <v>0</v>
          </cell>
        </row>
      </sheetData>
      <sheetData sheetId="4229">
        <row r="1">
          <cell r="JB1">
            <v>0</v>
          </cell>
        </row>
      </sheetData>
      <sheetData sheetId="4230">
        <row r="1">
          <cell r="JB1">
            <v>0</v>
          </cell>
        </row>
      </sheetData>
      <sheetData sheetId="4231">
        <row r="1">
          <cell r="JB1">
            <v>0</v>
          </cell>
        </row>
      </sheetData>
      <sheetData sheetId="4232">
        <row r="1">
          <cell r="JB1">
            <v>0</v>
          </cell>
        </row>
      </sheetData>
      <sheetData sheetId="4233">
        <row r="1">
          <cell r="JB1">
            <v>0</v>
          </cell>
        </row>
      </sheetData>
      <sheetData sheetId="4234">
        <row r="1">
          <cell r="JB1">
            <v>0</v>
          </cell>
        </row>
      </sheetData>
      <sheetData sheetId="4235">
        <row r="1">
          <cell r="JB1">
            <v>0</v>
          </cell>
        </row>
      </sheetData>
      <sheetData sheetId="4236">
        <row r="1">
          <cell r="JB1">
            <v>0</v>
          </cell>
        </row>
      </sheetData>
      <sheetData sheetId="4237">
        <row r="1">
          <cell r="JB1">
            <v>0</v>
          </cell>
        </row>
      </sheetData>
      <sheetData sheetId="4238">
        <row r="1">
          <cell r="JB1">
            <v>0</v>
          </cell>
        </row>
      </sheetData>
      <sheetData sheetId="4239">
        <row r="1">
          <cell r="JB1">
            <v>0</v>
          </cell>
        </row>
      </sheetData>
      <sheetData sheetId="4240">
        <row r="1">
          <cell r="JB1">
            <v>0</v>
          </cell>
        </row>
      </sheetData>
      <sheetData sheetId="4241">
        <row r="1">
          <cell r="JB1">
            <v>0</v>
          </cell>
        </row>
      </sheetData>
      <sheetData sheetId="4242">
        <row r="1">
          <cell r="JB1">
            <v>0</v>
          </cell>
        </row>
      </sheetData>
      <sheetData sheetId="4243">
        <row r="1">
          <cell r="JB1">
            <v>0</v>
          </cell>
        </row>
      </sheetData>
      <sheetData sheetId="4244">
        <row r="1">
          <cell r="JB1">
            <v>0</v>
          </cell>
        </row>
      </sheetData>
      <sheetData sheetId="4245">
        <row r="1">
          <cell r="JB1">
            <v>0</v>
          </cell>
        </row>
      </sheetData>
      <sheetData sheetId="4246">
        <row r="1">
          <cell r="JB1">
            <v>0</v>
          </cell>
        </row>
      </sheetData>
      <sheetData sheetId="4247">
        <row r="1">
          <cell r="JB1">
            <v>0</v>
          </cell>
        </row>
      </sheetData>
      <sheetData sheetId="4248">
        <row r="1">
          <cell r="JB1">
            <v>0</v>
          </cell>
        </row>
      </sheetData>
      <sheetData sheetId="4249">
        <row r="1">
          <cell r="JB1">
            <v>0</v>
          </cell>
        </row>
      </sheetData>
      <sheetData sheetId="4250">
        <row r="1">
          <cell r="JB1">
            <v>0</v>
          </cell>
        </row>
      </sheetData>
      <sheetData sheetId="4251">
        <row r="1">
          <cell r="JB1">
            <v>0</v>
          </cell>
        </row>
      </sheetData>
      <sheetData sheetId="4252">
        <row r="1">
          <cell r="JB1">
            <v>0</v>
          </cell>
        </row>
      </sheetData>
      <sheetData sheetId="4253">
        <row r="1">
          <cell r="JB1">
            <v>0</v>
          </cell>
        </row>
      </sheetData>
      <sheetData sheetId="4254">
        <row r="1">
          <cell r="JB1">
            <v>0</v>
          </cell>
        </row>
      </sheetData>
      <sheetData sheetId="4255">
        <row r="1">
          <cell r="JB1">
            <v>0</v>
          </cell>
        </row>
      </sheetData>
      <sheetData sheetId="4256">
        <row r="1">
          <cell r="JB1">
            <v>0</v>
          </cell>
        </row>
      </sheetData>
      <sheetData sheetId="4257">
        <row r="1">
          <cell r="JB1">
            <v>0</v>
          </cell>
        </row>
      </sheetData>
      <sheetData sheetId="4258">
        <row r="1">
          <cell r="JB1">
            <v>0</v>
          </cell>
        </row>
      </sheetData>
      <sheetData sheetId="4259">
        <row r="1">
          <cell r="JB1">
            <v>0</v>
          </cell>
        </row>
      </sheetData>
      <sheetData sheetId="4260">
        <row r="1">
          <cell r="JB1">
            <v>0</v>
          </cell>
        </row>
      </sheetData>
      <sheetData sheetId="4261">
        <row r="1">
          <cell r="JB1">
            <v>0</v>
          </cell>
        </row>
      </sheetData>
      <sheetData sheetId="4262">
        <row r="1">
          <cell r="JB1">
            <v>0</v>
          </cell>
        </row>
      </sheetData>
      <sheetData sheetId="4263">
        <row r="1">
          <cell r="JB1">
            <v>0</v>
          </cell>
        </row>
      </sheetData>
      <sheetData sheetId="4264">
        <row r="1">
          <cell r="JB1">
            <v>0</v>
          </cell>
        </row>
      </sheetData>
      <sheetData sheetId="4265">
        <row r="1">
          <cell r="JB1">
            <v>0</v>
          </cell>
        </row>
      </sheetData>
      <sheetData sheetId="4266">
        <row r="1">
          <cell r="JB1">
            <v>0</v>
          </cell>
        </row>
      </sheetData>
      <sheetData sheetId="4267">
        <row r="1">
          <cell r="JB1">
            <v>0</v>
          </cell>
        </row>
      </sheetData>
      <sheetData sheetId="4268">
        <row r="1">
          <cell r="JB1">
            <v>0</v>
          </cell>
        </row>
      </sheetData>
      <sheetData sheetId="4269">
        <row r="1">
          <cell r="JB1">
            <v>0</v>
          </cell>
        </row>
      </sheetData>
      <sheetData sheetId="4270">
        <row r="1">
          <cell r="JB1">
            <v>0</v>
          </cell>
        </row>
      </sheetData>
      <sheetData sheetId="4271">
        <row r="1">
          <cell r="JB1">
            <v>0</v>
          </cell>
        </row>
      </sheetData>
      <sheetData sheetId="4272">
        <row r="1">
          <cell r="JB1">
            <v>0</v>
          </cell>
        </row>
      </sheetData>
      <sheetData sheetId="4273">
        <row r="1">
          <cell r="JB1">
            <v>0</v>
          </cell>
        </row>
      </sheetData>
      <sheetData sheetId="4274">
        <row r="1">
          <cell r="JB1">
            <v>0</v>
          </cell>
        </row>
      </sheetData>
      <sheetData sheetId="4275">
        <row r="1">
          <cell r="JB1">
            <v>0</v>
          </cell>
        </row>
      </sheetData>
      <sheetData sheetId="4276">
        <row r="1">
          <cell r="JB1">
            <v>0</v>
          </cell>
        </row>
      </sheetData>
      <sheetData sheetId="4277">
        <row r="1">
          <cell r="JB1">
            <v>0</v>
          </cell>
        </row>
      </sheetData>
      <sheetData sheetId="4278">
        <row r="1">
          <cell r="JB1">
            <v>0</v>
          </cell>
        </row>
      </sheetData>
      <sheetData sheetId="4279">
        <row r="1">
          <cell r="JB1">
            <v>0</v>
          </cell>
        </row>
      </sheetData>
      <sheetData sheetId="4280">
        <row r="1">
          <cell r="JB1">
            <v>0</v>
          </cell>
        </row>
      </sheetData>
      <sheetData sheetId="4281">
        <row r="1">
          <cell r="JB1">
            <v>0</v>
          </cell>
        </row>
      </sheetData>
      <sheetData sheetId="4282">
        <row r="1">
          <cell r="JB1">
            <v>0</v>
          </cell>
        </row>
      </sheetData>
      <sheetData sheetId="4283">
        <row r="1">
          <cell r="JB1">
            <v>0</v>
          </cell>
        </row>
      </sheetData>
      <sheetData sheetId="4284">
        <row r="1">
          <cell r="JB1">
            <v>0</v>
          </cell>
        </row>
      </sheetData>
      <sheetData sheetId="4285">
        <row r="1">
          <cell r="JB1">
            <v>0</v>
          </cell>
        </row>
      </sheetData>
      <sheetData sheetId="4286">
        <row r="1">
          <cell r="JB1">
            <v>0</v>
          </cell>
        </row>
      </sheetData>
      <sheetData sheetId="4287">
        <row r="1">
          <cell r="JB1">
            <v>0</v>
          </cell>
        </row>
      </sheetData>
      <sheetData sheetId="4288">
        <row r="1">
          <cell r="JB1">
            <v>0</v>
          </cell>
        </row>
      </sheetData>
      <sheetData sheetId="4289">
        <row r="1">
          <cell r="JB1">
            <v>0</v>
          </cell>
        </row>
      </sheetData>
      <sheetData sheetId="4290">
        <row r="1">
          <cell r="JB1">
            <v>0</v>
          </cell>
        </row>
      </sheetData>
      <sheetData sheetId="4291">
        <row r="1">
          <cell r="JB1">
            <v>0</v>
          </cell>
        </row>
      </sheetData>
      <sheetData sheetId="4292">
        <row r="1">
          <cell r="JB1">
            <v>0</v>
          </cell>
        </row>
      </sheetData>
      <sheetData sheetId="4293">
        <row r="1">
          <cell r="JB1">
            <v>0</v>
          </cell>
        </row>
      </sheetData>
      <sheetData sheetId="4294">
        <row r="1">
          <cell r="JB1">
            <v>0</v>
          </cell>
        </row>
      </sheetData>
      <sheetData sheetId="4295">
        <row r="1">
          <cell r="JB1">
            <v>0</v>
          </cell>
        </row>
      </sheetData>
      <sheetData sheetId="4296">
        <row r="1">
          <cell r="JB1">
            <v>0</v>
          </cell>
        </row>
      </sheetData>
      <sheetData sheetId="4297">
        <row r="1">
          <cell r="JB1">
            <v>0</v>
          </cell>
        </row>
      </sheetData>
      <sheetData sheetId="4298">
        <row r="1">
          <cell r="JB1">
            <v>0</v>
          </cell>
        </row>
      </sheetData>
      <sheetData sheetId="4299">
        <row r="1">
          <cell r="JB1">
            <v>0</v>
          </cell>
        </row>
      </sheetData>
      <sheetData sheetId="4300">
        <row r="1">
          <cell r="JB1">
            <v>0</v>
          </cell>
        </row>
      </sheetData>
      <sheetData sheetId="4301">
        <row r="1">
          <cell r="JB1">
            <v>0</v>
          </cell>
        </row>
      </sheetData>
      <sheetData sheetId="4302">
        <row r="1">
          <cell r="JB1">
            <v>0</v>
          </cell>
        </row>
      </sheetData>
      <sheetData sheetId="4303">
        <row r="1">
          <cell r="JB1">
            <v>0</v>
          </cell>
        </row>
      </sheetData>
      <sheetData sheetId="4304">
        <row r="1">
          <cell r="JB1">
            <v>0</v>
          </cell>
        </row>
      </sheetData>
      <sheetData sheetId="4305">
        <row r="1">
          <cell r="JB1">
            <v>0</v>
          </cell>
        </row>
      </sheetData>
      <sheetData sheetId="4306">
        <row r="1">
          <cell r="JB1">
            <v>0</v>
          </cell>
        </row>
      </sheetData>
      <sheetData sheetId="4307">
        <row r="1">
          <cell r="JB1">
            <v>0</v>
          </cell>
        </row>
      </sheetData>
      <sheetData sheetId="4308">
        <row r="1">
          <cell r="JB1">
            <v>0</v>
          </cell>
        </row>
      </sheetData>
      <sheetData sheetId="4309">
        <row r="1">
          <cell r="JB1">
            <v>0</v>
          </cell>
        </row>
      </sheetData>
      <sheetData sheetId="4310">
        <row r="1">
          <cell r="JB1">
            <v>0</v>
          </cell>
        </row>
      </sheetData>
      <sheetData sheetId="4311">
        <row r="1">
          <cell r="JB1">
            <v>0</v>
          </cell>
        </row>
      </sheetData>
      <sheetData sheetId="4312">
        <row r="1">
          <cell r="JB1">
            <v>0</v>
          </cell>
        </row>
      </sheetData>
      <sheetData sheetId="4313">
        <row r="1">
          <cell r="JB1">
            <v>0</v>
          </cell>
        </row>
      </sheetData>
      <sheetData sheetId="4314">
        <row r="1">
          <cell r="JB1">
            <v>0</v>
          </cell>
        </row>
      </sheetData>
      <sheetData sheetId="4315">
        <row r="1">
          <cell r="JB1">
            <v>0</v>
          </cell>
        </row>
      </sheetData>
      <sheetData sheetId="4316">
        <row r="1">
          <cell r="JB1">
            <v>0</v>
          </cell>
        </row>
      </sheetData>
      <sheetData sheetId="4317">
        <row r="1">
          <cell r="JB1">
            <v>0</v>
          </cell>
        </row>
      </sheetData>
      <sheetData sheetId="4318">
        <row r="1">
          <cell r="JB1">
            <v>0</v>
          </cell>
        </row>
      </sheetData>
      <sheetData sheetId="4319">
        <row r="1">
          <cell r="JB1">
            <v>0</v>
          </cell>
        </row>
      </sheetData>
      <sheetData sheetId="4320">
        <row r="1">
          <cell r="JB1">
            <v>0</v>
          </cell>
        </row>
      </sheetData>
      <sheetData sheetId="4321">
        <row r="1">
          <cell r="JB1">
            <v>0</v>
          </cell>
        </row>
      </sheetData>
      <sheetData sheetId="4322">
        <row r="1">
          <cell r="JB1">
            <v>0</v>
          </cell>
        </row>
      </sheetData>
      <sheetData sheetId="4323">
        <row r="1">
          <cell r="JB1">
            <v>0</v>
          </cell>
        </row>
      </sheetData>
      <sheetData sheetId="4324">
        <row r="1">
          <cell r="JB1">
            <v>0</v>
          </cell>
        </row>
      </sheetData>
      <sheetData sheetId="4325">
        <row r="1">
          <cell r="JB1">
            <v>0</v>
          </cell>
        </row>
      </sheetData>
      <sheetData sheetId="4326">
        <row r="1">
          <cell r="JB1">
            <v>0</v>
          </cell>
        </row>
      </sheetData>
      <sheetData sheetId="4327">
        <row r="1">
          <cell r="JB1">
            <v>0</v>
          </cell>
        </row>
      </sheetData>
      <sheetData sheetId="4328">
        <row r="1">
          <cell r="JB1">
            <v>0</v>
          </cell>
        </row>
      </sheetData>
      <sheetData sheetId="4329">
        <row r="1">
          <cell r="JB1">
            <v>0</v>
          </cell>
        </row>
      </sheetData>
      <sheetData sheetId="4330">
        <row r="1">
          <cell r="JB1">
            <v>0</v>
          </cell>
        </row>
      </sheetData>
      <sheetData sheetId="4331">
        <row r="1">
          <cell r="JB1">
            <v>0</v>
          </cell>
        </row>
      </sheetData>
      <sheetData sheetId="4332">
        <row r="1">
          <cell r="JB1">
            <v>0</v>
          </cell>
        </row>
      </sheetData>
      <sheetData sheetId="4333">
        <row r="1">
          <cell r="JB1">
            <v>0</v>
          </cell>
        </row>
      </sheetData>
      <sheetData sheetId="4334">
        <row r="1">
          <cell r="JB1">
            <v>0</v>
          </cell>
        </row>
      </sheetData>
      <sheetData sheetId="4335">
        <row r="1">
          <cell r="JB1">
            <v>0</v>
          </cell>
        </row>
      </sheetData>
      <sheetData sheetId="4336">
        <row r="1">
          <cell r="JB1">
            <v>0</v>
          </cell>
        </row>
      </sheetData>
      <sheetData sheetId="4337">
        <row r="1">
          <cell r="JB1">
            <v>0</v>
          </cell>
        </row>
      </sheetData>
      <sheetData sheetId="4338">
        <row r="1">
          <cell r="JB1">
            <v>0</v>
          </cell>
        </row>
      </sheetData>
      <sheetData sheetId="4339">
        <row r="1">
          <cell r="JB1">
            <v>0</v>
          </cell>
        </row>
      </sheetData>
      <sheetData sheetId="4340">
        <row r="1">
          <cell r="JB1">
            <v>0</v>
          </cell>
        </row>
      </sheetData>
      <sheetData sheetId="4341">
        <row r="1">
          <cell r="JB1">
            <v>0</v>
          </cell>
        </row>
      </sheetData>
      <sheetData sheetId="4342">
        <row r="1">
          <cell r="JB1">
            <v>0</v>
          </cell>
        </row>
      </sheetData>
      <sheetData sheetId="4343">
        <row r="1">
          <cell r="JB1">
            <v>0</v>
          </cell>
        </row>
      </sheetData>
      <sheetData sheetId="4344">
        <row r="1">
          <cell r="JB1">
            <v>0</v>
          </cell>
        </row>
      </sheetData>
      <sheetData sheetId="4345">
        <row r="1">
          <cell r="JB1">
            <v>0</v>
          </cell>
        </row>
      </sheetData>
      <sheetData sheetId="4346">
        <row r="1">
          <cell r="JB1">
            <v>0</v>
          </cell>
        </row>
      </sheetData>
      <sheetData sheetId="4347">
        <row r="1">
          <cell r="JB1">
            <v>0</v>
          </cell>
        </row>
      </sheetData>
      <sheetData sheetId="4348">
        <row r="1">
          <cell r="JB1">
            <v>0</v>
          </cell>
        </row>
      </sheetData>
      <sheetData sheetId="4349">
        <row r="1">
          <cell r="JB1">
            <v>0</v>
          </cell>
        </row>
      </sheetData>
      <sheetData sheetId="4350">
        <row r="1">
          <cell r="JB1">
            <v>0</v>
          </cell>
        </row>
      </sheetData>
      <sheetData sheetId="4351">
        <row r="1">
          <cell r="JB1">
            <v>0</v>
          </cell>
        </row>
      </sheetData>
      <sheetData sheetId="4352">
        <row r="1">
          <cell r="JB1">
            <v>0</v>
          </cell>
        </row>
      </sheetData>
      <sheetData sheetId="4353">
        <row r="1">
          <cell r="JB1">
            <v>0</v>
          </cell>
        </row>
      </sheetData>
      <sheetData sheetId="4354">
        <row r="1">
          <cell r="JB1">
            <v>0</v>
          </cell>
        </row>
      </sheetData>
      <sheetData sheetId="4355">
        <row r="1">
          <cell r="JB1">
            <v>0</v>
          </cell>
        </row>
      </sheetData>
      <sheetData sheetId="4356">
        <row r="1">
          <cell r="JB1">
            <v>0</v>
          </cell>
        </row>
      </sheetData>
      <sheetData sheetId="4357">
        <row r="1">
          <cell r="JB1">
            <v>0</v>
          </cell>
        </row>
      </sheetData>
      <sheetData sheetId="4358">
        <row r="1">
          <cell r="JB1">
            <v>0</v>
          </cell>
        </row>
      </sheetData>
      <sheetData sheetId="4359">
        <row r="1">
          <cell r="JB1">
            <v>0</v>
          </cell>
        </row>
      </sheetData>
      <sheetData sheetId="4360">
        <row r="1">
          <cell r="JB1">
            <v>0</v>
          </cell>
        </row>
      </sheetData>
      <sheetData sheetId="4361">
        <row r="1">
          <cell r="JB1">
            <v>0</v>
          </cell>
        </row>
      </sheetData>
      <sheetData sheetId="4362">
        <row r="1">
          <cell r="JB1">
            <v>0</v>
          </cell>
        </row>
      </sheetData>
      <sheetData sheetId="4363">
        <row r="1">
          <cell r="JB1">
            <v>0</v>
          </cell>
        </row>
      </sheetData>
      <sheetData sheetId="4364">
        <row r="1">
          <cell r="JB1">
            <v>0</v>
          </cell>
        </row>
      </sheetData>
      <sheetData sheetId="4365">
        <row r="1">
          <cell r="JB1">
            <v>0</v>
          </cell>
        </row>
      </sheetData>
      <sheetData sheetId="4366">
        <row r="1">
          <cell r="JB1">
            <v>0</v>
          </cell>
        </row>
      </sheetData>
      <sheetData sheetId="4367">
        <row r="1">
          <cell r="JB1">
            <v>0</v>
          </cell>
        </row>
      </sheetData>
      <sheetData sheetId="4368">
        <row r="1">
          <cell r="JB1">
            <v>0</v>
          </cell>
        </row>
      </sheetData>
      <sheetData sheetId="4369">
        <row r="1">
          <cell r="JB1">
            <v>0</v>
          </cell>
        </row>
      </sheetData>
      <sheetData sheetId="4370">
        <row r="1">
          <cell r="JB1">
            <v>0</v>
          </cell>
        </row>
      </sheetData>
      <sheetData sheetId="4371">
        <row r="1">
          <cell r="JB1">
            <v>0</v>
          </cell>
        </row>
      </sheetData>
      <sheetData sheetId="4372">
        <row r="1">
          <cell r="JB1">
            <v>0</v>
          </cell>
        </row>
      </sheetData>
      <sheetData sheetId="4373">
        <row r="1">
          <cell r="JB1">
            <v>0</v>
          </cell>
        </row>
      </sheetData>
      <sheetData sheetId="4374">
        <row r="1">
          <cell r="JB1">
            <v>0</v>
          </cell>
        </row>
      </sheetData>
      <sheetData sheetId="4375">
        <row r="1">
          <cell r="JB1">
            <v>0</v>
          </cell>
        </row>
      </sheetData>
      <sheetData sheetId="4376">
        <row r="1">
          <cell r="JB1">
            <v>0</v>
          </cell>
        </row>
      </sheetData>
      <sheetData sheetId="4377">
        <row r="1">
          <cell r="JB1">
            <v>0</v>
          </cell>
        </row>
      </sheetData>
      <sheetData sheetId="4378">
        <row r="1">
          <cell r="JB1">
            <v>0</v>
          </cell>
        </row>
      </sheetData>
      <sheetData sheetId="4379">
        <row r="1">
          <cell r="JB1">
            <v>0</v>
          </cell>
        </row>
      </sheetData>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ow r="1">
          <cell r="JB1">
            <v>0</v>
          </cell>
        </row>
      </sheetData>
      <sheetData sheetId="5502">
        <row r="1">
          <cell r="JB1">
            <v>0</v>
          </cell>
        </row>
      </sheetData>
      <sheetData sheetId="5503">
        <row r="1">
          <cell r="JB1">
            <v>0</v>
          </cell>
        </row>
      </sheetData>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ow r="7">
          <cell r="P7" t="str">
            <v xml:space="preserve">B U D G E T A R Y </v>
          </cell>
        </row>
      </sheetData>
      <sheetData sheetId="6283" refreshError="1"/>
      <sheetData sheetId="6284" refreshError="1"/>
      <sheetData sheetId="6285" refreshError="1"/>
      <sheetData sheetId="6286" refreshError="1"/>
      <sheetData sheetId="6287">
        <row r="1">
          <cell r="JB1">
            <v>0</v>
          </cell>
        </row>
      </sheetData>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ow r="1">
          <cell r="JB1">
            <v>0</v>
          </cell>
        </row>
      </sheetData>
      <sheetData sheetId="6371">
        <row r="1">
          <cell r="JB1">
            <v>0</v>
          </cell>
        </row>
      </sheetData>
      <sheetData sheetId="6372">
        <row r="1">
          <cell r="JB1">
            <v>0</v>
          </cell>
        </row>
      </sheetData>
      <sheetData sheetId="6373">
        <row r="1">
          <cell r="JB1">
            <v>0</v>
          </cell>
        </row>
      </sheetData>
      <sheetData sheetId="6374">
        <row r="1">
          <cell r="JB1">
            <v>0</v>
          </cell>
        </row>
      </sheetData>
      <sheetData sheetId="6375">
        <row r="1">
          <cell r="JB1">
            <v>0</v>
          </cell>
        </row>
      </sheetData>
      <sheetData sheetId="6376"/>
      <sheetData sheetId="6377">
        <row r="7">
          <cell r="P7" t="str">
            <v xml:space="preserve">B U D G E T A R Y </v>
          </cell>
        </row>
      </sheetData>
      <sheetData sheetId="6378">
        <row r="1">
          <cell r="JB1">
            <v>0</v>
          </cell>
        </row>
      </sheetData>
      <sheetData sheetId="6379">
        <row r="7">
          <cell r="P7" t="str">
            <v xml:space="preserve">B U D G E T A R Y </v>
          </cell>
        </row>
      </sheetData>
      <sheetData sheetId="6380">
        <row r="7">
          <cell r="P7" t="str">
            <v xml:space="preserve">B U D G E T A R Y </v>
          </cell>
        </row>
      </sheetData>
      <sheetData sheetId="6381">
        <row r="1">
          <cell r="JB1">
            <v>0</v>
          </cell>
        </row>
      </sheetData>
      <sheetData sheetId="6382">
        <row r="1">
          <cell r="JB1">
            <v>0</v>
          </cell>
        </row>
      </sheetData>
      <sheetData sheetId="6383">
        <row r="7">
          <cell r="P7" t="str">
            <v xml:space="preserve">B U D G E T A R Y </v>
          </cell>
        </row>
      </sheetData>
      <sheetData sheetId="6384">
        <row r="7">
          <cell r="P7" t="str">
            <v xml:space="preserve">B U D G E T A R Y </v>
          </cell>
        </row>
      </sheetData>
      <sheetData sheetId="6385">
        <row r="7">
          <cell r="P7" t="str">
            <v xml:space="preserve">B U D G E T A R Y </v>
          </cell>
        </row>
      </sheetData>
      <sheetData sheetId="6386">
        <row r="1">
          <cell r="JB1">
            <v>0</v>
          </cell>
        </row>
      </sheetData>
      <sheetData sheetId="6387">
        <row r="7">
          <cell r="P7" t="str">
            <v xml:space="preserve">B U D G E T A R Y </v>
          </cell>
        </row>
      </sheetData>
      <sheetData sheetId="6388">
        <row r="7">
          <cell r="P7" t="str">
            <v xml:space="preserve">B U D G E T A R Y </v>
          </cell>
        </row>
      </sheetData>
      <sheetData sheetId="6389">
        <row r="7">
          <cell r="P7" t="str">
            <v xml:space="preserve">B U D G E T A R Y </v>
          </cell>
        </row>
      </sheetData>
      <sheetData sheetId="6390">
        <row r="7">
          <cell r="P7" t="str">
            <v xml:space="preserve">B U D G E T A R Y </v>
          </cell>
        </row>
      </sheetData>
      <sheetData sheetId="6391">
        <row r="7">
          <cell r="P7" t="str">
            <v xml:space="preserve">B U D G E T A R Y </v>
          </cell>
        </row>
      </sheetData>
      <sheetData sheetId="6392">
        <row r="7">
          <cell r="P7" t="str">
            <v xml:space="preserve">B U D G E T A R Y </v>
          </cell>
        </row>
      </sheetData>
      <sheetData sheetId="6393">
        <row r="7">
          <cell r="P7" t="str">
            <v xml:space="preserve">B U D G E T A R Y </v>
          </cell>
        </row>
      </sheetData>
      <sheetData sheetId="6394">
        <row r="7">
          <cell r="P7" t="str">
            <v xml:space="preserve">B U D G E T A R Y </v>
          </cell>
        </row>
      </sheetData>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sheetData sheetId="6427"/>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ow r="1">
          <cell r="JB1">
            <v>0</v>
          </cell>
        </row>
      </sheetData>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ow r="1">
          <cell r="JB1">
            <v>0</v>
          </cell>
        </row>
      </sheetData>
      <sheetData sheetId="6725"/>
      <sheetData sheetId="6726"/>
      <sheetData sheetId="6727">
        <row r="1">
          <cell r="JB1">
            <v>0</v>
          </cell>
        </row>
      </sheetData>
      <sheetData sheetId="6728">
        <row r="1">
          <cell r="JB1">
            <v>0</v>
          </cell>
        </row>
      </sheetData>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ow r="1">
          <cell r="JB1">
            <v>0</v>
          </cell>
        </row>
      </sheetData>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ow r="1">
          <cell r="JB1">
            <v>0</v>
          </cell>
        </row>
      </sheetData>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ow r="1">
          <cell r="JB1">
            <v>0</v>
          </cell>
        </row>
      </sheetData>
      <sheetData sheetId="6777">
        <row r="7">
          <cell r="P7" t="str">
            <v xml:space="preserve">B U D G E T A R Y </v>
          </cell>
        </row>
      </sheetData>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row r="1">
          <cell r="JB1">
            <v>0</v>
          </cell>
        </row>
      </sheetData>
      <sheetData sheetId="6797">
        <row r="1">
          <cell r="JB1">
            <v>0</v>
          </cell>
        </row>
      </sheetData>
      <sheetData sheetId="6798">
        <row r="1">
          <cell r="JB1">
            <v>0</v>
          </cell>
        </row>
      </sheetData>
      <sheetData sheetId="6799">
        <row r="1">
          <cell r="JB1">
            <v>0</v>
          </cell>
        </row>
      </sheetData>
      <sheetData sheetId="6800">
        <row r="1">
          <cell r="JB1">
            <v>0</v>
          </cell>
        </row>
      </sheetData>
      <sheetData sheetId="6801">
        <row r="1">
          <cell r="JB1">
            <v>0</v>
          </cell>
        </row>
      </sheetData>
      <sheetData sheetId="6802">
        <row r="1">
          <cell r="JB1">
            <v>0</v>
          </cell>
        </row>
      </sheetData>
      <sheetData sheetId="6803">
        <row r="1">
          <cell r="JB1">
            <v>0</v>
          </cell>
        </row>
      </sheetData>
      <sheetData sheetId="6804">
        <row r="1">
          <cell r="JB1">
            <v>0</v>
          </cell>
        </row>
      </sheetData>
      <sheetData sheetId="6805">
        <row r="1">
          <cell r="JB1">
            <v>0</v>
          </cell>
        </row>
      </sheetData>
      <sheetData sheetId="6806">
        <row r="1">
          <cell r="JB1">
            <v>0</v>
          </cell>
        </row>
      </sheetData>
      <sheetData sheetId="6807"/>
      <sheetData sheetId="6808"/>
      <sheetData sheetId="6809"/>
      <sheetData sheetId="6810"/>
      <sheetData sheetId="6811"/>
      <sheetData sheetId="6812"/>
      <sheetData sheetId="6813"/>
      <sheetData sheetId="6814"/>
      <sheetData sheetId="6815"/>
      <sheetData sheetId="6816">
        <row r="1">
          <cell r="JB1">
            <v>0</v>
          </cell>
        </row>
      </sheetData>
      <sheetData sheetId="6817"/>
      <sheetData sheetId="6818"/>
      <sheetData sheetId="6819"/>
      <sheetData sheetId="6820"/>
      <sheetData sheetId="6821">
        <row r="7">
          <cell r="P7" t="str">
            <v xml:space="preserve">B U D G E T A R Y </v>
          </cell>
        </row>
      </sheetData>
      <sheetData sheetId="6822">
        <row r="1">
          <cell r="JB1">
            <v>0</v>
          </cell>
        </row>
      </sheetData>
      <sheetData sheetId="6823"/>
      <sheetData sheetId="6824"/>
      <sheetData sheetId="6825"/>
      <sheetData sheetId="6826"/>
      <sheetData sheetId="6827">
        <row r="1">
          <cell r="JB1">
            <v>0</v>
          </cell>
        </row>
      </sheetData>
      <sheetData sheetId="6828">
        <row r="1">
          <cell r="JB1">
            <v>0</v>
          </cell>
        </row>
      </sheetData>
      <sheetData sheetId="6829"/>
      <sheetData sheetId="6830">
        <row r="1">
          <cell r="JB1">
            <v>0</v>
          </cell>
        </row>
      </sheetData>
      <sheetData sheetId="6831">
        <row r="1">
          <cell r="JB1">
            <v>0</v>
          </cell>
        </row>
      </sheetData>
      <sheetData sheetId="6832">
        <row r="1">
          <cell r="JB1">
            <v>0</v>
          </cell>
        </row>
      </sheetData>
      <sheetData sheetId="6833">
        <row r="1">
          <cell r="JB1">
            <v>0</v>
          </cell>
        </row>
      </sheetData>
      <sheetData sheetId="6834">
        <row r="1">
          <cell r="JB1">
            <v>0</v>
          </cell>
        </row>
      </sheetData>
      <sheetData sheetId="6835">
        <row r="1">
          <cell r="JB1">
            <v>0</v>
          </cell>
        </row>
      </sheetData>
      <sheetData sheetId="6836"/>
      <sheetData sheetId="6837"/>
      <sheetData sheetId="6838"/>
      <sheetData sheetId="6839"/>
      <sheetData sheetId="6840"/>
      <sheetData sheetId="6841"/>
      <sheetData sheetId="6842">
        <row r="1">
          <cell r="JB1">
            <v>0</v>
          </cell>
        </row>
      </sheetData>
      <sheetData sheetId="6843"/>
      <sheetData sheetId="6844"/>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sheetData sheetId="6972"/>
      <sheetData sheetId="6973"/>
      <sheetData sheetId="6974"/>
      <sheetData sheetId="6975"/>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row r="7">
          <cell r="P7" t="str">
            <v xml:space="preserve">B U D G E T A R Y </v>
          </cell>
        </row>
      </sheetData>
      <sheetData sheetId="7071">
        <row r="7">
          <cell r="P7" t="str">
            <v xml:space="preserve">B U D G E T A R Y </v>
          </cell>
        </row>
      </sheetData>
      <sheetData sheetId="7072">
        <row r="7">
          <cell r="P7" t="str">
            <v xml:space="preserve">B U D G E T A R Y </v>
          </cell>
        </row>
      </sheetData>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row r="1">
          <cell r="JB1">
            <v>0</v>
          </cell>
        </row>
      </sheetData>
      <sheetData sheetId="7118">
        <row r="1">
          <cell r="JB1">
            <v>0</v>
          </cell>
        </row>
      </sheetData>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row r="7">
          <cell r="P7" t="str">
            <v xml:space="preserve">B U D G E T A R Y </v>
          </cell>
        </row>
      </sheetData>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row r="7">
          <cell r="P7" t="str">
            <v xml:space="preserve">B U D G E T A R Y </v>
          </cell>
        </row>
      </sheetData>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7">
          <cell r="P7" t="str">
            <v xml:space="preserve">B U D G E T A R Y </v>
          </cell>
        </row>
      </sheetData>
      <sheetData sheetId="7278">
        <row r="7">
          <cell r="P7" t="str">
            <v xml:space="preserve">B U D G E T A R Y </v>
          </cell>
        </row>
      </sheetData>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row r="1">
          <cell r="JB1">
            <v>0</v>
          </cell>
        </row>
      </sheetData>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NGAJU.MATERIAL"/>
      <sheetName val="Sheet1"/>
      <sheetName val="harsat"/>
      <sheetName val="Spec"/>
      <sheetName val="Analisa"/>
      <sheetName val="AnalisaSaniter"/>
      <sheetName val="upah_harian"/>
      <sheetName val="upah_borong"/>
      <sheetName val="satuan_alat"/>
      <sheetName val="sewa_alat"/>
      <sheetName val="Elektrikal"/>
      <sheetName val="Bill of Qty MEP"/>
      <sheetName val="Cover"/>
    </sheetNames>
    <sheetDataSet>
      <sheetData sheetId="0"/>
      <sheetData sheetId="1"/>
      <sheetData sheetId="2" refreshError="1">
        <row r="29">
          <cell r="H29">
            <v>29250</v>
          </cell>
        </row>
        <row r="47">
          <cell r="H47">
            <v>5200</v>
          </cell>
        </row>
      </sheetData>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alisa Upah _ Bahan Plum"/>
      <sheetName val="Analisa Upah &amp; Bahan Plum"/>
      <sheetName val="Analisa Instalasi Elek"/>
      <sheetName val="Bahan"/>
      <sheetName val="Markup"/>
      <sheetName val="REQDELTA"/>
      <sheetName val="Bill of Qty MEP"/>
      <sheetName val="saklar"/>
      <sheetName val="Analisa_Upah_&amp;_Bahan_Plum"/>
      <sheetName val="Analisa_Instalasi_Elek"/>
      <sheetName val="Analisa_Upah___Bahan_Plum"/>
      <sheetName val="Bill_of_Qty_MEP"/>
      <sheetName val="Isolasi Luar Dalam"/>
      <sheetName val="Isolasi Luar"/>
      <sheetName val="Master 1.0"/>
      <sheetName val="NAME"/>
      <sheetName val="harsat"/>
      <sheetName val="Cover"/>
      <sheetName val="Bill of Quantity"/>
      <sheetName val="PileCap"/>
      <sheetName val="Kolom"/>
      <sheetName val="TB"/>
      <sheetName val="REF.ONLY"/>
      <sheetName val="SEX"/>
      <sheetName val="TAMKUR "/>
      <sheetName val="Material"/>
    </sheetNames>
    <sheetDataSet>
      <sheetData sheetId="0">
        <row r="7">
          <cell r="Q7">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sheetName val="RAB"/>
      <sheetName val="REKAP"/>
      <sheetName val="Schedule"/>
      <sheetName val="Alat"/>
      <sheetName val="Neraca"/>
      <sheetName val="Personil"/>
      <sheetName val="Rekap-Bdg"/>
      <sheetName val="Meth"/>
      <sheetName val="AN-E"/>
      <sheetName val="Analisa Upah _ Bahan Plum"/>
      <sheetName val="RAB "/>
      <sheetName val="3-DIV5"/>
    </sheetNames>
    <sheetDataSet>
      <sheetData sheetId="0" refreshError="1">
        <row r="19">
          <cell r="F19">
            <v>80000</v>
          </cell>
        </row>
        <row r="21">
          <cell r="F21">
            <v>42500</v>
          </cell>
        </row>
        <row r="27">
          <cell r="F27">
            <v>45000</v>
          </cell>
        </row>
        <row r="31">
          <cell r="F31">
            <v>7500</v>
          </cell>
        </row>
        <row r="36">
          <cell r="F36">
            <v>22500</v>
          </cell>
        </row>
        <row r="40">
          <cell r="F40">
            <v>65000</v>
          </cell>
        </row>
        <row r="41">
          <cell r="F41">
            <v>325000</v>
          </cell>
        </row>
        <row r="42">
          <cell r="F42">
            <v>98500</v>
          </cell>
        </row>
        <row r="43">
          <cell r="F43">
            <v>17500</v>
          </cell>
        </row>
        <row r="44">
          <cell r="F44">
            <v>15000</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SNI"/>
      <sheetName val="harsat"/>
      <sheetName val="REKAP JENE"/>
      <sheetName val="penda"/>
      <sheetName val="K-Depan A1-A2"/>
      <sheetName val="K-BL Brt B1-B2"/>
      <sheetName val="Lods B1`-B2` MUSHALLAH"/>
      <sheetName val="rK-KU C1"/>
      <sheetName val="K-KR Utr C2"/>
      <sheetName val="K-KR Utr C3"/>
      <sheetName val="K-KN Slt D1"/>
      <sheetName val="K-KN Slt D2"/>
      <sheetName val="K-KN Slt D3"/>
      <sheetName val="LK A1"/>
      <sheetName val="LK A5"/>
      <sheetName val="LK B1"/>
      <sheetName val="LK B5"/>
      <sheetName val="LK C1"/>
      <sheetName val="LK C2"/>
      <sheetName val="LK D1"/>
      <sheetName val="LB D2"/>
      <sheetName val="LK E1"/>
      <sheetName val="LK F1"/>
      <sheetName val="rLK A2"/>
      <sheetName val="rLK A3"/>
      <sheetName val="rLK A4"/>
      <sheetName val="rLK B2-B3"/>
      <sheetName val="rLK B4"/>
      <sheetName val="rLK C3-C4"/>
      <sheetName val="rLK C5-C6"/>
      <sheetName val="rLK D3-D4"/>
      <sheetName val="rLK D5-D6"/>
      <sheetName val="rLK E2"/>
      <sheetName val="rLB E3"/>
      <sheetName val="rLK F2-F3"/>
      <sheetName val="Pelataran"/>
      <sheetName val="Sls Utama"/>
      <sheetName val="Sls Utama-1"/>
      <sheetName val="WC"/>
      <sheetName val="PAVING"/>
      <sheetName val="Mushallah B1-B2"/>
      <sheetName val="BOW"/>
      <sheetName val="REKAP_JENE"/>
      <sheetName val="K-Depan_A1-A2"/>
      <sheetName val="K-BL_Brt_B1-B2"/>
      <sheetName val="Lods_B1`-B2`_MUSHALLAH"/>
      <sheetName val="rK-KU_C1"/>
      <sheetName val="K-KR_Utr_C2"/>
      <sheetName val="K-KR_Utr_C3"/>
      <sheetName val="K-KN_Slt_D1"/>
      <sheetName val="K-KN_Slt_D2"/>
      <sheetName val="K-KN_Slt_D3"/>
      <sheetName val="LK_A1"/>
      <sheetName val="LK_A5"/>
      <sheetName val="LK_B1"/>
      <sheetName val="LK_B5"/>
      <sheetName val="LK_C1"/>
      <sheetName val="LK_C2"/>
      <sheetName val="LK_D1"/>
      <sheetName val="LB_D2"/>
      <sheetName val="LK_E1"/>
      <sheetName val="LK_F1"/>
      <sheetName val="rLK_A2"/>
      <sheetName val="rLK_A3"/>
      <sheetName val="rLK_A4"/>
      <sheetName val="rLK_B2-B3"/>
      <sheetName val="rLK_B4"/>
      <sheetName val="rLK_C3-C4"/>
      <sheetName val="rLK_C5-C6"/>
      <sheetName val="rLK_D3-D4"/>
      <sheetName val="rLK_D5-D6"/>
      <sheetName val="rLK_E2"/>
      <sheetName val="rLB_E3"/>
      <sheetName val="rLK_F2-F3"/>
      <sheetName val="Sls_Utama"/>
      <sheetName val="Sls_Utama-1"/>
      <sheetName val="Mushallah_B1-B2"/>
      <sheetName val="Divisi 7"/>
      <sheetName val="Bill of Qty MEP"/>
    </sheetNames>
    <sheetDataSet>
      <sheetData sheetId="0">
        <row r="1581">
          <cell r="J1581" t="str">
            <v>PEK. PONDASI DAN TANAH</v>
          </cell>
        </row>
        <row r="1582">
          <cell r="J1582" t="str">
            <v>Galian Tanah</v>
          </cell>
          <cell r="S1582">
            <v>20095.8</v>
          </cell>
        </row>
        <row r="1583">
          <cell r="J1583" t="str">
            <v>Pasir Urug Pondasi</v>
          </cell>
          <cell r="S1583">
            <v>56796</v>
          </cell>
        </row>
        <row r="1584">
          <cell r="J1584" t="str">
            <v>Pasir Urug Alas Pondasi</v>
          </cell>
          <cell r="S1584">
            <v>56796</v>
          </cell>
        </row>
        <row r="1585">
          <cell r="J1585" t="str">
            <v>Urugan Tanah</v>
          </cell>
          <cell r="S1585">
            <v>48336</v>
          </cell>
        </row>
        <row r="1586">
          <cell r="J1586" t="str">
            <v>Pas. Batu Kosong</v>
          </cell>
          <cell r="S1586">
            <v>145994.54999999999</v>
          </cell>
        </row>
        <row r="1587">
          <cell r="J1587" t="str">
            <v>Pas. Pondasi Batu Gunung 1 :  4</v>
          </cell>
          <cell r="S1587">
            <v>319295</v>
          </cell>
        </row>
        <row r="1588">
          <cell r="J1588" t="str">
            <v>Pas. Pondasi Trasram (1pc : 2ps)</v>
          </cell>
          <cell r="S1588">
            <v>107011</v>
          </cell>
        </row>
        <row r="1589">
          <cell r="J1589" t="str">
            <v>Urugan Kembali</v>
          </cell>
          <cell r="S1589">
            <v>5247.5999999999995</v>
          </cell>
        </row>
        <row r="1590">
          <cell r="J1590" t="str">
            <v>Lantai Kerja t = 7 cm</v>
          </cell>
          <cell r="S1590">
            <v>57277.254999999997</v>
          </cell>
        </row>
        <row r="1591">
          <cell r="J1591" t="str">
            <v>Pas. Pondasi Poer</v>
          </cell>
          <cell r="S1591">
            <v>2635959.5346599999</v>
          </cell>
        </row>
        <row r="1592">
          <cell r="J1592" t="str">
            <v>Membongkar Atap Existing</v>
          </cell>
          <cell r="S1592">
            <v>5500</v>
          </cell>
        </row>
        <row r="1593">
          <cell r="J1593" t="str">
            <v>Lantai Kerja Poer</v>
          </cell>
          <cell r="S1593">
            <v>57277.254999999997</v>
          </cell>
        </row>
        <row r="1594">
          <cell r="J1594" t="str">
            <v>Pondasi Beton Cor (1pc : 2ps : 3kr)</v>
          </cell>
        </row>
        <row r="1595">
          <cell r="J1595" t="str">
            <v>Pondasi Trasram (1pc : 2ps)</v>
          </cell>
          <cell r="S1595">
            <v>51002.1</v>
          </cell>
        </row>
        <row r="1596">
          <cell r="J1596" t="str">
            <v>PEK. STRUKTUR BETON</v>
          </cell>
        </row>
        <row r="1597">
          <cell r="J1597" t="str">
            <v>Sloof  20/30</v>
          </cell>
          <cell r="S1597">
            <v>3405260.084115</v>
          </cell>
        </row>
        <row r="1598">
          <cell r="J1598" t="str">
            <v>Sloof  Praktis</v>
          </cell>
          <cell r="S1598">
            <v>2979284.8864000002</v>
          </cell>
        </row>
        <row r="1599">
          <cell r="J1599" t="str">
            <v>Kolom Utama 25/35</v>
          </cell>
          <cell r="S1599">
            <v>3920820.9310614998</v>
          </cell>
        </row>
        <row r="1600">
          <cell r="J1600" t="str">
            <v>Plat Level Kosen</v>
          </cell>
          <cell r="S1600">
            <v>2726671.9400000004</v>
          </cell>
        </row>
        <row r="1601">
          <cell r="J1601" t="str">
            <v>Ringbalk Praktis + Balok Latei</v>
          </cell>
          <cell r="S1601">
            <v>3440459.2444166662</v>
          </cell>
        </row>
        <row r="1602">
          <cell r="J1602" t="str">
            <v>Sloof Beton</v>
          </cell>
          <cell r="S1602">
            <v>2979284.8864000002</v>
          </cell>
        </row>
        <row r="1603">
          <cell r="J1603" t="str">
            <v>Ringbalk Beton</v>
          </cell>
          <cell r="S1603">
            <v>3440459.2444166662</v>
          </cell>
        </row>
        <row r="1604">
          <cell r="J1604" t="str">
            <v>Kolom Beton</v>
          </cell>
          <cell r="S1604">
            <v>3744940.6221666662</v>
          </cell>
        </row>
        <row r="1605">
          <cell r="J1605" t="str">
            <v>Sloof Praktis</v>
          </cell>
          <cell r="S1605">
            <v>2979284.8864000002</v>
          </cell>
        </row>
        <row r="1606">
          <cell r="J1606" t="str">
            <v>Kolom Utama</v>
          </cell>
          <cell r="S1606">
            <v>3920820.9310614998</v>
          </cell>
        </row>
        <row r="1607">
          <cell r="J1607" t="str">
            <v>Kolom Praktis</v>
          </cell>
          <cell r="S1607">
            <v>3744940.6221666662</v>
          </cell>
        </row>
        <row r="1608">
          <cell r="J1608" t="str">
            <v>Balok Lantai Induk</v>
          </cell>
          <cell r="S1608">
            <v>3284360.52415</v>
          </cell>
        </row>
        <row r="1609">
          <cell r="J1609" t="str">
            <v>Plat Lantai</v>
          </cell>
          <cell r="S1609">
            <v>2815534.3737500003</v>
          </cell>
        </row>
        <row r="1610">
          <cell r="J1610" t="str">
            <v>Lesplank Beton</v>
          </cell>
          <cell r="S1610">
            <v>3652894.7382499995</v>
          </cell>
        </row>
        <row r="1611">
          <cell r="J1611" t="str">
            <v>Tangga Beton</v>
          </cell>
          <cell r="S1611">
            <v>2633894.1412499999</v>
          </cell>
        </row>
        <row r="1613">
          <cell r="J1613" t="str">
            <v>PEK. PASANGAN &amp; PLESTERAN</v>
          </cell>
        </row>
        <row r="1614">
          <cell r="J1614" t="str">
            <v>Pas. Batu Trasram (1pc : 2ps)</v>
          </cell>
          <cell r="S1614">
            <v>19038.150000000001</v>
          </cell>
        </row>
        <row r="1615">
          <cell r="J1615" t="str">
            <v>Pas. Batu Biasa (1pc :  5ps)</v>
          </cell>
          <cell r="S1615">
            <v>44077.5</v>
          </cell>
        </row>
        <row r="1616">
          <cell r="J1616" t="str">
            <v>Plesteran Trasram (1pc : 2ps)</v>
          </cell>
          <cell r="S1616">
            <v>19038.150000000001</v>
          </cell>
        </row>
        <row r="1617">
          <cell r="J1617" t="str">
            <v>Plesteran Biasa (1pc :  5ps)</v>
          </cell>
          <cell r="S1617">
            <v>16029.15</v>
          </cell>
        </row>
        <row r="1618">
          <cell r="J1618" t="str">
            <v>Plesteran Beton (1pc : 3ps)</v>
          </cell>
          <cell r="S1618">
            <v>17546.55</v>
          </cell>
        </row>
        <row r="1619">
          <cell r="J1619" t="str">
            <v>Acian Tembok &amp; Beton</v>
          </cell>
          <cell r="S1619">
            <v>8895.5300000000007</v>
          </cell>
        </row>
        <row r="1620">
          <cell r="J1620" t="str">
            <v>Acian</v>
          </cell>
          <cell r="S1620">
            <v>8895.5300000000007</v>
          </cell>
        </row>
        <row r="1621">
          <cell r="J1621" t="str">
            <v>Pek. Lobang-Lobang</v>
          </cell>
          <cell r="S1621">
            <v>21500</v>
          </cell>
        </row>
        <row r="1622">
          <cell r="J1622" t="str">
            <v>Plesteran Bawah Plat (1pc : 3ps)</v>
          </cell>
          <cell r="S1622">
            <v>17546.55</v>
          </cell>
        </row>
        <row r="1623">
          <cell r="J1623" t="str">
            <v>Pek. Profil Topi</v>
          </cell>
          <cell r="S1623">
            <v>25000</v>
          </cell>
        </row>
        <row r="1624">
          <cell r="J1624" t="str">
            <v>Plesteran Trasram + Beton (1pc : 2ps)</v>
          </cell>
          <cell r="S1624">
            <v>17546.55</v>
          </cell>
        </row>
        <row r="1625">
          <cell r="J1625" t="str">
            <v>Plat Meja Beton</v>
          </cell>
          <cell r="S1625">
            <v>2815534.3737500003</v>
          </cell>
        </row>
        <row r="1627">
          <cell r="J1627" t="str">
            <v>PEK. KOSEN, PINTU &amp; JENDELA</v>
          </cell>
        </row>
        <row r="1628">
          <cell r="J1628" t="str">
            <v>Kosen Kayu Kelas I</v>
          </cell>
          <cell r="S1628">
            <v>5759830</v>
          </cell>
        </row>
        <row r="1629">
          <cell r="J1629" t="str">
            <v>Pek. Daun Pintu Panil</v>
          </cell>
          <cell r="S1629">
            <v>333792.5</v>
          </cell>
        </row>
        <row r="1630">
          <cell r="J1630" t="str">
            <v>Pek. Jalusi Papan</v>
          </cell>
          <cell r="S1630">
            <v>356110</v>
          </cell>
        </row>
        <row r="1631">
          <cell r="J1631" t="str">
            <v>Engsel Pintu Kupu-kupu Ex.Lokal</v>
          </cell>
          <cell r="S1631">
            <v>31522.45</v>
          </cell>
        </row>
        <row r="1632">
          <cell r="J1632" t="str">
            <v>Pintu WC PVC Lengkap</v>
          </cell>
          <cell r="S1632">
            <v>468000</v>
          </cell>
        </row>
        <row r="1633">
          <cell r="J1633" t="str">
            <v>Engsel Pintu T Ex.Lokal</v>
          </cell>
          <cell r="S1633">
            <v>39744.949999999997</v>
          </cell>
        </row>
        <row r="1634">
          <cell r="J1634" t="str">
            <v>Jendela Kaca</v>
          </cell>
          <cell r="S1634">
            <v>282829</v>
          </cell>
        </row>
        <row r="1635">
          <cell r="J1635" t="str">
            <v>Pek. Kaca Mati Bening 5 mm</v>
          </cell>
          <cell r="S1635">
            <v>83442.45</v>
          </cell>
        </row>
        <row r="1636">
          <cell r="J1636" t="str">
            <v>Engsel Pintu Biasa (Kuningan)</v>
          </cell>
          <cell r="S1636">
            <v>20453.45</v>
          </cell>
        </row>
        <row r="1637">
          <cell r="J1637" t="str">
            <v>Engsel Pintu Kupu-kupu Ex.Lokal</v>
          </cell>
          <cell r="S1637">
            <v>31522.45</v>
          </cell>
        </row>
        <row r="1638">
          <cell r="J1638" t="str">
            <v>Engsel Pintu T Ex.Lokal</v>
          </cell>
          <cell r="S1638">
            <v>39744.949999999997</v>
          </cell>
        </row>
        <row r="1639">
          <cell r="J1639" t="str">
            <v>Engsel Jendela</v>
          </cell>
          <cell r="S1639">
            <v>9998.2999999999993</v>
          </cell>
        </row>
        <row r="1640">
          <cell r="J1640" t="str">
            <v>Tarikan Jendela</v>
          </cell>
          <cell r="S1640">
            <v>6390.7</v>
          </cell>
        </row>
        <row r="1641">
          <cell r="J1641" t="str">
            <v>Grendel Pintu Utama / Pintu WC</v>
          </cell>
          <cell r="S1641">
            <v>11165.7</v>
          </cell>
        </row>
        <row r="1642">
          <cell r="J1642" t="str">
            <v>Grendel Jendela</v>
          </cell>
          <cell r="S1642">
            <v>5815.7</v>
          </cell>
        </row>
        <row r="1643">
          <cell r="J1643" t="str">
            <v>Hak Angin</v>
          </cell>
          <cell r="S1643">
            <v>7372.45</v>
          </cell>
        </row>
        <row r="1644">
          <cell r="J1644" t="str">
            <v>Expanyolet Tempel / Dor Closer</v>
          </cell>
          <cell r="S1644">
            <v>243381.5</v>
          </cell>
        </row>
        <row r="1645">
          <cell r="J1645" t="str">
            <v>Kunci Pintu 2 x Putar</v>
          </cell>
          <cell r="S1645">
            <v>76138.75</v>
          </cell>
        </row>
        <row r="1646">
          <cell r="J1646" t="str">
            <v>Realing Tangga</v>
          </cell>
          <cell r="S1646">
            <v>550510.28026299994</v>
          </cell>
        </row>
        <row r="1647">
          <cell r="J1647" t="str">
            <v>Realing Balkon</v>
          </cell>
          <cell r="S1647">
            <v>580035.28026299994</v>
          </cell>
        </row>
        <row r="1648">
          <cell r="J1648" t="str">
            <v>Grendel Pintu Utama / Pintu WC</v>
          </cell>
          <cell r="S1648">
            <v>11165.7</v>
          </cell>
        </row>
        <row r="1649">
          <cell r="J1649" t="str">
            <v>Kunci Pintu Overval</v>
          </cell>
          <cell r="S1649">
            <v>112245</v>
          </cell>
        </row>
        <row r="1650">
          <cell r="J1650" t="str">
            <v>Palang Siku</v>
          </cell>
        </row>
        <row r="1651">
          <cell r="J1651" t="str">
            <v>Gembok</v>
          </cell>
          <cell r="S1651">
            <v>69575</v>
          </cell>
        </row>
        <row r="1652">
          <cell r="J1652" t="str">
            <v>Pintu Masuk</v>
          </cell>
        </row>
        <row r="1653">
          <cell r="J1653" t="str">
            <v>Pintu  Masuk</v>
          </cell>
          <cell r="S1653">
            <v>625000</v>
          </cell>
        </row>
        <row r="1654">
          <cell r="J1654" t="str">
            <v>Kosen Kayu Kls II Timpalaja</v>
          </cell>
          <cell r="S1654">
            <v>5759830</v>
          </cell>
        </row>
        <row r="1656">
          <cell r="J1656" t="str">
            <v>PEK. KONSTRUKSI ATAP ENTRANCE</v>
          </cell>
        </row>
        <row r="1657">
          <cell r="J1657" t="str">
            <v>Kuda-kuda Pipa Dia. 2" MB</v>
          </cell>
          <cell r="S1657">
            <v>59893.75</v>
          </cell>
        </row>
        <row r="1658">
          <cell r="J1658" t="str">
            <v>Kuda-kuda Pipa Dia. 1,5" MB</v>
          </cell>
          <cell r="S1658">
            <v>38850</v>
          </cell>
        </row>
        <row r="1659">
          <cell r="J1659" t="str">
            <v>Gording Dia. 1" MB</v>
          </cell>
          <cell r="S1659">
            <v>19348.875</v>
          </cell>
        </row>
        <row r="1660">
          <cell r="J1660" t="str">
            <v>Atap Polycarbonat</v>
          </cell>
          <cell r="S1660">
            <v>83921.25</v>
          </cell>
        </row>
        <row r="1662">
          <cell r="J1662" t="str">
            <v>PEK. PENGECATAN</v>
          </cell>
        </row>
        <row r="1663">
          <cell r="J1663" t="str">
            <v>Pengecetan Dinding</v>
          </cell>
          <cell r="S1663">
            <v>19006.02</v>
          </cell>
        </row>
        <row r="1664">
          <cell r="J1664" t="str">
            <v>Pengecetan Plafond</v>
          </cell>
          <cell r="S1664">
            <v>19006.02</v>
          </cell>
        </row>
        <row r="1665">
          <cell r="J1665" t="str">
            <v>Pengecetan Kayu / Kusen</v>
          </cell>
          <cell r="S1665">
            <v>27399.100000000002</v>
          </cell>
        </row>
        <row r="1666">
          <cell r="J1666" t="str">
            <v>Pengecetan Balok dan Plat Beton</v>
          </cell>
          <cell r="S1666">
            <v>19006.02</v>
          </cell>
        </row>
        <row r="1667">
          <cell r="J1667" t="str">
            <v>Cat Tembok</v>
          </cell>
          <cell r="S1667">
            <v>19006.02</v>
          </cell>
        </row>
        <row r="1668">
          <cell r="J1668" t="str">
            <v>Cat Plafond</v>
          </cell>
          <cell r="S1668">
            <v>19006.02</v>
          </cell>
        </row>
        <row r="1669">
          <cell r="J1669" t="str">
            <v>Cat Kayu</v>
          </cell>
          <cell r="S1669">
            <v>27399.100000000002</v>
          </cell>
        </row>
        <row r="1670">
          <cell r="J1670" t="str">
            <v>Pengacatan Atap Seng</v>
          </cell>
          <cell r="S1670">
            <v>15783.6</v>
          </cell>
        </row>
        <row r="1671">
          <cell r="J1671" t="str">
            <v>Cat Konstruksi Besi</v>
          </cell>
          <cell r="S1671">
            <v>19272.100000000002</v>
          </cell>
        </row>
        <row r="1673">
          <cell r="J1673" t="str">
            <v>PEK. LANTAI</v>
          </cell>
        </row>
        <row r="1674">
          <cell r="J1674" t="str">
            <v>Lantai Keramik 30/30 cm</v>
          </cell>
          <cell r="S1674">
            <v>79765.350000000006</v>
          </cell>
        </row>
        <row r="1675">
          <cell r="J1675" t="str">
            <v>Lantai Keramik 20/20 cm</v>
          </cell>
          <cell r="S1675">
            <v>96492.15</v>
          </cell>
        </row>
        <row r="1676">
          <cell r="J1676" t="str">
            <v>Lantai Rabat Beton  t = 7 cm (1pc : 3ps : 5kr)</v>
          </cell>
          <cell r="S1676">
            <v>57277.254999999997</v>
          </cell>
        </row>
        <row r="1677">
          <cell r="J1677" t="str">
            <v>Saluran Air Terbuka</v>
          </cell>
          <cell r="S1677">
            <v>57380.680499999995</v>
          </cell>
        </row>
        <row r="1678">
          <cell r="J1678" t="str">
            <v>Saluran Air Tertutup</v>
          </cell>
          <cell r="S1678">
            <v>254468.08666249999</v>
          </cell>
        </row>
        <row r="1679">
          <cell r="J1679" t="str">
            <v>Urugan Tanah</v>
          </cell>
          <cell r="S1679">
            <v>48336</v>
          </cell>
        </row>
        <row r="1680">
          <cell r="J1680" t="str">
            <v>Urugan Pasir</v>
          </cell>
          <cell r="S1680">
            <v>56796</v>
          </cell>
        </row>
        <row r="1681">
          <cell r="J1681" t="str">
            <v>Lantai Keramik 30/30 cm (Teras)</v>
          </cell>
          <cell r="S1681">
            <v>79765.350000000006</v>
          </cell>
        </row>
        <row r="1683">
          <cell r="J1683" t="str">
            <v>PEK. INSTALASI LISTRIK</v>
          </cell>
        </row>
        <row r="1684">
          <cell r="J1684" t="str">
            <v>Titik Mata Lampu</v>
          </cell>
          <cell r="S1684">
            <v>67450</v>
          </cell>
        </row>
        <row r="1685">
          <cell r="J1685" t="str">
            <v>Lampu TL 2 x 20 Watt</v>
          </cell>
          <cell r="S1685">
            <v>113850</v>
          </cell>
        </row>
        <row r="1686">
          <cell r="J1686" t="str">
            <v>Lampu Pijar 40 Watt</v>
          </cell>
          <cell r="S1686">
            <v>5200</v>
          </cell>
        </row>
        <row r="1687">
          <cell r="J1687" t="str">
            <v>Fitting</v>
          </cell>
          <cell r="S1687">
            <v>8000</v>
          </cell>
        </row>
        <row r="1688">
          <cell r="J1688" t="str">
            <v>Stop Kontak</v>
          </cell>
          <cell r="S1688">
            <v>14000</v>
          </cell>
        </row>
        <row r="1689">
          <cell r="J1689" t="str">
            <v>Saklar Tunggal</v>
          </cell>
          <cell r="S1689">
            <v>9350</v>
          </cell>
        </row>
        <row r="1690">
          <cell r="J1690" t="str">
            <v>Saklar Ganda</v>
          </cell>
          <cell r="S1690">
            <v>15200</v>
          </cell>
        </row>
        <row r="1692">
          <cell r="J1692" t="str">
            <v>PEK. STRUKTUR BETON</v>
          </cell>
        </row>
        <row r="1693">
          <cell r="J1693" t="str">
            <v>Balok Lantai/Induk 25/35</v>
          </cell>
          <cell r="S1693">
            <v>3284360.52415</v>
          </cell>
        </row>
        <row r="1694">
          <cell r="J1694" t="str">
            <v>Balok Lantai/Anak 20/35</v>
          </cell>
          <cell r="S1694">
            <v>3808554.2368549993</v>
          </cell>
        </row>
        <row r="1695">
          <cell r="J1695" t="str">
            <v>Listplank Beton</v>
          </cell>
          <cell r="S1695">
            <v>3652894.7382499995</v>
          </cell>
        </row>
        <row r="1696">
          <cell r="J1696" t="str">
            <v>Plat Lantai t = 12 cm</v>
          </cell>
          <cell r="S1696">
            <v>2815534.3737500003</v>
          </cell>
        </row>
        <row r="1697">
          <cell r="J1697" t="str">
            <v>Kolom Utama 25/35</v>
          </cell>
          <cell r="S1697">
            <v>3920820.9310614998</v>
          </cell>
        </row>
        <row r="1698">
          <cell r="J1698" t="str">
            <v>Kolom Praktis 12/15</v>
          </cell>
          <cell r="S1698">
            <v>3744940.6221666662</v>
          </cell>
        </row>
        <row r="1700">
          <cell r="J1700" t="str">
            <v>Plat Atap t = 12 cm</v>
          </cell>
          <cell r="S1700">
            <v>2815534.3737500003</v>
          </cell>
        </row>
        <row r="1701">
          <cell r="J1701" t="str">
            <v>Tangga Beton + Balok</v>
          </cell>
          <cell r="S1701">
            <v>2633894.1412499999</v>
          </cell>
        </row>
        <row r="1703">
          <cell r="J1703" t="str">
            <v>PEK. PLAFOND</v>
          </cell>
        </row>
        <row r="1704">
          <cell r="J1704" t="str">
            <v>Plafond Eternit</v>
          </cell>
          <cell r="S1704">
            <v>22946.350000000002</v>
          </cell>
        </row>
        <row r="1705">
          <cell r="J1705" t="str">
            <v>Rangka Plafond Kayu Kls. II</v>
          </cell>
          <cell r="S1705">
            <v>56193.25</v>
          </cell>
        </row>
        <row r="1706">
          <cell r="J1706" t="str">
            <v>Plafond Eternit</v>
          </cell>
          <cell r="S1706">
            <v>22946.350000000002</v>
          </cell>
        </row>
        <row r="1707">
          <cell r="J1707" t="str">
            <v>List Plafond</v>
          </cell>
          <cell r="S1707">
            <v>6459.6500000000005</v>
          </cell>
        </row>
        <row r="1708">
          <cell r="J1708" t="str">
            <v>Rangka Plafond Kayu Kls. II (50%)</v>
          </cell>
          <cell r="S1708">
            <v>22946.350000000002</v>
          </cell>
        </row>
        <row r="1709">
          <cell r="J1709" t="str">
            <v>Plafond Eternit (100%)</v>
          </cell>
          <cell r="S1709">
            <v>22946.350000000002</v>
          </cell>
        </row>
        <row r="1710">
          <cell r="J1710" t="str">
            <v>Plafond GRC</v>
          </cell>
          <cell r="S1710">
            <v>23047.600000000002</v>
          </cell>
        </row>
        <row r="1712">
          <cell r="J1712" t="str">
            <v>PEK. KONSTRUKSI KAP &amp; ATAP</v>
          </cell>
        </row>
        <row r="1713">
          <cell r="J1713" t="str">
            <v>Kuda-kuda + Konsol Kayu Kls.I</v>
          </cell>
          <cell r="S1713">
            <v>5565490</v>
          </cell>
        </row>
        <row r="1714">
          <cell r="J1714" t="str">
            <v>Gording Kayu Kls I</v>
          </cell>
          <cell r="S1714">
            <v>5129720</v>
          </cell>
        </row>
        <row r="1715">
          <cell r="J1715" t="str">
            <v>Listplank Papan Kls. I</v>
          </cell>
          <cell r="S1715">
            <v>54900.5</v>
          </cell>
        </row>
        <row r="1716">
          <cell r="J1716" t="str">
            <v>Pek. Atap Baja (Ex. Indodek, Spandek)</v>
          </cell>
          <cell r="S1716">
            <v>122858.67875000001</v>
          </cell>
        </row>
        <row r="1717">
          <cell r="J1717" t="str">
            <v>Pek. Nok Atap Baja</v>
          </cell>
          <cell r="S1717">
            <v>110403.70000000001</v>
          </cell>
        </row>
        <row r="1718">
          <cell r="J1718" t="str">
            <v>Talang Jurai</v>
          </cell>
          <cell r="S1718">
            <v>82818.200000000012</v>
          </cell>
        </row>
        <row r="1719">
          <cell r="J1719" t="str">
            <v>Kuda-kuda + Konsol</v>
          </cell>
          <cell r="S1719">
            <v>5565490</v>
          </cell>
        </row>
        <row r="1720">
          <cell r="J1720" t="str">
            <v>Gording Kayu Kls II + Skor Angin</v>
          </cell>
          <cell r="S1720">
            <v>5129720</v>
          </cell>
        </row>
        <row r="1721">
          <cell r="J1721" t="str">
            <v>Listplank Spandek</v>
          </cell>
          <cell r="S1721">
            <v>118222.17875000001</v>
          </cell>
        </row>
        <row r="1722">
          <cell r="J1722" t="str">
            <v>Rangka Lisplank Kayu Kls.I</v>
          </cell>
          <cell r="S1722">
            <v>4969372.5</v>
          </cell>
        </row>
        <row r="1723">
          <cell r="J1723" t="str">
            <v>Kuda-kuda + Skor Angin + Konsol</v>
          </cell>
          <cell r="S1723">
            <v>5565490</v>
          </cell>
        </row>
        <row r="1724">
          <cell r="J1724" t="str">
            <v>Rangka Timpalaja Kls II</v>
          </cell>
          <cell r="S1724">
            <v>5129720</v>
          </cell>
        </row>
        <row r="1725">
          <cell r="J1725" t="str">
            <v>Pek. Atap Baja Timpalaja</v>
          </cell>
          <cell r="S1725">
            <v>122858.67875000001</v>
          </cell>
        </row>
        <row r="1726">
          <cell r="J1726" t="str">
            <v>Gording Kayu Kls II (100%)</v>
          </cell>
          <cell r="S1726">
            <v>5129720</v>
          </cell>
        </row>
        <row r="1727">
          <cell r="J1727" t="str">
            <v>Listplank Papan Kls. I (100%)</v>
          </cell>
          <cell r="S1727">
            <v>54900.5</v>
          </cell>
        </row>
        <row r="1728">
          <cell r="J1728" t="str">
            <v>Tiang Pipa Dia 3"</v>
          </cell>
          <cell r="S1728">
            <v>84525</v>
          </cell>
        </row>
        <row r="1729">
          <cell r="J1729" t="str">
            <v>Tiang Kuda-Kuda Dia 1 1/2"</v>
          </cell>
          <cell r="S1729">
            <v>31500</v>
          </cell>
        </row>
        <row r="1730">
          <cell r="J1730" t="str">
            <v>Skor Angin Pipa Dia 1 1/2"</v>
          </cell>
          <cell r="S1730">
            <v>31500</v>
          </cell>
        </row>
        <row r="1731">
          <cell r="J1731" t="str">
            <v>Kuda-Kuda Pipa 1 1/4"</v>
          </cell>
          <cell r="S1731">
            <v>32051.25</v>
          </cell>
        </row>
        <row r="1732">
          <cell r="J1732" t="str">
            <v>Besi Beton Dia. 16 mm</v>
          </cell>
          <cell r="S1732">
            <v>7638.75</v>
          </cell>
        </row>
        <row r="1733">
          <cell r="J1733" t="str">
            <v>Baut Angkur Dia. 16 mm</v>
          </cell>
        </row>
        <row r="1738">
          <cell r="J1738" t="str">
            <v>PEK. PENGECATAN</v>
          </cell>
        </row>
        <row r="1739">
          <cell r="J1739" t="str">
            <v>Residu Rangka Plafond</v>
          </cell>
          <cell r="S1739">
            <v>10680.75</v>
          </cell>
        </row>
        <row r="1740">
          <cell r="J1740" t="str">
            <v>Water Profing Atap Plat (Coating) + Cat Finish</v>
          </cell>
          <cell r="S1740">
            <v>96676.56</v>
          </cell>
        </row>
        <row r="1741">
          <cell r="J1741" t="str">
            <v>Pengacatan Atap Seng / Spandek</v>
          </cell>
          <cell r="S1741">
            <v>15783.6</v>
          </cell>
        </row>
        <row r="1742">
          <cell r="J1742" t="str">
            <v>Residu Rangka Plafond + Timpalaja</v>
          </cell>
          <cell r="S1742">
            <v>10680.75</v>
          </cell>
        </row>
        <row r="1743">
          <cell r="J1743" t="str">
            <v>Residu Rangka Kap (100%)</v>
          </cell>
          <cell r="S1743">
            <v>10680.75</v>
          </cell>
        </row>
        <row r="1744">
          <cell r="J1744" t="str">
            <v>PEK. LANTAI</v>
          </cell>
        </row>
        <row r="1745">
          <cell r="J1745" t="str">
            <v>Lantai Keramik 30/30 cm + Tangga</v>
          </cell>
          <cell r="S1745">
            <v>79765.350000000006</v>
          </cell>
        </row>
        <row r="1746">
          <cell r="J1746" t="str">
            <v>Lantai Keramik 20/20 cm (Kasar)</v>
          </cell>
          <cell r="S1746">
            <v>96492.15</v>
          </cell>
        </row>
        <row r="1747">
          <cell r="J1747" t="str">
            <v>Dinding Keramik 20/25 cm (KM)</v>
          </cell>
          <cell r="S1747">
            <v>98339.85</v>
          </cell>
        </row>
        <row r="1750">
          <cell r="J1750" t="str">
            <v>Urugan Tanah T. 10 cm</v>
          </cell>
          <cell r="S1750">
            <v>48336</v>
          </cell>
        </row>
        <row r="1751">
          <cell r="J1751" t="str">
            <v>Pek. Paving Block T.8cm + Sirtu T.15cm</v>
          </cell>
          <cell r="S1751">
            <v>145021.29999999999</v>
          </cell>
        </row>
        <row r="1752">
          <cell r="J1752" t="str">
            <v>Pek. Cansteen</v>
          </cell>
        </row>
        <row r="1753">
          <cell r="J1753" t="str">
            <v>- Galian Tanah Cansteen</v>
          </cell>
          <cell r="S1753">
            <v>20095.8</v>
          </cell>
        </row>
        <row r="1754">
          <cell r="J1754" t="str">
            <v>- Pasir Urug Alas Cansteen</v>
          </cell>
          <cell r="S1754">
            <v>56796</v>
          </cell>
        </row>
        <row r="1755">
          <cell r="J1755" t="str">
            <v>- Urugan Kembali</v>
          </cell>
          <cell r="S1755">
            <v>5247.5999999999995</v>
          </cell>
        </row>
        <row r="1756">
          <cell r="J1756" t="str">
            <v>- Pas. Cansteen Trasram ( K175 )</v>
          </cell>
          <cell r="S1756">
            <v>645012.5</v>
          </cell>
        </row>
        <row r="1757">
          <cell r="J1757" t="str">
            <v>- Plesteran Trasram (1pc : 2ps)</v>
          </cell>
          <cell r="S1757">
            <v>19038.150000000001</v>
          </cell>
        </row>
        <row r="1758">
          <cell r="J1758" t="str">
            <v>- Cat Cansteen</v>
          </cell>
          <cell r="S1758">
            <v>15783.6</v>
          </cell>
        </row>
        <row r="1767">
          <cell r="J1767" t="str">
            <v>Kloset Jongkok Ex. TOTO/KIA + Pasang</v>
          </cell>
          <cell r="S1767">
            <v>235218</v>
          </cell>
        </row>
        <row r="1768">
          <cell r="J1768" t="str">
            <v>Floor Drine</v>
          </cell>
          <cell r="S1768">
            <v>29772.5</v>
          </cell>
        </row>
        <row r="1769">
          <cell r="J1769" t="str">
            <v>Pipa PVC Dia 3 + Perlengkapan + Pemasangan</v>
          </cell>
          <cell r="S1769">
            <v>43319.235000000001</v>
          </cell>
        </row>
        <row r="1770">
          <cell r="J1770" t="str">
            <v>Pipa PVC Dia 3/4" + Perlengkapan + Pemasangan</v>
          </cell>
          <cell r="S1770">
            <v>11854.380000000001</v>
          </cell>
        </row>
        <row r="1771">
          <cell r="J1771" t="str">
            <v>Kran Air</v>
          </cell>
          <cell r="S1771">
            <v>18310</v>
          </cell>
        </row>
        <row r="1772">
          <cell r="J1772" t="str">
            <v>Urinoir Ex. KIA/TOTO (Lengkap) + Pasang</v>
          </cell>
          <cell r="S1772">
            <v>911483</v>
          </cell>
        </row>
        <row r="1773">
          <cell r="J1773" t="str">
            <v>Partisi Urinoir</v>
          </cell>
          <cell r="S1773">
            <v>165000</v>
          </cell>
        </row>
        <row r="1774">
          <cell r="J1774" t="str">
            <v>Washtafel Ex. KIA Lengkap</v>
          </cell>
          <cell r="S1774">
            <v>331756.59999999998</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nov 2017"/>
      <sheetName val="CLS Referensi Sorong"/>
      <sheetName val="SMILE"/>
      <sheetName val="REKAP"/>
      <sheetName val="REKAP REKON-1 SMILE"/>
      <sheetName val="SS#1 STO Jember"/>
      <sheetName val="SS#2 STO Pasuruan"/>
      <sheetName val="SS#3 STO Pekalongan"/>
      <sheetName val="SS#3.1 Akses Pekalongan"/>
      <sheetName val="SS#4 STO Purwokerto"/>
      <sheetName val="SS#5 STO Lhokseumawe "/>
      <sheetName val="SS#6 TLS Morowali"/>
      <sheetName val="SS#6.1 Sitac TLS Morowali"/>
      <sheetName val="SS#7 TLS STO Balai Karimun"/>
      <sheetName val="SS#8 TLS STO Pamenang Mataram"/>
      <sheetName val="SS#9 TLS STO Tidore Ambon"/>
      <sheetName val="SS#10 TLS STO Banda Aceh"/>
      <sheetName val="SS#11 CLS Manokwari"/>
      <sheetName val="SS#11.1 Sitac CLS Manokwari"/>
      <sheetName val="SS#12 CLS Supiori"/>
      <sheetName val="SS#12.1 Sitac CLS Supiori"/>
      <sheetName val="SS#13 STO Slipi"/>
      <sheetName val="SS#14 STO Bogor"/>
      <sheetName val="SS#15 STO Solo"/>
      <sheetName val="SS#16 STO Selong"/>
      <sheetName val="SS#17 STO Bima"/>
      <sheetName val="SS#18 STO Kaliasem"/>
      <sheetName val="SS#19 STO Lembong"/>
      <sheetName val="SS#20 Sitac SMPCS MABA"/>
      <sheetName val="SS#21 STO Singaraja"/>
      <sheetName val="SS#22 Ekspand CLS Sorong"/>
      <sheetName val="pektam"/>
      <sheetName val="SS#22 Renovasi NeuCentrix Meruy"/>
      <sheetName val="SS#23 Ekspand CLS Sorong"/>
      <sheetName val="Upah dan Bahan"/>
    </sheetNames>
    <sheetDataSet>
      <sheetData sheetId="0"/>
      <sheetData sheetId="1"/>
      <sheetData sheetId="2">
        <row r="9">
          <cell r="B9" t="str">
            <v xml:space="preserve">Pembebasan Lahan  </v>
          </cell>
          <cell r="F9">
            <v>400000</v>
          </cell>
          <cell r="G9">
            <v>0</v>
          </cell>
        </row>
        <row r="10">
          <cell r="B10" t="str">
            <v>Pengurusan Sertifikat tanah HGB  AN PT. Telkom</v>
          </cell>
          <cell r="F10">
            <v>0</v>
          </cell>
          <cell r="G10">
            <v>84000000</v>
          </cell>
        </row>
        <row r="11">
          <cell r="B11" t="str">
            <v>Perijinan ( IMB, IP)</v>
          </cell>
          <cell r="F11">
            <v>0</v>
          </cell>
          <cell r="G11">
            <v>52800000</v>
          </cell>
        </row>
        <row r="15">
          <cell r="B15" t="str">
            <v>JENIS PEKERJAAN</v>
          </cell>
        </row>
        <row r="16">
          <cell r="B16" t="str">
            <v>PEKERJAAN GEDUNG NGN</v>
          </cell>
        </row>
        <row r="17">
          <cell r="B17" t="str">
            <v>Pekerjaan Arsitektur</v>
          </cell>
        </row>
        <row r="18">
          <cell r="B18" t="str">
            <v>Pekerjaan persiapan dan Bongkaran</v>
          </cell>
        </row>
        <row r="19">
          <cell r="B19" t="str">
            <v>Persiapan</v>
          </cell>
          <cell r="F19">
            <v>27744000</v>
          </cell>
          <cell r="G19">
            <v>4896000</v>
          </cell>
        </row>
        <row r="20">
          <cell r="B20" t="str">
            <v>Bouwplank</v>
          </cell>
          <cell r="F20">
            <v>101400</v>
          </cell>
          <cell r="G20">
            <v>17900</v>
          </cell>
        </row>
        <row r="21">
          <cell r="B21" t="str">
            <v>Penyediaan listrik dan air kerja</v>
          </cell>
          <cell r="F21">
            <v>14739000</v>
          </cell>
          <cell r="G21">
            <v>2601000</v>
          </cell>
        </row>
        <row r="22">
          <cell r="B22" t="str">
            <v>PEKERJAAN STRUKTUR</v>
          </cell>
          <cell r="F22">
            <v>0</v>
          </cell>
          <cell r="G22">
            <v>0</v>
          </cell>
        </row>
        <row r="23">
          <cell r="B23" t="str">
            <v>Urugan kembali pondasi</v>
          </cell>
          <cell r="F23">
            <v>270300</v>
          </cell>
          <cell r="G23">
            <v>47900</v>
          </cell>
        </row>
        <row r="24">
          <cell r="B24" t="str">
            <v>Pondasi halaman tinggi 1 M</v>
          </cell>
          <cell r="F24">
            <v>1534600</v>
          </cell>
          <cell r="G24">
            <v>270800</v>
          </cell>
        </row>
        <row r="25">
          <cell r="B25" t="str">
            <v>Pondasi Genset</v>
          </cell>
          <cell r="F25">
            <v>6190400</v>
          </cell>
          <cell r="G25">
            <v>1092400</v>
          </cell>
        </row>
        <row r="26">
          <cell r="B26" t="str">
            <v>Sirtu padat dan Urugan peninggian lantai tambahan</v>
          </cell>
          <cell r="F26">
            <v>266500</v>
          </cell>
          <cell r="G26">
            <v>89600</v>
          </cell>
        </row>
        <row r="27">
          <cell r="B27" t="str">
            <v xml:space="preserve"> Urugan tanah utk peninggian bangunan</v>
          </cell>
          <cell r="F27">
            <v>270300</v>
          </cell>
          <cell r="G27">
            <v>47900</v>
          </cell>
        </row>
        <row r="28">
          <cell r="B28" t="str">
            <v xml:space="preserve"> Lantai kerja t=5 cm</v>
          </cell>
          <cell r="F28">
            <v>6190400</v>
          </cell>
          <cell r="G28">
            <v>1092400</v>
          </cell>
        </row>
        <row r="29">
          <cell r="B29" t="str">
            <v>sloof, uk 15 x 25 cm</v>
          </cell>
          <cell r="F29">
            <v>6190400</v>
          </cell>
          <cell r="G29">
            <v>1092400</v>
          </cell>
        </row>
        <row r="30">
          <cell r="B30" t="str">
            <v>Pek. sloof, uk 15 x 20 cm</v>
          </cell>
          <cell r="F30">
            <v>6190400</v>
          </cell>
          <cell r="G30">
            <v>1092400</v>
          </cell>
        </row>
        <row r="31">
          <cell r="B31" t="str">
            <v xml:space="preserve">Pondasi Batu Kali 1Pc : 5 PP </v>
          </cell>
          <cell r="F31">
            <v>1534600</v>
          </cell>
          <cell r="G31">
            <v>270800</v>
          </cell>
        </row>
        <row r="32">
          <cell r="B32" t="str">
            <v>Ring Balok, uk. 15 x 12 cm</v>
          </cell>
          <cell r="F32">
            <v>6190400</v>
          </cell>
          <cell r="G32">
            <v>1092400</v>
          </cell>
        </row>
        <row r="33">
          <cell r="B33" t="str">
            <v>PEKERJAAN INTERIOR</v>
          </cell>
          <cell r="F33">
            <v>0</v>
          </cell>
          <cell r="G33">
            <v>0</v>
          </cell>
        </row>
        <row r="34">
          <cell r="B34" t="str">
            <v>Pekerjaan Pasang keramik lantai 40 x 40 cm</v>
          </cell>
          <cell r="F34">
            <v>0</v>
          </cell>
          <cell r="G34">
            <v>0</v>
          </cell>
        </row>
        <row r="35">
          <cell r="B35" t="str">
            <v>Pasang Keramik lantai dalam gedung &amp; teras</v>
          </cell>
          <cell r="F35">
            <v>383200</v>
          </cell>
          <cell r="G35">
            <v>67600</v>
          </cell>
        </row>
        <row r="36">
          <cell r="B36" t="str">
            <v>Pasang Plint Keramik 10 x 30 cm</v>
          </cell>
          <cell r="F36">
            <v>38300</v>
          </cell>
          <cell r="G36">
            <v>6800</v>
          </cell>
        </row>
        <row r="37">
          <cell r="B37" t="str">
            <v>Pekerjaan pasang dinding bata</v>
          </cell>
          <cell r="F37">
            <v>0</v>
          </cell>
          <cell r="G37">
            <v>0</v>
          </cell>
        </row>
        <row r="38">
          <cell r="B38" t="str">
            <v>Pasang dinding Bata 1 : 3 (Plesteran tebal 2 cm + acian cm 1:3)</v>
          </cell>
          <cell r="F38">
            <v>321200</v>
          </cell>
          <cell r="G38">
            <v>56700</v>
          </cell>
        </row>
        <row r="39">
          <cell r="B39" t="str">
            <v>Pengecatan dinding dalam</v>
          </cell>
          <cell r="F39">
            <v>94700</v>
          </cell>
          <cell r="G39">
            <v>16700</v>
          </cell>
        </row>
        <row r="40">
          <cell r="B40" t="str">
            <v xml:space="preserve"> Pengecatan dinding luar</v>
          </cell>
          <cell r="F40">
            <v>67100</v>
          </cell>
          <cell r="G40">
            <v>11800</v>
          </cell>
        </row>
        <row r="41">
          <cell r="B41" t="str">
            <v>Pekerjaan Pasang Atap</v>
          </cell>
          <cell r="F41">
            <v>0</v>
          </cell>
          <cell r="G41">
            <v>0</v>
          </cell>
        </row>
        <row r="42">
          <cell r="B42" t="str">
            <v>Pas. Penutup atap baru include rangka atap</v>
          </cell>
          <cell r="F42">
            <v>375400</v>
          </cell>
          <cell r="G42">
            <v>66200</v>
          </cell>
        </row>
        <row r="43">
          <cell r="B43" t="str">
            <v>Pek. Rock mesh, alumunium foil dan glasswool</v>
          </cell>
          <cell r="F43">
            <v>906300</v>
          </cell>
          <cell r="G43">
            <v>159400</v>
          </cell>
        </row>
        <row r="44">
          <cell r="B44" t="str">
            <v>Lisplank GRC 20 cm, fin. Cat</v>
          </cell>
          <cell r="F44">
            <v>49600</v>
          </cell>
          <cell r="G44">
            <v>8800</v>
          </cell>
        </row>
        <row r="45">
          <cell r="B45" t="str">
            <v xml:space="preserve">Pengecatan Lisplank GRC </v>
          </cell>
          <cell r="F45">
            <v>67100</v>
          </cell>
          <cell r="G45">
            <v>11800</v>
          </cell>
        </row>
        <row r="46">
          <cell r="B46" t="str">
            <v>Pekerjaan Pasang Atap Kanopi Depan</v>
          </cell>
          <cell r="F46">
            <v>375400</v>
          </cell>
          <cell r="G46">
            <v>66200</v>
          </cell>
        </row>
        <row r="47">
          <cell r="B47" t="str">
            <v>Rangka hollow 40x40x4 mm, fin cat</v>
          </cell>
          <cell r="F47">
            <v>0</v>
          </cell>
          <cell r="G47">
            <v>0</v>
          </cell>
        </row>
        <row r="48">
          <cell r="B48" t="str">
            <v>Atap spandek zincalum</v>
          </cell>
          <cell r="F48">
            <v>0</v>
          </cell>
          <cell r="G48">
            <v>0</v>
          </cell>
        </row>
        <row r="49">
          <cell r="B49" t="str">
            <v>Pekerjaan Ruang Perangkat NGN</v>
          </cell>
          <cell r="F49">
            <v>0</v>
          </cell>
          <cell r="G49">
            <v>0</v>
          </cell>
        </row>
        <row r="50">
          <cell r="B50" t="str">
            <v>Pekerjaan Dinding, plafond dan Lantai</v>
          </cell>
          <cell r="F50">
            <v>0</v>
          </cell>
          <cell r="G50">
            <v>0</v>
          </cell>
        </row>
        <row r="51">
          <cell r="B51" t="str">
            <v>Plafond GRC 6mm (60 x 60 cm)</v>
          </cell>
          <cell r="F51">
            <v>248000</v>
          </cell>
          <cell r="G51">
            <v>43800</v>
          </cell>
        </row>
        <row r="52">
          <cell r="B52" t="str">
            <v>- Include rangka crostee, maintee dan besi penggantung</v>
          </cell>
          <cell r="F52">
            <v>0</v>
          </cell>
          <cell r="G52">
            <v>0</v>
          </cell>
        </row>
        <row r="53">
          <cell r="B53" t="str">
            <v>Pengecatan plafon</v>
          </cell>
          <cell r="F53">
            <v>94700</v>
          </cell>
          <cell r="G53">
            <v>16700</v>
          </cell>
        </row>
        <row r="54">
          <cell r="B54" t="str">
            <v>Pintu double,Type PD1 (pintu kaca tempered frameless 90x210cmx2 tebal 12mm + kunci manual)</v>
          </cell>
          <cell r="F54">
            <v>13663900</v>
          </cell>
          <cell r="G54">
            <v>2411300</v>
          </cell>
        </row>
        <row r="55">
          <cell r="B55" t="str">
            <v xml:space="preserve">Penerangan Ruang perangkat NGN </v>
          </cell>
          <cell r="F55">
            <v>0</v>
          </cell>
          <cell r="G55">
            <v>0</v>
          </cell>
        </row>
        <row r="56">
          <cell r="B56" t="str">
            <v>Instalasi penerangan</v>
          </cell>
          <cell r="F56">
            <v>507200</v>
          </cell>
          <cell r="G56">
            <v>89500</v>
          </cell>
        </row>
        <row r="57">
          <cell r="B57" t="str">
            <v>- Kabel NYM 3x2.5mm</v>
          </cell>
          <cell r="F57">
            <v>0</v>
          </cell>
          <cell r="G57">
            <v>0</v>
          </cell>
        </row>
        <row r="58">
          <cell r="B58" t="str">
            <v>- Lampu Downlight 4" lengkap</v>
          </cell>
          <cell r="F58">
            <v>0</v>
          </cell>
          <cell r="G58">
            <v>0</v>
          </cell>
        </row>
        <row r="59">
          <cell r="B59" t="str">
            <v>Saklar serie Ex. Panasonic</v>
          </cell>
          <cell r="F59">
            <v>281800</v>
          </cell>
          <cell r="G59">
            <v>49700</v>
          </cell>
        </row>
        <row r="60">
          <cell r="B60" t="str">
            <v>Stop Kontak Ex. Panasonic (include kabel)</v>
          </cell>
          <cell r="F60">
            <v>394500</v>
          </cell>
          <cell r="G60">
            <v>69600</v>
          </cell>
        </row>
        <row r="61">
          <cell r="B61" t="str">
            <v>Pekerjaan AC</v>
          </cell>
          <cell r="F61">
            <v>0</v>
          </cell>
          <cell r="G61">
            <v>0</v>
          </cell>
        </row>
        <row r="62">
          <cell r="B62" t="str">
            <v>Pasang AC Standing kapasita 5 PK</v>
          </cell>
          <cell r="F62">
            <v>34246500</v>
          </cell>
          <cell r="G62">
            <v>6043500</v>
          </cell>
        </row>
        <row r="63">
          <cell r="B63" t="str">
            <v>Pas. Teralis untuk outdoor AC, besi dia. 8 mm, fin cat</v>
          </cell>
          <cell r="F63">
            <v>2203000</v>
          </cell>
          <cell r="G63">
            <v>255900</v>
          </cell>
        </row>
        <row r="64">
          <cell r="B64" t="str">
            <v>Pekerjaan Ruang RECTIFIER</v>
          </cell>
          <cell r="F64">
            <v>0</v>
          </cell>
          <cell r="G64">
            <v>0</v>
          </cell>
        </row>
        <row r="65">
          <cell r="B65" t="str">
            <v>Pekerjaan Dinding, plafond dan Lantai</v>
          </cell>
          <cell r="F65">
            <v>0</v>
          </cell>
          <cell r="G65">
            <v>0</v>
          </cell>
        </row>
        <row r="66">
          <cell r="B66" t="str">
            <v>Pintu kaca single, rangka aluminium Alexindo</v>
          </cell>
          <cell r="F66">
            <v>6832000</v>
          </cell>
          <cell r="G66">
            <v>1205600</v>
          </cell>
        </row>
        <row r="67">
          <cell r="B67" t="str">
            <v>Plafond GRC (60 x 60 cm)</v>
          </cell>
          <cell r="F67">
            <v>248000</v>
          </cell>
          <cell r="G67">
            <v>43800</v>
          </cell>
        </row>
        <row r="68">
          <cell r="B68" t="str">
            <v>- GRC 6 mm rangka crostee,maintee</v>
          </cell>
          <cell r="F68">
            <v>0</v>
          </cell>
          <cell r="G68">
            <v>0</v>
          </cell>
        </row>
        <row r="69">
          <cell r="B69" t="str">
            <v>Pengecatan plafon</v>
          </cell>
          <cell r="F69">
            <v>94700</v>
          </cell>
          <cell r="G69">
            <v>16700</v>
          </cell>
        </row>
        <row r="70">
          <cell r="B70" t="str">
            <v>Logo/Name Plate Ruang Rectifier</v>
          </cell>
          <cell r="F70">
            <v>1417300</v>
          </cell>
          <cell r="G70">
            <v>377400</v>
          </cell>
        </row>
        <row r="71">
          <cell r="B71" t="str">
            <v>Penerangan Ruang Rectifier</v>
          </cell>
          <cell r="F71">
            <v>0</v>
          </cell>
          <cell r="G71">
            <v>0</v>
          </cell>
        </row>
        <row r="72">
          <cell r="B72" t="str">
            <v>Instalasi penerangan</v>
          </cell>
          <cell r="F72">
            <v>507200</v>
          </cell>
          <cell r="G72">
            <v>89500</v>
          </cell>
        </row>
        <row r="73">
          <cell r="B73" t="str">
            <v>- Kabel NYM  3x2.5mm</v>
          </cell>
          <cell r="F73">
            <v>0</v>
          </cell>
          <cell r="G73">
            <v>0</v>
          </cell>
        </row>
        <row r="74">
          <cell r="B74" t="str">
            <v>- Lampu Downlight 4" lengkap</v>
          </cell>
          <cell r="F74">
            <v>0</v>
          </cell>
          <cell r="G74">
            <v>0</v>
          </cell>
        </row>
        <row r="75">
          <cell r="B75" t="str">
            <v>Saklar serie Ex. Panasonic</v>
          </cell>
          <cell r="F75">
            <v>281800</v>
          </cell>
          <cell r="G75">
            <v>49700</v>
          </cell>
        </row>
        <row r="76">
          <cell r="B76" t="str">
            <v>Stop Kontak Ex. Panasonic (include kabel)</v>
          </cell>
          <cell r="F76">
            <v>394500</v>
          </cell>
          <cell r="G76">
            <v>69600</v>
          </cell>
        </row>
        <row r="77">
          <cell r="B77" t="str">
            <v>Pasang AC Split  2 PK</v>
          </cell>
          <cell r="F77">
            <v>8699300</v>
          </cell>
          <cell r="G77">
            <v>283300</v>
          </cell>
        </row>
        <row r="78">
          <cell r="B78" t="str">
            <v>Pekerjaan Ruang BATTERY KERING</v>
          </cell>
          <cell r="F78">
            <v>0</v>
          </cell>
          <cell r="G78">
            <v>0</v>
          </cell>
        </row>
        <row r="79">
          <cell r="B79" t="str">
            <v>Pekerjaan Dinding, plafond dan Lantai</v>
          </cell>
          <cell r="F79">
            <v>0</v>
          </cell>
          <cell r="G79">
            <v>0</v>
          </cell>
        </row>
        <row r="80">
          <cell r="B80" t="str">
            <v>Pintu kaca single, rangka aluminium Alexindo</v>
          </cell>
          <cell r="F80">
            <v>6832000</v>
          </cell>
          <cell r="G80">
            <v>1205600</v>
          </cell>
        </row>
        <row r="81">
          <cell r="B81" t="str">
            <v>Plafond GRC (60 x 60 cm)</v>
          </cell>
          <cell r="F81">
            <v>248000</v>
          </cell>
          <cell r="G81">
            <v>43800</v>
          </cell>
        </row>
        <row r="82">
          <cell r="B82" t="str">
            <v>- GRC 6 mm  hollow 40/40</v>
          </cell>
          <cell r="F82">
            <v>0</v>
          </cell>
          <cell r="G82">
            <v>0</v>
          </cell>
        </row>
        <row r="83">
          <cell r="B83" t="str">
            <v>Pengecatan plafon</v>
          </cell>
          <cell r="F83">
            <v>94700</v>
          </cell>
          <cell r="G83">
            <v>16700</v>
          </cell>
        </row>
        <row r="84">
          <cell r="B84" t="str">
            <v>Logo/Name Plate Ruang Battery</v>
          </cell>
          <cell r="F84">
            <v>1417300</v>
          </cell>
          <cell r="G84">
            <v>377400</v>
          </cell>
        </row>
        <row r="85">
          <cell r="B85" t="str">
            <v>Penerangan Ruang Battery</v>
          </cell>
          <cell r="F85">
            <v>0</v>
          </cell>
          <cell r="G85">
            <v>0</v>
          </cell>
        </row>
        <row r="86">
          <cell r="B86" t="str">
            <v>Instalasi penerangan</v>
          </cell>
          <cell r="F86">
            <v>507200</v>
          </cell>
          <cell r="G86">
            <v>89500</v>
          </cell>
        </row>
        <row r="87">
          <cell r="B87" t="str">
            <v>- Kabel NYM  3x2.5mm</v>
          </cell>
          <cell r="F87">
            <v>0</v>
          </cell>
          <cell r="G87">
            <v>0</v>
          </cell>
        </row>
        <row r="88">
          <cell r="B88" t="str">
            <v>- Lampu Downlight 4" lengkap</v>
          </cell>
          <cell r="F88">
            <v>0</v>
          </cell>
          <cell r="G88">
            <v>0</v>
          </cell>
        </row>
        <row r="89">
          <cell r="B89" t="str">
            <v>Saklar serie Ex. Panasonic</v>
          </cell>
          <cell r="F89">
            <v>281800</v>
          </cell>
          <cell r="G89">
            <v>49700</v>
          </cell>
        </row>
        <row r="90">
          <cell r="B90" t="str">
            <v>Stop Kontak Ex. Panasonic (include kabel)</v>
          </cell>
          <cell r="F90">
            <v>394500</v>
          </cell>
          <cell r="G90">
            <v>69600</v>
          </cell>
        </row>
        <row r="91">
          <cell r="B91" t="str">
            <v>AC Split 1 PK</v>
          </cell>
          <cell r="F91">
            <v>7542900</v>
          </cell>
          <cell r="G91">
            <v>1331100</v>
          </cell>
        </row>
        <row r="92">
          <cell r="B92" t="str">
            <v>Pekerjaan Ruang Monitor</v>
          </cell>
          <cell r="F92">
            <v>0</v>
          </cell>
          <cell r="G92">
            <v>0</v>
          </cell>
        </row>
        <row r="93">
          <cell r="B93" t="str">
            <v>Pekerjaan Dinding, plafond dan Lantai</v>
          </cell>
          <cell r="F93">
            <v>0</v>
          </cell>
          <cell r="G93">
            <v>0</v>
          </cell>
        </row>
        <row r="94">
          <cell r="B94" t="str">
            <v>Pas. Plafond gypsum, Rk. Hollow galvanised 4/4, 2/4</v>
          </cell>
          <cell r="F94">
            <v>248000</v>
          </cell>
          <cell r="G94">
            <v>43800</v>
          </cell>
        </row>
        <row r="95">
          <cell r="B95" t="str">
            <v>Pek. Pengecatan</v>
          </cell>
          <cell r="F95">
            <v>94700</v>
          </cell>
          <cell r="G95">
            <v>16700</v>
          </cell>
        </row>
        <row r="96">
          <cell r="B96" t="str">
            <v>Pintu kaca single, rangka aluminium Alexindo</v>
          </cell>
          <cell r="F96">
            <v>6832000</v>
          </cell>
          <cell r="G96">
            <v>1205600</v>
          </cell>
        </row>
        <row r="97">
          <cell r="B97" t="str">
            <v>Pintu Jendela Type PJ1 (kusen aluminium 4", jendela kaca bening t 5mm, handle, engsel, kunci)</v>
          </cell>
          <cell r="F97">
            <v>4720600</v>
          </cell>
          <cell r="G97">
            <v>629300</v>
          </cell>
        </row>
        <row r="98">
          <cell r="B98" t="str">
            <v>Jendela Type J1 (kusen Al. 4",kaca bening t 5mm, engsel, kunci)</v>
          </cell>
          <cell r="F98">
            <v>6199100</v>
          </cell>
          <cell r="G98">
            <v>1094000</v>
          </cell>
        </row>
        <row r="99">
          <cell r="B99" t="str">
            <v>Teralis besi utk jendela kaca</v>
          </cell>
          <cell r="F99">
            <v>2203000</v>
          </cell>
          <cell r="G99">
            <v>255900</v>
          </cell>
        </row>
        <row r="100">
          <cell r="B100" t="str">
            <v>AC Split 1 PK</v>
          </cell>
          <cell r="F100">
            <v>7542900</v>
          </cell>
          <cell r="G100">
            <v>1331100</v>
          </cell>
        </row>
        <row r="101">
          <cell r="B101" t="str">
            <v>Penerangan Ruang Monitor</v>
          </cell>
          <cell r="F101">
            <v>0</v>
          </cell>
          <cell r="G101">
            <v>0</v>
          </cell>
        </row>
        <row r="102">
          <cell r="B102" t="str">
            <v>Instalasi penerangan</v>
          </cell>
          <cell r="F102">
            <v>507200</v>
          </cell>
          <cell r="G102">
            <v>89500</v>
          </cell>
        </row>
        <row r="103">
          <cell r="B103" t="str">
            <v>- Kabel NYM  3x2.5mm</v>
          </cell>
          <cell r="F103">
            <v>0</v>
          </cell>
          <cell r="G103">
            <v>0</v>
          </cell>
        </row>
        <row r="104">
          <cell r="B104" t="str">
            <v>- Lampu TL 2 x 18 watt, armature type RMI</v>
          </cell>
          <cell r="F104">
            <v>0</v>
          </cell>
          <cell r="G104">
            <v>0</v>
          </cell>
        </row>
        <row r="105">
          <cell r="B105" t="str">
            <v>Saklar serie Ex. Panasonic</v>
          </cell>
          <cell r="F105">
            <v>281800</v>
          </cell>
          <cell r="G105">
            <v>49700</v>
          </cell>
        </row>
        <row r="106">
          <cell r="B106" t="str">
            <v>Stop Kontak Ex. Panasonic (include kabel)</v>
          </cell>
          <cell r="F106">
            <v>394500</v>
          </cell>
          <cell r="G106">
            <v>69600</v>
          </cell>
        </row>
        <row r="107">
          <cell r="B107" t="str">
            <v>AC Split 1 Pk</v>
          </cell>
          <cell r="F107">
            <v>7542900</v>
          </cell>
          <cell r="G107">
            <v>1331100</v>
          </cell>
        </row>
        <row r="108">
          <cell r="B108" t="str">
            <v>Pekerjaan LOBBY</v>
          </cell>
          <cell r="F108">
            <v>0</v>
          </cell>
          <cell r="G108">
            <v>0</v>
          </cell>
        </row>
        <row r="109">
          <cell r="B109" t="str">
            <v>Pekerjaan Dinding, plafond dan Lantai</v>
          </cell>
          <cell r="F109">
            <v>0</v>
          </cell>
          <cell r="G109">
            <v>0</v>
          </cell>
        </row>
        <row r="110">
          <cell r="B110" t="str">
            <v>Pas. Plafond gypsum, Rk. Hollow galvanised 4/4, 2/4</v>
          </cell>
          <cell r="F110">
            <v>248000</v>
          </cell>
          <cell r="G110">
            <v>43800</v>
          </cell>
        </row>
        <row r="111">
          <cell r="B111" t="str">
            <v>Pek. Pengecatan</v>
          </cell>
          <cell r="F111">
            <v>94700</v>
          </cell>
          <cell r="G111">
            <v>16700</v>
          </cell>
        </row>
        <row r="112">
          <cell r="B112" t="str">
            <v>Pintu besi double Firerated  2x(90cm x 210 cm)</v>
          </cell>
          <cell r="F112">
            <v>21865700</v>
          </cell>
          <cell r="G112">
            <v>3858700</v>
          </cell>
        </row>
        <row r="113">
          <cell r="B113" t="str">
            <v>Instalasi penerangan Lobby</v>
          </cell>
          <cell r="F113">
            <v>0</v>
          </cell>
          <cell r="G113">
            <v>0</v>
          </cell>
        </row>
        <row r="114">
          <cell r="B114" t="str">
            <v>Instalasi penerangan</v>
          </cell>
          <cell r="F114">
            <v>507200</v>
          </cell>
          <cell r="G114">
            <v>89500</v>
          </cell>
        </row>
        <row r="115">
          <cell r="B115" t="str">
            <v>- Kabel NYM  3x2.5mm</v>
          </cell>
          <cell r="F115">
            <v>0</v>
          </cell>
          <cell r="G115">
            <v>0</v>
          </cell>
        </row>
        <row r="116">
          <cell r="B116" t="str">
            <v>- Lampu TL 2 x 18 watt, armature type RMI</v>
          </cell>
          <cell r="F116">
            <v>0</v>
          </cell>
          <cell r="G116">
            <v>0</v>
          </cell>
        </row>
        <row r="117">
          <cell r="B117" t="str">
            <v>Saklar serie Ex. Panasonic</v>
          </cell>
          <cell r="F117">
            <v>281800</v>
          </cell>
          <cell r="G117">
            <v>49700</v>
          </cell>
        </row>
        <row r="118">
          <cell r="B118" t="str">
            <v>Stop Kontak Ex. Panasonic (include kabel)</v>
          </cell>
          <cell r="F118">
            <v>394500</v>
          </cell>
          <cell r="G118">
            <v>69600</v>
          </cell>
        </row>
        <row r="119">
          <cell r="B119" t="str">
            <v>PEKERJAAN GEDUNG PENUNJANG</v>
          </cell>
          <cell r="F119">
            <v>0</v>
          </cell>
          <cell r="G119">
            <v>0</v>
          </cell>
        </row>
        <row r="120">
          <cell r="B120" t="str">
            <v>Pekerjaan Arsitektur</v>
          </cell>
          <cell r="F120">
            <v>0</v>
          </cell>
          <cell r="G120">
            <v>0</v>
          </cell>
        </row>
        <row r="121">
          <cell r="B121" t="str">
            <v>Pekerjaan persiapan dan Bongkaran</v>
          </cell>
          <cell r="F121">
            <v>0</v>
          </cell>
          <cell r="G121">
            <v>0</v>
          </cell>
        </row>
        <row r="122">
          <cell r="B122" t="str">
            <v xml:space="preserve">Pek. Persiapan </v>
          </cell>
          <cell r="F122">
            <v>0</v>
          </cell>
          <cell r="G122">
            <v>0</v>
          </cell>
        </row>
        <row r="123">
          <cell r="B123" t="str">
            <v>Pek. Bongkaran</v>
          </cell>
          <cell r="F123">
            <v>0</v>
          </cell>
          <cell r="G123">
            <v>0</v>
          </cell>
        </row>
        <row r="124">
          <cell r="B124" t="str">
            <v>Pek. Bouwplank</v>
          </cell>
          <cell r="F124">
            <v>101400</v>
          </cell>
          <cell r="G124">
            <v>17900</v>
          </cell>
        </row>
        <row r="125">
          <cell r="B125" t="str">
            <v>Pekerjaan Sruktur</v>
          </cell>
          <cell r="F125">
            <v>0</v>
          </cell>
          <cell r="G125">
            <v>0</v>
          </cell>
        </row>
        <row r="126">
          <cell r="B126" t="str">
            <v>Pekerjaan pondasi dan dinding tangki incl. pengecatan</v>
          </cell>
          <cell r="F126">
            <v>6762600</v>
          </cell>
          <cell r="G126">
            <v>1193400</v>
          </cell>
        </row>
        <row r="127">
          <cell r="B127" t="str">
            <v>Pekerjaan pondasi batu bata 1: 3</v>
          </cell>
          <cell r="F127">
            <v>566500</v>
          </cell>
          <cell r="G127">
            <v>110200</v>
          </cell>
        </row>
        <row r="128">
          <cell r="B128" t="str">
            <v>Pek. Urugan kembali pondasi</v>
          </cell>
          <cell r="F128">
            <v>270300</v>
          </cell>
          <cell r="G128">
            <v>47900</v>
          </cell>
        </row>
        <row r="129">
          <cell r="B129" t="str">
            <v>Pek. Sirtu padat dan Urugan peninggian lantai tambahan</v>
          </cell>
          <cell r="F129">
            <v>266500</v>
          </cell>
          <cell r="G129">
            <v>89600</v>
          </cell>
        </row>
        <row r="130">
          <cell r="B130" t="str">
            <v>Pek. pondasi genset cor beton</v>
          </cell>
          <cell r="F130">
            <v>6190400</v>
          </cell>
          <cell r="G130">
            <v>1092400</v>
          </cell>
        </row>
        <row r="131">
          <cell r="B131" t="str">
            <v>Pek. Lantai Kerja t = 5 cm</v>
          </cell>
          <cell r="F131">
            <v>6190400</v>
          </cell>
          <cell r="G131">
            <v>1092400</v>
          </cell>
        </row>
        <row r="132">
          <cell r="B132" t="str">
            <v xml:space="preserve">Pek. Pondasi Batu Kali 1Pc : 5 PP </v>
          </cell>
          <cell r="F132">
            <v>1534600</v>
          </cell>
          <cell r="G132">
            <v>270800</v>
          </cell>
        </row>
        <row r="133">
          <cell r="B133" t="str">
            <v>Pek. Kolom praktis uk 15 x 15 cm, t =400 cm</v>
          </cell>
          <cell r="F133">
            <v>6190400</v>
          </cell>
          <cell r="G133">
            <v>1092400</v>
          </cell>
        </row>
        <row r="134">
          <cell r="B134" t="str">
            <v>Pek. Pembalokan, uk. 15 x 15 cm</v>
          </cell>
          <cell r="F134">
            <v>6190400</v>
          </cell>
          <cell r="G134">
            <v>1092400</v>
          </cell>
        </row>
        <row r="135">
          <cell r="B135" t="str">
            <v>Pek. Meja beton R. Pantry, uk. 125 x 50 cm, t = 10 cm</v>
          </cell>
          <cell r="F135">
            <v>6190400</v>
          </cell>
          <cell r="G135">
            <v>1092400</v>
          </cell>
        </row>
        <row r="136">
          <cell r="B136" t="str">
            <v>Pekerjaan Interior</v>
          </cell>
          <cell r="F136">
            <v>0</v>
          </cell>
          <cell r="G136">
            <v>0</v>
          </cell>
        </row>
        <row r="137">
          <cell r="B137" t="str">
            <v>Pekerjaan Pasang Keramik</v>
          </cell>
          <cell r="F137">
            <v>0</v>
          </cell>
          <cell r="G137">
            <v>0</v>
          </cell>
        </row>
        <row r="138">
          <cell r="B138" t="str">
            <v>Keramik 40 cm x 40 cm, lantai dalam dan teras</v>
          </cell>
          <cell r="F138">
            <v>360700</v>
          </cell>
          <cell r="G138">
            <v>63600</v>
          </cell>
        </row>
        <row r="139">
          <cell r="B139" t="str">
            <v>Pek. Pas. Keramik dinding KM/WC</v>
          </cell>
          <cell r="F139">
            <v>360700</v>
          </cell>
          <cell r="G139">
            <v>63600</v>
          </cell>
        </row>
        <row r="140">
          <cell r="B140" t="str">
            <v>Pek. Pas. Plint Lantai Keramikk 10 x 30 cm</v>
          </cell>
          <cell r="F140">
            <v>36100</v>
          </cell>
          <cell r="G140">
            <v>6400</v>
          </cell>
        </row>
        <row r="141">
          <cell r="B141" t="str">
            <v>Pek. Floor Hardener</v>
          </cell>
          <cell r="F141">
            <v>295800</v>
          </cell>
          <cell r="G141">
            <v>103800</v>
          </cell>
        </row>
        <row r="142">
          <cell r="B142" t="str">
            <v>Pekerjaan pasang dinding bata</v>
          </cell>
          <cell r="F142">
            <v>0</v>
          </cell>
          <cell r="G142">
            <v>0</v>
          </cell>
        </row>
        <row r="143">
          <cell r="B143" t="str">
            <v>Pas. dinding Bata 1 : 3 (Plesteran tebal 2 cm + acian cm 1:3)</v>
          </cell>
          <cell r="F143">
            <v>321200</v>
          </cell>
          <cell r="G143">
            <v>56700</v>
          </cell>
        </row>
        <row r="144">
          <cell r="B144" t="str">
            <v>Pek. Pengecatan dinding dalam</v>
          </cell>
          <cell r="F144">
            <v>94700</v>
          </cell>
          <cell r="G144">
            <v>16700</v>
          </cell>
        </row>
        <row r="145">
          <cell r="B145" t="str">
            <v>Pek. Pengecatan dinding luar</v>
          </cell>
          <cell r="F145">
            <v>67100</v>
          </cell>
          <cell r="G145">
            <v>11800</v>
          </cell>
        </row>
        <row r="146">
          <cell r="B146" t="str">
            <v>Pekerjaan Pasang Atap</v>
          </cell>
          <cell r="F146">
            <v>0</v>
          </cell>
          <cell r="G146">
            <v>0</v>
          </cell>
        </row>
        <row r="147">
          <cell r="B147" t="str">
            <v>Pas. Penutup atap baru include rangka atap</v>
          </cell>
          <cell r="F147">
            <v>375400</v>
          </cell>
          <cell r="G147">
            <v>66200</v>
          </cell>
        </row>
        <row r="148">
          <cell r="B148" t="str">
            <v>Pekerjaan Ruang GENSET</v>
          </cell>
          <cell r="F148">
            <v>0</v>
          </cell>
          <cell r="G148">
            <v>0</v>
          </cell>
        </row>
        <row r="149">
          <cell r="B149" t="str">
            <v>Pekerjaan Dinding, plafond dan Lantai</v>
          </cell>
          <cell r="F149">
            <v>0</v>
          </cell>
          <cell r="G149">
            <v>0</v>
          </cell>
        </row>
        <row r="150">
          <cell r="B150" t="str">
            <v>Pintu besi double swing</v>
          </cell>
          <cell r="F150">
            <v>21865700</v>
          </cell>
          <cell r="G150">
            <v>3858700</v>
          </cell>
        </row>
        <row r="151">
          <cell r="B151" t="str">
            <v>Pas. Plafond gypsum, Rk. Hollow galvanised 4/4, 2/4</v>
          </cell>
          <cell r="F151">
            <v>248000</v>
          </cell>
          <cell r="G151">
            <v>43800</v>
          </cell>
        </row>
        <row r="152">
          <cell r="B152" t="str">
            <v>Pengecatan plafon</v>
          </cell>
          <cell r="F152">
            <v>94700</v>
          </cell>
          <cell r="G152">
            <v>16700</v>
          </cell>
        </row>
        <row r="153">
          <cell r="B153" t="str">
            <v>Logo/Name Plate Ruang Utilitas</v>
          </cell>
          <cell r="F153">
            <v>1417300</v>
          </cell>
          <cell r="G153">
            <v>377400</v>
          </cell>
        </row>
        <row r="154">
          <cell r="B154" t="str">
            <v>Pek. Galian Pondasi</v>
          </cell>
          <cell r="F154">
            <v>202900</v>
          </cell>
          <cell r="G154">
            <v>35800</v>
          </cell>
        </row>
        <row r="155">
          <cell r="B155" t="str">
            <v xml:space="preserve">Pek.Lubang untuk exhaust fan </v>
          </cell>
          <cell r="F155">
            <v>472000</v>
          </cell>
          <cell r="G155">
            <v>62900</v>
          </cell>
        </row>
        <row r="156">
          <cell r="B156" t="str">
            <v>Sound proof untuk R. Genset</v>
          </cell>
          <cell r="F156">
            <v>906300</v>
          </cell>
          <cell r="G156">
            <v>159400</v>
          </cell>
        </row>
        <row r="157">
          <cell r="B157" t="str">
            <v>Pek. Gutter Kabel lebar 25 cm, tinggi 30 cm</v>
          </cell>
          <cell r="F157">
            <v>0</v>
          </cell>
          <cell r="G157">
            <v>0</v>
          </cell>
        </row>
        <row r="158">
          <cell r="B158" t="str">
            <v xml:space="preserve">Pek. Galian </v>
          </cell>
          <cell r="F158">
            <v>202900</v>
          </cell>
          <cell r="G158">
            <v>35800</v>
          </cell>
        </row>
        <row r="159">
          <cell r="B159" t="str">
            <v>Pas. dinding Bata 1 : 3 (Plesteran tebal 2 cm + acian cm 1:3)</v>
          </cell>
          <cell r="F159">
            <v>321200</v>
          </cell>
          <cell r="G159">
            <v>56700</v>
          </cell>
        </row>
        <row r="160">
          <cell r="B160" t="str">
            <v>Plat Bordes tebal 12 mm, fin. Cat</v>
          </cell>
          <cell r="F160">
            <v>944200</v>
          </cell>
          <cell r="G160">
            <v>94400</v>
          </cell>
        </row>
        <row r="161">
          <cell r="B161" t="str">
            <v>Penerangan Ruang Genset</v>
          </cell>
          <cell r="F161">
            <v>0</v>
          </cell>
          <cell r="G161">
            <v>0</v>
          </cell>
        </row>
        <row r="162">
          <cell r="B162" t="str">
            <v>Instalasi penerangan</v>
          </cell>
          <cell r="F162">
            <v>507200</v>
          </cell>
          <cell r="G162">
            <v>89500</v>
          </cell>
        </row>
        <row r="163">
          <cell r="B163" t="str">
            <v>- Kabel NYM  3x2.5mm</v>
          </cell>
          <cell r="F163">
            <v>0</v>
          </cell>
          <cell r="G163">
            <v>0</v>
          </cell>
        </row>
        <row r="164">
          <cell r="B164" t="str">
            <v>- Lampu TL 2 x 18 watt, lengkap armature type RMI</v>
          </cell>
          <cell r="F164">
            <v>0</v>
          </cell>
          <cell r="G164">
            <v>0</v>
          </cell>
        </row>
        <row r="165">
          <cell r="B165" t="str">
            <v>Saklar serie Ex. Panasonic</v>
          </cell>
          <cell r="F165">
            <v>281800</v>
          </cell>
          <cell r="G165">
            <v>49700</v>
          </cell>
        </row>
        <row r="166">
          <cell r="B166" t="str">
            <v>Stop Kontak Ex. Panasonic (include kabel)</v>
          </cell>
          <cell r="F166">
            <v>394500</v>
          </cell>
          <cell r="G166">
            <v>69600</v>
          </cell>
        </row>
        <row r="167">
          <cell r="B167" t="str">
            <v>Exhaust fan tipe industrial di R. Genset + instalasi</v>
          </cell>
          <cell r="F167">
            <v>1374200</v>
          </cell>
          <cell r="G167">
            <v>242500</v>
          </cell>
        </row>
        <row r="168">
          <cell r="B168" t="str">
            <v>Pekerjaan Ruang PANEL</v>
          </cell>
          <cell r="F168">
            <v>0</v>
          </cell>
          <cell r="G168">
            <v>0</v>
          </cell>
        </row>
        <row r="169">
          <cell r="B169" t="str">
            <v>Pekerjaan Dinding, plafond dan Lantai</v>
          </cell>
          <cell r="F169">
            <v>0</v>
          </cell>
          <cell r="G169">
            <v>0</v>
          </cell>
        </row>
        <row r="170">
          <cell r="B170" t="str">
            <v>Pas. Plafond gypsum, Rk. Hollow galvanised 4/4, 2/4</v>
          </cell>
          <cell r="F170">
            <v>248000</v>
          </cell>
          <cell r="G170">
            <v>43800</v>
          </cell>
        </row>
        <row r="171">
          <cell r="B171" t="str">
            <v>Pek. Pengecatan</v>
          </cell>
          <cell r="F171">
            <v>94700</v>
          </cell>
          <cell r="G171">
            <v>16700</v>
          </cell>
        </row>
        <row r="172">
          <cell r="B172" t="str">
            <v>Pintu kaca single, rangka aluminium YKK</v>
          </cell>
          <cell r="F172">
            <v>6832000</v>
          </cell>
          <cell r="G172">
            <v>1205600</v>
          </cell>
        </row>
        <row r="173">
          <cell r="B173" t="str">
            <v>Jendela type VI (kusen AL. 4", kaca bening 5 mm)</v>
          </cell>
          <cell r="F173">
            <v>4283000</v>
          </cell>
          <cell r="G173">
            <v>755800</v>
          </cell>
        </row>
        <row r="174">
          <cell r="B174" t="str">
            <v>Logo/Name Plate Ruang NGN</v>
          </cell>
          <cell r="F174">
            <v>1417300</v>
          </cell>
          <cell r="G174">
            <v>377400</v>
          </cell>
        </row>
        <row r="175">
          <cell r="B175" t="str">
            <v>Penerangan Ruang PANEL</v>
          </cell>
          <cell r="F175">
            <v>0</v>
          </cell>
          <cell r="G175">
            <v>0</v>
          </cell>
        </row>
        <row r="176">
          <cell r="B176" t="str">
            <v>Instalasi penerangan</v>
          </cell>
          <cell r="F176">
            <v>507200</v>
          </cell>
          <cell r="G176">
            <v>89500</v>
          </cell>
        </row>
        <row r="177">
          <cell r="B177" t="str">
            <v>- Kabel NYY 3x2.5mm</v>
          </cell>
          <cell r="F177">
            <v>0</v>
          </cell>
          <cell r="G177">
            <v>0</v>
          </cell>
        </row>
        <row r="178">
          <cell r="B178" t="str">
            <v>- Lampu Downlight 4" lengkap</v>
          </cell>
          <cell r="F178">
            <v>0</v>
          </cell>
          <cell r="G178">
            <v>0</v>
          </cell>
        </row>
        <row r="179">
          <cell r="B179" t="str">
            <v>Saklar serie Ex. Panasonic</v>
          </cell>
          <cell r="F179">
            <v>281800</v>
          </cell>
          <cell r="G179">
            <v>49700</v>
          </cell>
        </row>
        <row r="180">
          <cell r="B180" t="str">
            <v>Stop Kontak Ex. Panasonic (include kabel)</v>
          </cell>
          <cell r="F180">
            <v>394500</v>
          </cell>
          <cell r="G180">
            <v>69600</v>
          </cell>
        </row>
        <row r="181">
          <cell r="B181" t="str">
            <v>Pekerjaan KAMAR MANDI &amp; PANTRY</v>
          </cell>
          <cell r="F181">
            <v>0</v>
          </cell>
          <cell r="G181">
            <v>0</v>
          </cell>
        </row>
        <row r="182">
          <cell r="B182" t="str">
            <v>Pekerjaan Dinding, plafond dan Lantai</v>
          </cell>
          <cell r="F182">
            <v>0</v>
          </cell>
          <cell r="G182">
            <v>0</v>
          </cell>
        </row>
        <row r="183">
          <cell r="B183" t="str">
            <v>Pas. Plafond gypsum, Rk. Hollow galvanised 4/4, 2/4</v>
          </cell>
          <cell r="F183">
            <v>248000</v>
          </cell>
          <cell r="G183">
            <v>43800</v>
          </cell>
        </row>
        <row r="184">
          <cell r="B184" t="str">
            <v>Pengecatan plafon</v>
          </cell>
          <cell r="F184">
            <v>94700</v>
          </cell>
          <cell r="G184">
            <v>16700</v>
          </cell>
        </row>
        <row r="185">
          <cell r="B185" t="str">
            <v>Pintu single PVC, lengkap accessories</v>
          </cell>
          <cell r="F185">
            <v>510000</v>
          </cell>
          <cell r="G185">
            <v>255000</v>
          </cell>
        </row>
        <row r="186">
          <cell r="B186" t="str">
            <v>Pintu Single,Type P2 (kusen Al. 4", pintu multiplek lapis HPL, 80x210cm + accessories)</v>
          </cell>
          <cell r="F186">
            <v>6832000</v>
          </cell>
          <cell r="G186">
            <v>1205600</v>
          </cell>
        </row>
        <row r="187">
          <cell r="B187" t="str">
            <v>Pintu Jendela Type PJ1 (pintu, jendela kaca bening t 5mm) + accs</v>
          </cell>
          <cell r="F187">
            <v>5425900</v>
          </cell>
          <cell r="G187">
            <v>786700</v>
          </cell>
        </row>
        <row r="188">
          <cell r="B188" t="str">
            <v>Ventilasi Type V1 (ventilasi kaca bening, t 5mm, 72 x 40cm)</v>
          </cell>
          <cell r="F188">
            <v>901700</v>
          </cell>
          <cell r="G188">
            <v>159100</v>
          </cell>
        </row>
        <row r="189">
          <cell r="B189" t="str">
            <v>Instalasi penerangan KM &amp; Pantry</v>
          </cell>
          <cell r="F189">
            <v>0</v>
          </cell>
          <cell r="G189">
            <v>0</v>
          </cell>
        </row>
        <row r="190">
          <cell r="B190" t="str">
            <v>Instalasi penerangan</v>
          </cell>
          <cell r="F190">
            <v>394500</v>
          </cell>
          <cell r="G190">
            <v>69600</v>
          </cell>
        </row>
        <row r="191">
          <cell r="B191" t="str">
            <v>- Kabel NYY  3x2.5mm</v>
          </cell>
          <cell r="F191">
            <v>0</v>
          </cell>
          <cell r="G191">
            <v>0</v>
          </cell>
        </row>
        <row r="192">
          <cell r="B192" t="str">
            <v>- Lampu Downlight 4" lengkap</v>
          </cell>
          <cell r="F192">
            <v>0</v>
          </cell>
          <cell r="G192">
            <v>0</v>
          </cell>
        </row>
        <row r="193">
          <cell r="B193" t="str">
            <v>Saklar serie Ex. Panasonic</v>
          </cell>
          <cell r="F193">
            <v>248000</v>
          </cell>
          <cell r="G193">
            <v>43800</v>
          </cell>
        </row>
        <row r="194">
          <cell r="B194" t="str">
            <v>Stop Kontak Ex. Panasonic (include kabel)</v>
          </cell>
          <cell r="F194">
            <v>94700</v>
          </cell>
          <cell r="G194">
            <v>16700</v>
          </cell>
        </row>
        <row r="195">
          <cell r="B195" t="str">
            <v>Pekerjaan Sanitair</v>
          </cell>
          <cell r="F195">
            <v>0</v>
          </cell>
          <cell r="G195">
            <v>0</v>
          </cell>
        </row>
        <row r="196">
          <cell r="B196" t="str">
            <v xml:space="preserve"> Pasang floor drain</v>
          </cell>
          <cell r="F196">
            <v>1057200</v>
          </cell>
          <cell r="G196">
            <v>186600</v>
          </cell>
        </row>
        <row r="197">
          <cell r="B197" t="str">
            <v xml:space="preserve"> Pasang cermin </v>
          </cell>
          <cell r="F197">
            <v>546600</v>
          </cell>
          <cell r="G197">
            <v>96500</v>
          </cell>
        </row>
        <row r="198">
          <cell r="B198" t="str">
            <v xml:space="preserve"> Closet jongkok </v>
          </cell>
          <cell r="F198">
            <v>511700</v>
          </cell>
          <cell r="G198">
            <v>157400</v>
          </cell>
        </row>
        <row r="199">
          <cell r="B199" t="str">
            <v xml:space="preserve"> Bak Mandi fiber  ukuran 600x600 mm</v>
          </cell>
          <cell r="F199">
            <v>1026900</v>
          </cell>
          <cell r="G199">
            <v>157400</v>
          </cell>
        </row>
        <row r="200">
          <cell r="B200" t="str">
            <v xml:space="preserve"> Kran air</v>
          </cell>
          <cell r="F200">
            <v>220300</v>
          </cell>
          <cell r="G200">
            <v>62900</v>
          </cell>
        </row>
        <row r="201">
          <cell r="B201" t="str">
            <v xml:space="preserve"> Zink pantry (cuci piring), incl pemipaan dan kran</v>
          </cell>
          <cell r="F201">
            <v>4846500</v>
          </cell>
          <cell r="G201">
            <v>855300</v>
          </cell>
        </row>
        <row r="202">
          <cell r="B202" t="str">
            <v xml:space="preserve"> Instalasi Air bersih</v>
          </cell>
          <cell r="F202">
            <v>188700</v>
          </cell>
          <cell r="G202">
            <v>62900</v>
          </cell>
        </row>
        <row r="203">
          <cell r="B203" t="str">
            <v xml:space="preserve"> Instalasi Air Kotor</v>
          </cell>
          <cell r="F203">
            <v>173100</v>
          </cell>
          <cell r="G203">
            <v>62900</v>
          </cell>
        </row>
        <row r="204">
          <cell r="B204" t="str">
            <v>Pekerjaan KORIDOR PENGHUBUNG</v>
          </cell>
          <cell r="F204">
            <v>0</v>
          </cell>
          <cell r="G204">
            <v>0</v>
          </cell>
        </row>
        <row r="205">
          <cell r="B205" t="str">
            <v>Pek. Galian Pondasi</v>
          </cell>
          <cell r="F205">
            <v>202900</v>
          </cell>
          <cell r="G205">
            <v>35800</v>
          </cell>
        </row>
        <row r="206">
          <cell r="B206" t="str">
            <v>Plesteran tebal 2 cm + Aci cm 1 :  3</v>
          </cell>
          <cell r="F206">
            <v>101400</v>
          </cell>
          <cell r="G206">
            <v>17900</v>
          </cell>
        </row>
        <row r="207">
          <cell r="B207" t="str">
            <v>Lampu taman SL 25 W lengkap dengan tiang dan pondasi</v>
          </cell>
          <cell r="F207">
            <v>1275000</v>
          </cell>
          <cell r="G207">
            <v>0</v>
          </cell>
        </row>
        <row r="208">
          <cell r="B208" t="str">
            <v>Pek. Sirtu padat dan Urugan peninggian lantai tambahan</v>
          </cell>
          <cell r="F208">
            <v>266500</v>
          </cell>
          <cell r="G208">
            <v>89600</v>
          </cell>
        </row>
        <row r="209">
          <cell r="B209" t="str">
            <v>Pekerjaan lantai kerja</v>
          </cell>
          <cell r="F209">
            <v>6190400</v>
          </cell>
          <cell r="G209">
            <v>1092400</v>
          </cell>
        </row>
        <row r="210">
          <cell r="B210" t="str">
            <v>Pek. Pas. Keramik lantai koridor 30 x 30 cm</v>
          </cell>
          <cell r="F210">
            <v>360700</v>
          </cell>
          <cell r="G210">
            <v>63600</v>
          </cell>
        </row>
        <row r="211">
          <cell r="B211" t="str">
            <v>Penutup Atap Metal, rangka baja ringan</v>
          </cell>
          <cell r="F211">
            <v>375400</v>
          </cell>
          <cell r="G211">
            <v>66200</v>
          </cell>
        </row>
        <row r="212">
          <cell r="B212" t="str">
            <v>Pekerjaan HALAMAN LUAR</v>
          </cell>
          <cell r="F212">
            <v>0</v>
          </cell>
          <cell r="G212">
            <v>0</v>
          </cell>
        </row>
        <row r="213">
          <cell r="B213" t="str">
            <v>Paving Block, tebal = 8 cm + pasir, warna abu-abu</v>
          </cell>
          <cell r="F213">
            <v>249400</v>
          </cell>
          <cell r="G213">
            <v>47100</v>
          </cell>
        </row>
        <row r="214">
          <cell r="B214" t="str">
            <v>Kanstin uk. 10x20x40 cm, warna abu-abu</v>
          </cell>
          <cell r="F214">
            <v>249400</v>
          </cell>
          <cell r="G214">
            <v>47100</v>
          </cell>
        </row>
        <row r="215">
          <cell r="B215" t="str">
            <v>Penambahan Pipa PVC 4 Inch dari BMH ke gedung</v>
          </cell>
          <cell r="F215">
            <v>511700</v>
          </cell>
          <cell r="G215">
            <v>283300</v>
          </cell>
        </row>
        <row r="216">
          <cell r="B216" t="str">
            <v>Penerangan Site</v>
          </cell>
          <cell r="F216">
            <v>0</v>
          </cell>
          <cell r="G216">
            <v>0</v>
          </cell>
        </row>
        <row r="217">
          <cell r="B217" t="str">
            <v xml:space="preserve">Instalasi Lampu Taman </v>
          </cell>
          <cell r="F217">
            <v>472000</v>
          </cell>
          <cell r="G217">
            <v>169900</v>
          </cell>
        </row>
        <row r="218">
          <cell r="B218" t="str">
            <v>Instalasi Lampu Sorot</v>
          </cell>
          <cell r="F218">
            <v>472000</v>
          </cell>
          <cell r="G218">
            <v>169900</v>
          </cell>
        </row>
        <row r="219">
          <cell r="B219" t="str">
            <v>Instalasi Power Sumur Bor</v>
          </cell>
          <cell r="F219">
            <v>472000</v>
          </cell>
          <cell r="G219">
            <v>169900</v>
          </cell>
        </row>
        <row r="220">
          <cell r="B220" t="str">
            <v>Kolom praktis uk 15 x 15 cm, t =400 cm</v>
          </cell>
          <cell r="F220">
            <v>6190400</v>
          </cell>
          <cell r="G220">
            <v>1092400</v>
          </cell>
        </row>
        <row r="221">
          <cell r="B221" t="str">
            <v>Lampu Sorot LED 20 W</v>
          </cell>
          <cell r="F221">
            <v>472000</v>
          </cell>
          <cell r="G221">
            <v>94400</v>
          </cell>
        </row>
        <row r="222">
          <cell r="B222" t="str">
            <v>Pasang stop kontak 1 phase</v>
          </cell>
          <cell r="F222">
            <v>251800</v>
          </cell>
          <cell r="G222">
            <v>94400</v>
          </cell>
        </row>
        <row r="223">
          <cell r="B223" t="str">
            <v>Pekerjaan Septiktank</v>
          </cell>
          <cell r="F223">
            <v>0</v>
          </cell>
          <cell r="G223">
            <v>0</v>
          </cell>
        </row>
        <row r="224">
          <cell r="B224" t="str">
            <v>Bio Tank kapasitas 3000 liter</v>
          </cell>
          <cell r="F224">
            <v>10490700</v>
          </cell>
          <cell r="G224">
            <v>1851300</v>
          </cell>
        </row>
        <row r="225">
          <cell r="B225" t="str">
            <v>Pemasangan dan Galian include paralon 4 inc</v>
          </cell>
          <cell r="F225">
            <v>507200</v>
          </cell>
          <cell r="G225">
            <v>89500</v>
          </cell>
        </row>
        <row r="226">
          <cell r="B226" t="str">
            <v>Pekerjaan Sumur Bor</v>
          </cell>
          <cell r="F226">
            <v>62792500</v>
          </cell>
          <cell r="G226">
            <v>11081000</v>
          </cell>
        </row>
        <row r="227">
          <cell r="B227" t="str">
            <v>Pengeboran 25 mtr (sd sumber air)</v>
          </cell>
          <cell r="F227">
            <v>0</v>
          </cell>
          <cell r="G227">
            <v>0</v>
          </cell>
        </row>
        <row r="228">
          <cell r="B228" t="str">
            <v>Instalasi Pipa Paralon</v>
          </cell>
          <cell r="F228">
            <v>0</v>
          </cell>
          <cell r="G228">
            <v>0</v>
          </cell>
        </row>
        <row r="229">
          <cell r="B229" t="str">
            <v>Pompa Air 500 Watt</v>
          </cell>
          <cell r="F229">
            <v>0</v>
          </cell>
          <cell r="G229">
            <v>0</v>
          </cell>
        </row>
        <row r="230">
          <cell r="B230" t="str">
            <v>Pekerjaan Tangki Air</v>
          </cell>
          <cell r="F230">
            <v>12614900</v>
          </cell>
          <cell r="G230">
            <v>2226200</v>
          </cell>
        </row>
        <row r="231">
          <cell r="B231" t="str">
            <v xml:space="preserve">Tower air beton tinggi 5 mtr </v>
          </cell>
          <cell r="F231">
            <v>0</v>
          </cell>
          <cell r="G231">
            <v>0</v>
          </cell>
        </row>
        <row r="232">
          <cell r="B232" t="str">
            <v>Instalasi pipa air</v>
          </cell>
          <cell r="F232">
            <v>0</v>
          </cell>
          <cell r="G232">
            <v>0</v>
          </cell>
        </row>
        <row r="233">
          <cell r="B233" t="str">
            <v>Tangki air Kap. 500 L</v>
          </cell>
          <cell r="F233">
            <v>0</v>
          </cell>
          <cell r="G233">
            <v>0</v>
          </cell>
        </row>
        <row r="234">
          <cell r="F234">
            <v>0</v>
          </cell>
          <cell r="G234">
            <v>0</v>
          </cell>
        </row>
        <row r="235">
          <cell r="F235">
            <v>0</v>
          </cell>
          <cell r="G235">
            <v>0</v>
          </cell>
        </row>
        <row r="236">
          <cell r="F236">
            <v>0</v>
          </cell>
          <cell r="G236">
            <v>0</v>
          </cell>
        </row>
        <row r="237">
          <cell r="F237">
            <v>0</v>
          </cell>
          <cell r="G237">
            <v>0</v>
          </cell>
        </row>
        <row r="238">
          <cell r="B238" t="str">
            <v>Uraian Pekerjaan</v>
          </cell>
          <cell r="F238">
            <v>0</v>
          </cell>
          <cell r="G238">
            <v>0</v>
          </cell>
        </row>
        <row r="239">
          <cell r="F239">
            <v>0</v>
          </cell>
          <cell r="G239">
            <v>0</v>
          </cell>
        </row>
        <row r="240">
          <cell r="B240" t="str">
            <v>Pondasi halaman tinggi 1 M</v>
          </cell>
          <cell r="F240">
            <v>1534600</v>
          </cell>
          <cell r="G240">
            <v>270800</v>
          </cell>
        </row>
        <row r="241">
          <cell r="B241" t="str">
            <v>Pagar BRC 8mm galvanis pabrik tinggi 120 cm, incl. pintu double (tinggi 2,5 m, lebar 3 m), utk Pagar depan</v>
          </cell>
          <cell r="F241">
            <v>394500</v>
          </cell>
          <cell r="G241">
            <v>69600</v>
          </cell>
        </row>
        <row r="242">
          <cell r="B242" t="str">
            <v>Urugan tanah lahan halaman gedung</v>
          </cell>
          <cell r="F242">
            <v>270300</v>
          </cell>
          <cell r="G242">
            <v>47900</v>
          </cell>
        </row>
        <row r="243">
          <cell r="B243" t="str">
            <v>Pas. dinding Bata 1 : 3 (icl plesteran dan acian, dinding pagar samping dan belakang tinggi 2,5 m)</v>
          </cell>
          <cell r="F243">
            <v>321200</v>
          </cell>
          <cell r="G243">
            <v>56700</v>
          </cell>
        </row>
        <row r="244">
          <cell r="B244" t="str">
            <v xml:space="preserve">Pek. Pengecatan dinding (bagian luar dan bagian dalam halaman) </v>
          </cell>
          <cell r="F244">
            <v>77300</v>
          </cell>
          <cell r="G244">
            <v>13600</v>
          </cell>
        </row>
        <row r="245">
          <cell r="B245" t="str">
            <v>Pek. Kolom praktis uk 15 x 15 cm, t =200 cm</v>
          </cell>
          <cell r="F245">
            <v>4803200</v>
          </cell>
          <cell r="G245">
            <v>847600</v>
          </cell>
        </row>
        <row r="246">
          <cell r="B246" t="str">
            <v>Pek. Kawat berduri h=40 cm include besi siku finishing cat</v>
          </cell>
          <cell r="F246">
            <v>133000</v>
          </cell>
          <cell r="G246">
            <v>23500</v>
          </cell>
        </row>
        <row r="247">
          <cell r="F247">
            <v>0</v>
          </cell>
          <cell r="G247">
            <v>0</v>
          </cell>
        </row>
        <row r="248">
          <cell r="F248">
            <v>0</v>
          </cell>
          <cell r="G248">
            <v>0</v>
          </cell>
        </row>
        <row r="249">
          <cell r="F249">
            <v>0</v>
          </cell>
          <cell r="G249">
            <v>0</v>
          </cell>
        </row>
        <row r="250">
          <cell r="B250" t="str">
            <v>JENIS PEKERJAAN</v>
          </cell>
          <cell r="F250">
            <v>0</v>
          </cell>
          <cell r="G250">
            <v>0</v>
          </cell>
        </row>
        <row r="251">
          <cell r="B251" t="str">
            <v>PSB PLN</v>
          </cell>
          <cell r="F251">
            <v>0</v>
          </cell>
          <cell r="G251">
            <v>0</v>
          </cell>
        </row>
        <row r="252">
          <cell r="F252">
            <v>0</v>
          </cell>
          <cell r="G252">
            <v>0</v>
          </cell>
        </row>
        <row r="253">
          <cell r="B253" t="str">
            <v>PSB 66 KVA</v>
          </cell>
          <cell r="F253">
            <v>0</v>
          </cell>
          <cell r="G253">
            <v>1200</v>
          </cell>
        </row>
        <row r="254">
          <cell r="B254" t="str">
            <v>UJL 66 KVA</v>
          </cell>
          <cell r="F254">
            <v>0</v>
          </cell>
          <cell r="G254">
            <v>204</v>
          </cell>
        </row>
        <row r="255">
          <cell r="B255" t="str">
            <v>SLO</v>
          </cell>
          <cell r="F255">
            <v>0</v>
          </cell>
          <cell r="G255">
            <v>23562000</v>
          </cell>
        </row>
        <row r="256">
          <cell r="B256" t="str">
            <v>Jaringan Tegangan Menengah</v>
          </cell>
          <cell r="F256">
            <v>0</v>
          </cell>
          <cell r="G256">
            <v>0</v>
          </cell>
        </row>
        <row r="257">
          <cell r="B257" t="str">
            <v xml:space="preserve">  -  Tiang besi 12 m 200 dAN</v>
          </cell>
          <cell r="F257">
            <v>8649600</v>
          </cell>
          <cell r="G257">
            <v>2162400</v>
          </cell>
        </row>
        <row r="258">
          <cell r="B258" t="str">
            <v xml:space="preserve">  -  Konduktor AAAC 70 mm</v>
          </cell>
          <cell r="F258">
            <v>28000</v>
          </cell>
          <cell r="G258">
            <v>7000</v>
          </cell>
        </row>
        <row r="259">
          <cell r="B259" t="str">
            <v>Gardu</v>
          </cell>
          <cell r="F259">
            <v>0</v>
          </cell>
          <cell r="G259">
            <v>0</v>
          </cell>
        </row>
        <row r="260">
          <cell r="B260" t="str">
            <v xml:space="preserve"> -  Tiang besi 12 m 200 dAN</v>
          </cell>
          <cell r="F260">
            <v>8649600</v>
          </cell>
          <cell r="G260">
            <v>2162400</v>
          </cell>
        </row>
        <row r="261">
          <cell r="B261" t="str">
            <v xml:space="preserve">  -  Fuse cut out 20 kV + fuse ink</v>
          </cell>
          <cell r="F261">
            <v>3182400</v>
          </cell>
          <cell r="G261">
            <v>795600</v>
          </cell>
        </row>
        <row r="262">
          <cell r="B262" t="str">
            <v>-   Lighting arrester 20 kV 10 KA</v>
          </cell>
          <cell r="F262">
            <v>3818900</v>
          </cell>
          <cell r="G262">
            <v>954700</v>
          </cell>
        </row>
        <row r="263">
          <cell r="B263" t="str">
            <v>-   Trafo 20 kV, 3 phase 100 kVA</v>
          </cell>
          <cell r="F263">
            <v>89760000</v>
          </cell>
          <cell r="G263">
            <v>22440000</v>
          </cell>
        </row>
        <row r="264">
          <cell r="F264">
            <v>0</v>
          </cell>
          <cell r="G264">
            <v>0</v>
          </cell>
        </row>
        <row r="265">
          <cell r="B265" t="str">
            <v>Pekerjaan Tangki Bulanan</v>
          </cell>
          <cell r="F265">
            <v>0</v>
          </cell>
          <cell r="G265">
            <v>0</v>
          </cell>
        </row>
        <row r="266">
          <cell r="B266" t="str">
            <v xml:space="preserve">Tangki bulanan kapasitas 5.000 liter </v>
          </cell>
          <cell r="F266">
            <v>25704000</v>
          </cell>
          <cell r="G266">
            <v>5140800</v>
          </cell>
        </row>
        <row r="267">
          <cell r="B267" t="str">
            <v>Beton angkur antara sloof dan pondasi</v>
          </cell>
          <cell r="F267">
            <v>0</v>
          </cell>
          <cell r="G267">
            <v>0</v>
          </cell>
        </row>
        <row r="268">
          <cell r="B268" t="str">
            <v>Instalasi  pipa ke Genset</v>
          </cell>
          <cell r="F268">
            <v>450800</v>
          </cell>
          <cell r="G268">
            <v>79600</v>
          </cell>
        </row>
        <row r="269">
          <cell r="B269" t="str">
            <v>Pengisian solar pertama</v>
          </cell>
          <cell r="F269">
            <v>9000</v>
          </cell>
          <cell r="G269">
            <v>1600</v>
          </cell>
        </row>
        <row r="270">
          <cell r="F270">
            <v>0</v>
          </cell>
          <cell r="G270">
            <v>0</v>
          </cell>
        </row>
        <row r="271">
          <cell r="B271" t="str">
            <v>Pekerjaan SDP Gedung</v>
          </cell>
          <cell r="F271">
            <v>0</v>
          </cell>
          <cell r="G271">
            <v>0</v>
          </cell>
        </row>
        <row r="272">
          <cell r="B272" t="str">
            <v>BOX SDP uk. 60X40x20 cm, tb. 2 mm + wiring, fin cat</v>
          </cell>
          <cell r="F272">
            <v>4508400</v>
          </cell>
          <cell r="G272">
            <v>795600</v>
          </cell>
        </row>
        <row r="273">
          <cell r="F273">
            <v>0</v>
          </cell>
          <cell r="G273">
            <v>0</v>
          </cell>
        </row>
        <row r="274">
          <cell r="B274" t="str">
            <v>SDP AC (Air Conditioner) :</v>
          </cell>
          <cell r="F274">
            <v>0</v>
          </cell>
          <cell r="G274">
            <v>0</v>
          </cell>
        </row>
        <row r="275">
          <cell r="B275" t="str">
            <v>MCCB 100 A  3P  36KA</v>
          </cell>
          <cell r="F275">
            <v>2817800</v>
          </cell>
          <cell r="G275">
            <v>497300</v>
          </cell>
        </row>
        <row r="276">
          <cell r="B276" t="str">
            <v>MCB 16 A 3P</v>
          </cell>
          <cell r="F276">
            <v>462100</v>
          </cell>
          <cell r="G276">
            <v>81500</v>
          </cell>
        </row>
        <row r="277">
          <cell r="B277" t="str">
            <v>Kontaktor 3P, 32 A</v>
          </cell>
          <cell r="F277">
            <v>1222900</v>
          </cell>
          <cell r="G277">
            <v>215800</v>
          </cell>
        </row>
        <row r="278">
          <cell r="B278" t="str">
            <v>Pilot Lamp</v>
          </cell>
          <cell r="F278">
            <v>112700</v>
          </cell>
          <cell r="G278">
            <v>19900</v>
          </cell>
        </row>
        <row r="279">
          <cell r="B279" t="str">
            <v>Fuse Control</v>
          </cell>
          <cell r="F279">
            <v>101400</v>
          </cell>
          <cell r="G279">
            <v>17900</v>
          </cell>
        </row>
        <row r="280">
          <cell r="B280" t="str">
            <v>Busbar Tembaga dan kabel wiring</v>
          </cell>
          <cell r="F280">
            <v>1020000</v>
          </cell>
          <cell r="G280">
            <v>180000</v>
          </cell>
        </row>
        <row r="281">
          <cell r="B281" t="str">
            <v>Kabel dari MDP ke SDP AC NYY 4x35 mm</v>
          </cell>
          <cell r="F281">
            <v>360700</v>
          </cell>
          <cell r="G281">
            <v>63600</v>
          </cell>
        </row>
        <row r="282">
          <cell r="B282" t="str">
            <v>PVC duck kabel  10x6 cm</v>
          </cell>
          <cell r="F282">
            <v>349400</v>
          </cell>
          <cell r="G282">
            <v>61700</v>
          </cell>
        </row>
        <row r="283">
          <cell r="F283">
            <v>0</v>
          </cell>
          <cell r="G283">
            <v>0</v>
          </cell>
        </row>
        <row r="284">
          <cell r="B284" t="str">
            <v>SDP Penerangan :</v>
          </cell>
          <cell r="F284">
            <v>0</v>
          </cell>
          <cell r="G284">
            <v>0</v>
          </cell>
        </row>
        <row r="285">
          <cell r="B285" t="str">
            <v>MCCB 100 A  3P  36KA</v>
          </cell>
          <cell r="F285">
            <v>3944900</v>
          </cell>
          <cell r="G285">
            <v>696200</v>
          </cell>
        </row>
        <row r="286">
          <cell r="B286" t="str">
            <v>MCB 16 A 1P</v>
          </cell>
          <cell r="F286">
            <v>462100</v>
          </cell>
          <cell r="G286">
            <v>81500</v>
          </cell>
        </row>
        <row r="287">
          <cell r="B287" t="str">
            <v>Pilot Lamp</v>
          </cell>
          <cell r="F287">
            <v>112700</v>
          </cell>
          <cell r="G287">
            <v>19900</v>
          </cell>
        </row>
        <row r="288">
          <cell r="B288" t="str">
            <v>Fuse Control</v>
          </cell>
          <cell r="F288">
            <v>101400</v>
          </cell>
          <cell r="G288">
            <v>17900</v>
          </cell>
        </row>
        <row r="289">
          <cell r="B289" t="str">
            <v>Busbar Tembaga dan kabel wiring</v>
          </cell>
          <cell r="F289">
            <v>1020000</v>
          </cell>
          <cell r="G289">
            <v>180000</v>
          </cell>
        </row>
        <row r="290">
          <cell r="B290" t="str">
            <v>Kabel dari MDP ke SDP Penerangan NYY 4x35 mm</v>
          </cell>
          <cell r="F290">
            <v>360700</v>
          </cell>
          <cell r="G290">
            <v>63600</v>
          </cell>
        </row>
        <row r="291">
          <cell r="B291" t="str">
            <v>PVC duck kabel  10x6 cm</v>
          </cell>
          <cell r="F291">
            <v>154100</v>
          </cell>
          <cell r="G291">
            <v>12600</v>
          </cell>
        </row>
        <row r="292">
          <cell r="F292">
            <v>0</v>
          </cell>
          <cell r="G292">
            <v>0</v>
          </cell>
        </row>
        <row r="293">
          <cell r="B293" t="str">
            <v>Pekerjaan FAP</v>
          </cell>
          <cell r="F293">
            <v>0</v>
          </cell>
          <cell r="G293">
            <v>0</v>
          </cell>
        </row>
        <row r="294">
          <cell r="B294" t="str">
            <v xml:space="preserve"> Fixed Heat Detector</v>
          </cell>
          <cell r="F294">
            <v>1070700</v>
          </cell>
          <cell r="G294">
            <v>189000</v>
          </cell>
        </row>
        <row r="295">
          <cell r="B295" t="str">
            <v xml:space="preserve"> Smoke Detector </v>
          </cell>
          <cell r="F295">
            <v>1239800</v>
          </cell>
          <cell r="G295">
            <v>218800</v>
          </cell>
        </row>
        <row r="296">
          <cell r="B296" t="str">
            <v xml:space="preserve"> Alarm Bell</v>
          </cell>
          <cell r="F296">
            <v>1577900</v>
          </cell>
          <cell r="G296">
            <v>278500</v>
          </cell>
        </row>
        <row r="297">
          <cell r="B297" t="str">
            <v xml:space="preserve"> Push Button / Break Glass</v>
          </cell>
          <cell r="F297">
            <v>1070700</v>
          </cell>
          <cell r="G297">
            <v>189000</v>
          </cell>
        </row>
        <row r="298">
          <cell r="B298" t="str">
            <v xml:space="preserve"> Indicating Lamp</v>
          </cell>
          <cell r="F298">
            <v>760800</v>
          </cell>
          <cell r="G298">
            <v>134300</v>
          </cell>
        </row>
        <row r="299">
          <cell r="B299" t="str">
            <v xml:space="preserve"> Instalasi Detector 3 x 1.5 mm dalam conduit PVC Ø 20 mm²</v>
          </cell>
          <cell r="F299">
            <v>450800</v>
          </cell>
          <cell r="G299">
            <v>79600</v>
          </cell>
        </row>
        <row r="300">
          <cell r="B300" t="str">
            <v xml:space="preserve"> Instalasi Alarm Bell, Break Glass dan Indicating Lamp</v>
          </cell>
          <cell r="F300">
            <v>3888500</v>
          </cell>
          <cell r="G300">
            <v>686200</v>
          </cell>
        </row>
        <row r="301">
          <cell r="B301" t="str">
            <v xml:space="preserve"> Fire Alarm  Control Panel ( 4 Zone ) Lengkap Battery</v>
          </cell>
          <cell r="F301">
            <v>13091700</v>
          </cell>
          <cell r="G301">
            <v>2310300</v>
          </cell>
        </row>
        <row r="302">
          <cell r="B302" t="str">
            <v xml:space="preserve"> Penarikan kabel dari FACP ke :</v>
          </cell>
          <cell r="F302">
            <v>0</v>
          </cell>
          <cell r="G302">
            <v>0</v>
          </cell>
        </row>
        <row r="303">
          <cell r="B303" t="str">
            <v xml:space="preserve"> - TBF-B  NYA 5 ( 3 x 1.5 qmm ) dalam conduit PVC Ø 20 mm</v>
          </cell>
          <cell r="F303">
            <v>129600</v>
          </cell>
          <cell r="G303">
            <v>22900</v>
          </cell>
        </row>
        <row r="304">
          <cell r="B304" t="str">
            <v xml:space="preserve"> -  TBF-A  NYA 5 ( 3 x 1.5 qmm ) dalam conduit PVC Ø 20 mm</v>
          </cell>
          <cell r="F304">
            <v>129600</v>
          </cell>
          <cell r="G304">
            <v>22900</v>
          </cell>
        </row>
        <row r="305">
          <cell r="B305" t="str">
            <v>Setting, Testing dan Training</v>
          </cell>
          <cell r="F305">
            <v>4508400</v>
          </cell>
          <cell r="G305">
            <v>795600</v>
          </cell>
        </row>
        <row r="306">
          <cell r="B306" t="str">
            <v xml:space="preserve">Pas. Fire Extinguisher Multi Purpose 3 Kg </v>
          </cell>
          <cell r="F306">
            <v>619900</v>
          </cell>
          <cell r="G306">
            <v>109400</v>
          </cell>
        </row>
        <row r="307">
          <cell r="B307" t="str">
            <v>Terminal Box Fire Alarm (TBF)</v>
          </cell>
          <cell r="F307">
            <v>1521600</v>
          </cell>
          <cell r="G307">
            <v>268500</v>
          </cell>
        </row>
        <row r="308">
          <cell r="F308">
            <v>0</v>
          </cell>
          <cell r="G308">
            <v>0</v>
          </cell>
        </row>
        <row r="309">
          <cell r="B309" t="str">
            <v>Pekerjaan Rack OTB ODF</v>
          </cell>
          <cell r="F309">
            <v>0</v>
          </cell>
          <cell r="G309">
            <v>0</v>
          </cell>
        </row>
        <row r="310">
          <cell r="B310" t="str">
            <v>FTM, High Density Rack, HF 10000 series, merk Hakko Opto, kapasitas up to 1008 cores</v>
          </cell>
          <cell r="F310">
            <v>19074000</v>
          </cell>
          <cell r="G310">
            <v>3366000</v>
          </cell>
        </row>
        <row r="311">
          <cell r="B311" t="str">
            <v>ODF, Rackmount, merk Hakko Opto, Kapasitas 144 port, c/w FCPC Adapter, Pigtail, Splice Casette &amp; Protection Sleeve</v>
          </cell>
          <cell r="F311">
            <v>15606000</v>
          </cell>
          <cell r="G311">
            <v>2754000</v>
          </cell>
        </row>
        <row r="312">
          <cell r="F312">
            <v>0</v>
          </cell>
          <cell r="G312">
            <v>0</v>
          </cell>
        </row>
        <row r="313">
          <cell r="B313" t="str">
            <v>Pekerjaan Tray Kabel</v>
          </cell>
          <cell r="F313">
            <v>0</v>
          </cell>
          <cell r="G313">
            <v>0</v>
          </cell>
        </row>
        <row r="314">
          <cell r="B314" t="str">
            <v>Tray kabel</v>
          </cell>
          <cell r="F314">
            <v>372800</v>
          </cell>
          <cell r="G314">
            <v>65800</v>
          </cell>
        </row>
        <row r="315">
          <cell r="F315">
            <v>0</v>
          </cell>
          <cell r="G315">
            <v>0</v>
          </cell>
        </row>
        <row r="316">
          <cell r="B316" t="str">
            <v>Pekerjaan Penangkal Petir</v>
          </cell>
          <cell r="F316">
            <v>0</v>
          </cell>
          <cell r="G316">
            <v>0</v>
          </cell>
        </row>
        <row r="317">
          <cell r="B317" t="str">
            <v>Air Terminal Penangkap lengkap pipa GIP 3/4"dengan ketinggian minimal 1,5 m dari parapet atau bagian gedung</v>
          </cell>
          <cell r="F317">
            <v>4681800</v>
          </cell>
          <cell r="G317">
            <v>826200</v>
          </cell>
        </row>
        <row r="318">
          <cell r="B318" t="str">
            <v>Pas. Kabel NYA 1x70 mm lengkap konduit dan klem</v>
          </cell>
          <cell r="F318">
            <v>135300</v>
          </cell>
          <cell r="G318">
            <v>23900</v>
          </cell>
        </row>
        <row r="319">
          <cell r="F319">
            <v>0</v>
          </cell>
          <cell r="G319">
            <v>0</v>
          </cell>
        </row>
        <row r="320">
          <cell r="B320" t="str">
            <v xml:space="preserve"> Pekerjaan Grounding </v>
          </cell>
          <cell r="F320">
            <v>0</v>
          </cell>
          <cell r="G320">
            <v>0</v>
          </cell>
        </row>
        <row r="321">
          <cell r="B321" t="str">
            <v xml:space="preserve"> Pek. Grounding Gedung</v>
          </cell>
          <cell r="F321">
            <v>0</v>
          </cell>
          <cell r="G321">
            <v>0</v>
          </cell>
        </row>
        <row r="322">
          <cell r="B322" t="str">
            <v>- Plat tembaga uk 5x100x300 mm</v>
          </cell>
          <cell r="F322">
            <v>676300</v>
          </cell>
          <cell r="G322">
            <v>119300</v>
          </cell>
        </row>
        <row r="323">
          <cell r="B323" t="str">
            <v>- Kabel Cu BC 50 mm2</v>
          </cell>
          <cell r="F323">
            <v>101400</v>
          </cell>
          <cell r="G323">
            <v>17900</v>
          </cell>
        </row>
        <row r="324">
          <cell r="B324" t="str">
            <v>- Isolator busbar</v>
          </cell>
          <cell r="F324">
            <v>56400</v>
          </cell>
          <cell r="G324">
            <v>9900</v>
          </cell>
        </row>
        <row r="325">
          <cell r="B325" t="str">
            <v>- Accessories : scun kabel uk. 50 mm + baut</v>
          </cell>
          <cell r="F325">
            <v>33800</v>
          </cell>
          <cell r="G325">
            <v>6000</v>
          </cell>
        </row>
        <row r="326">
          <cell r="B326" t="str">
            <v xml:space="preserve"> Pek. Grounding Equipment di Ruang Perangkat Lengkap Bak Kontrol</v>
          </cell>
          <cell r="F326">
            <v>0</v>
          </cell>
          <cell r="G326">
            <v>0</v>
          </cell>
        </row>
        <row r="327">
          <cell r="B327" t="str">
            <v>- Plat tembaga bar service uk 5x100x300 mm</v>
          </cell>
          <cell r="F327">
            <v>676300</v>
          </cell>
          <cell r="G327">
            <v>119300</v>
          </cell>
        </row>
        <row r="328">
          <cell r="B328" t="str">
            <v>- Kabel Cu BC 35 mm2</v>
          </cell>
          <cell r="F328">
            <v>507200</v>
          </cell>
          <cell r="G328">
            <v>89500</v>
          </cell>
        </row>
        <row r="329">
          <cell r="B329" t="str">
            <v>- Isolator busbar</v>
          </cell>
          <cell r="F329">
            <v>101400</v>
          </cell>
          <cell r="G329">
            <v>17900</v>
          </cell>
        </row>
        <row r="330">
          <cell r="B330" t="str">
            <v>- Accessories : scun kabel uk. 50 mm + baut</v>
          </cell>
          <cell r="F330">
            <v>33800</v>
          </cell>
          <cell r="G330">
            <v>6000</v>
          </cell>
        </row>
        <row r="331">
          <cell r="B331" t="str">
            <v xml:space="preserve"> Sumur grounding</v>
          </cell>
          <cell r="F331">
            <v>0</v>
          </cell>
          <cell r="G331">
            <v>0</v>
          </cell>
        </row>
        <row r="332">
          <cell r="B332" t="str">
            <v>- Galian sumuran</v>
          </cell>
          <cell r="F332">
            <v>202900</v>
          </cell>
          <cell r="G332">
            <v>35800</v>
          </cell>
        </row>
        <row r="333">
          <cell r="B333" t="str">
            <v>- Kabel BC 50 mm2</v>
          </cell>
          <cell r="F333">
            <v>101400</v>
          </cell>
          <cell r="G333">
            <v>17900</v>
          </cell>
        </row>
        <row r="334">
          <cell r="B334" t="str">
            <v>- Plat tembaga ukuran 5x1000x1000 mm</v>
          </cell>
          <cell r="F334">
            <v>823700</v>
          </cell>
          <cell r="G334">
            <v>145400</v>
          </cell>
        </row>
        <row r="335">
          <cell r="B335" t="str">
            <v>- Rod tembaga</v>
          </cell>
          <cell r="F335">
            <v>507200</v>
          </cell>
          <cell r="G335">
            <v>89500</v>
          </cell>
        </row>
        <row r="336">
          <cell r="B336" t="str">
            <v>- Isolator busbar</v>
          </cell>
          <cell r="F336">
            <v>56400</v>
          </cell>
          <cell r="G336">
            <v>9900</v>
          </cell>
        </row>
        <row r="337">
          <cell r="B337" t="str">
            <v>- Bentonit</v>
          </cell>
          <cell r="F337">
            <v>169100</v>
          </cell>
          <cell r="G337">
            <v>29800</v>
          </cell>
        </row>
        <row r="338">
          <cell r="B338" t="str">
            <v>- Pasir kwarsa</v>
          </cell>
          <cell r="F338">
            <v>338100</v>
          </cell>
          <cell r="G338">
            <v>59700</v>
          </cell>
        </row>
        <row r="339">
          <cell r="B339" t="str">
            <v>- Accessories : scun kabel uk. 50 mm + baut</v>
          </cell>
          <cell r="F339">
            <v>33800</v>
          </cell>
          <cell r="G339">
            <v>6000</v>
          </cell>
        </row>
        <row r="340">
          <cell r="B340" t="str">
            <v>- Bak kontrol uk 40x40x40 cm incl. Cu bar 5x49 mm</v>
          </cell>
          <cell r="F340">
            <v>1133000</v>
          </cell>
          <cell r="G340">
            <v>62900</v>
          </cell>
        </row>
        <row r="341">
          <cell r="F341">
            <v>0</v>
          </cell>
          <cell r="G341">
            <v>0</v>
          </cell>
        </row>
        <row r="342">
          <cell r="B342" t="str">
            <v>Pekerjaan CCTV</v>
          </cell>
          <cell r="F342">
            <v>0</v>
          </cell>
          <cell r="G342">
            <v>0</v>
          </cell>
        </row>
        <row r="343">
          <cell r="B343" t="str">
            <v xml:space="preserve"> Pas. Instalasi CCTV Coaxial Cable RG 59, 75 Ohm dalam PVC 20mm</v>
          </cell>
          <cell r="F343">
            <v>3381300</v>
          </cell>
          <cell r="G343">
            <v>596700</v>
          </cell>
        </row>
        <row r="344">
          <cell r="B344" t="str">
            <v xml:space="preserve"> Pas. Mini Dome Indoor Camera w/ Adaptor lengkap</v>
          </cell>
          <cell r="F344">
            <v>1690700</v>
          </cell>
          <cell r="G344">
            <v>298400</v>
          </cell>
        </row>
        <row r="345">
          <cell r="B345" t="str">
            <v xml:space="preserve"> Digital Video Recorder (DVR) back up capasity 2 Tera</v>
          </cell>
          <cell r="F345">
            <v>5072000</v>
          </cell>
          <cell r="G345">
            <v>895100</v>
          </cell>
        </row>
        <row r="346">
          <cell r="B346" t="str">
            <v xml:space="preserve"> Monitor Multiplexer PC VGA 20" LCD</v>
          </cell>
          <cell r="F346">
            <v>4014200</v>
          </cell>
          <cell r="G346">
            <v>708400</v>
          </cell>
        </row>
        <row r="347">
          <cell r="B347" t="str">
            <v xml:space="preserve"> Setting, Testing dan Training</v>
          </cell>
          <cell r="F347">
            <v>2210900</v>
          </cell>
          <cell r="G347">
            <v>390200</v>
          </cell>
        </row>
        <row r="348">
          <cell r="F348">
            <v>0</v>
          </cell>
          <cell r="G348">
            <v>0</v>
          </cell>
        </row>
        <row r="349">
          <cell r="F349">
            <v>0</v>
          </cell>
          <cell r="G349">
            <v>0</v>
          </cell>
        </row>
        <row r="350">
          <cell r="F350">
            <v>0</v>
          </cell>
          <cell r="G350">
            <v>0</v>
          </cell>
        </row>
        <row r="351">
          <cell r="B351" t="str">
            <v>JENIS PEKERJAAN</v>
          </cell>
          <cell r="F351">
            <v>0</v>
          </cell>
          <cell r="G351">
            <v>0</v>
          </cell>
        </row>
        <row r="352">
          <cell r="F352">
            <v>0</v>
          </cell>
          <cell r="G352">
            <v>0</v>
          </cell>
        </row>
        <row r="353">
          <cell r="B353" t="str">
            <v xml:space="preserve">Pekerjaan Genset kap 100 KVA prime open type rating continues </v>
          </cell>
          <cell r="F353">
            <v>0</v>
          </cell>
          <cell r="G353">
            <v>0</v>
          </cell>
        </row>
        <row r="354">
          <cell r="B354" t="str">
            <v xml:space="preserve">Genset kap 100 KVA prime open type rating continues </v>
          </cell>
          <cell r="F354">
            <v>0</v>
          </cell>
          <cell r="G354">
            <v>0</v>
          </cell>
        </row>
        <row r="355">
          <cell r="B355" t="str">
            <v>Diesel 100 KVA (Perkin - China)</v>
          </cell>
          <cell r="F355">
            <v>241110700</v>
          </cell>
          <cell r="G355">
            <v>36166500</v>
          </cell>
        </row>
        <row r="356">
          <cell r="B356" t="str">
            <v>Generator  (Stamford -China)</v>
          </cell>
          <cell r="F356">
            <v>0</v>
          </cell>
          <cell r="G356">
            <v>0</v>
          </cell>
        </row>
        <row r="357">
          <cell r="B357" t="str">
            <v>Battery starter</v>
          </cell>
          <cell r="F357">
            <v>2958000</v>
          </cell>
          <cell r="G357">
            <v>125500</v>
          </cell>
        </row>
        <row r="358">
          <cell r="B358" t="str">
            <v>Silincer</v>
          </cell>
          <cell r="F358">
            <v>5610000</v>
          </cell>
          <cell r="G358">
            <v>941000</v>
          </cell>
        </row>
        <row r="359">
          <cell r="B359" t="str">
            <v>Cerobong angin</v>
          </cell>
          <cell r="F359">
            <v>3450200</v>
          </cell>
          <cell r="G359">
            <v>1122000</v>
          </cell>
        </row>
        <row r="360">
          <cell r="B360" t="str">
            <v>Flexiblel Canvas</v>
          </cell>
          <cell r="F360">
            <v>3763800</v>
          </cell>
          <cell r="G360">
            <v>1223200</v>
          </cell>
        </row>
        <row r="361">
          <cell r="F361">
            <v>0</v>
          </cell>
          <cell r="G361">
            <v>0</v>
          </cell>
        </row>
        <row r="362">
          <cell r="B362" t="str">
            <v>Pekerjaan Tangki Harian</v>
          </cell>
          <cell r="F362">
            <v>0</v>
          </cell>
          <cell r="G362">
            <v>0</v>
          </cell>
        </row>
        <row r="363">
          <cell r="B363" t="str">
            <v>Tangki harian kapasitas  500 liter</v>
          </cell>
          <cell r="F363">
            <v>7589700</v>
          </cell>
          <cell r="G363">
            <v>1339400</v>
          </cell>
        </row>
        <row r="364">
          <cell r="B364" t="str">
            <v xml:space="preserve">Pompa BBM electric + Pompa Manual </v>
          </cell>
          <cell r="F364">
            <v>18813900</v>
          </cell>
          <cell r="G364">
            <v>3320100</v>
          </cell>
        </row>
        <row r="365">
          <cell r="F365">
            <v>0</v>
          </cell>
          <cell r="G365">
            <v>0</v>
          </cell>
        </row>
        <row r="366">
          <cell r="B366" t="str">
            <v>Pekerjaan MDP</v>
          </cell>
          <cell r="F366">
            <v>0</v>
          </cell>
          <cell r="G366">
            <v>0</v>
          </cell>
        </row>
        <row r="367">
          <cell r="B367" t="str">
            <v xml:space="preserve">Panel Box </v>
          </cell>
          <cell r="F367">
            <v>11271000</v>
          </cell>
          <cell r="G367">
            <v>1989000</v>
          </cell>
        </row>
        <row r="368">
          <cell r="B368" t="str">
            <v>MCCBB  160 A 70KA</v>
          </cell>
          <cell r="F368">
            <v>4621100</v>
          </cell>
          <cell r="G368">
            <v>815500</v>
          </cell>
        </row>
        <row r="369">
          <cell r="B369" t="str">
            <v>MCCB 100 A  70KA</v>
          </cell>
          <cell r="F369">
            <v>3494000</v>
          </cell>
          <cell r="G369">
            <v>616600</v>
          </cell>
        </row>
        <row r="370">
          <cell r="B370" t="str">
            <v>MCCB 125 A  70KA</v>
          </cell>
          <cell r="F370">
            <v>4057600</v>
          </cell>
          <cell r="G370">
            <v>716000</v>
          </cell>
        </row>
        <row r="371">
          <cell r="B371" t="str">
            <v>MCB  80 A  70KA</v>
          </cell>
          <cell r="F371">
            <v>3043200</v>
          </cell>
          <cell r="G371">
            <v>537000</v>
          </cell>
        </row>
        <row r="372">
          <cell r="B372" t="str">
            <v>CU BAR  (busbar support)</v>
          </cell>
          <cell r="F372">
            <v>1014400</v>
          </cell>
          <cell r="G372">
            <v>179000</v>
          </cell>
        </row>
        <row r="373">
          <cell r="B373" t="str">
            <v>CU BAR (main busbar)</v>
          </cell>
          <cell r="F373">
            <v>1690700</v>
          </cell>
          <cell r="G373">
            <v>298400</v>
          </cell>
        </row>
        <row r="374">
          <cell r="B374" t="str">
            <v xml:space="preserve">Power Meter </v>
          </cell>
          <cell r="F374">
            <v>8791400</v>
          </cell>
          <cell r="G374">
            <v>1551400</v>
          </cell>
        </row>
        <row r="375">
          <cell r="B375" t="str">
            <v>CT 250/5 (Curent Transformer)</v>
          </cell>
          <cell r="F375">
            <v>507200</v>
          </cell>
          <cell r="G375">
            <v>89500</v>
          </cell>
        </row>
        <row r="376">
          <cell r="B376" t="str">
            <v>MCB 32A (Proteksi arrester)</v>
          </cell>
          <cell r="F376">
            <v>1352500</v>
          </cell>
          <cell r="G376">
            <v>238700</v>
          </cell>
        </row>
        <row r="377">
          <cell r="B377" t="str">
            <v>Fuse Control 10A</v>
          </cell>
          <cell r="F377">
            <v>63100</v>
          </cell>
          <cell r="G377">
            <v>11100</v>
          </cell>
        </row>
        <row r="378">
          <cell r="B378" t="str">
            <v>Pilot Lamp</v>
          </cell>
          <cell r="F378">
            <v>112700</v>
          </cell>
          <cell r="G378">
            <v>19900</v>
          </cell>
        </row>
        <row r="379">
          <cell r="B379" t="str">
            <v>Arrester 3P 100KA</v>
          </cell>
          <cell r="F379">
            <v>9411300</v>
          </cell>
          <cell r="G379">
            <v>1660800</v>
          </cell>
        </row>
        <row r="380">
          <cell r="B380" t="str">
            <v>Terminal Blok RSTN 250A</v>
          </cell>
          <cell r="F380">
            <v>197200</v>
          </cell>
          <cell r="G380">
            <v>34800</v>
          </cell>
        </row>
        <row r="381">
          <cell r="B381" t="str">
            <v>Terminal Blok RSTN 125A</v>
          </cell>
          <cell r="F381">
            <v>135300</v>
          </cell>
          <cell r="G381">
            <v>23900</v>
          </cell>
        </row>
        <row r="382">
          <cell r="B382" t="str">
            <v>Terminal blok RSTN 100A</v>
          </cell>
          <cell r="F382">
            <v>50700</v>
          </cell>
          <cell r="G382">
            <v>9000</v>
          </cell>
        </row>
        <row r="383">
          <cell r="B383" t="str">
            <v>Kabel NYY 4x70mm</v>
          </cell>
          <cell r="F383">
            <v>194200</v>
          </cell>
          <cell r="G383">
            <v>34300</v>
          </cell>
        </row>
        <row r="384">
          <cell r="B384" t="str">
            <v>Kabel NYY 4x50mm</v>
          </cell>
          <cell r="F384">
            <v>428300</v>
          </cell>
          <cell r="G384">
            <v>75600</v>
          </cell>
        </row>
        <row r="385">
          <cell r="F385">
            <v>0</v>
          </cell>
          <cell r="G385">
            <v>0</v>
          </cell>
        </row>
        <row r="386">
          <cell r="B386" t="str">
            <v>Pekerjaan ATS/AMF</v>
          </cell>
          <cell r="F386">
            <v>0</v>
          </cell>
          <cell r="G386">
            <v>0</v>
          </cell>
        </row>
        <row r="387">
          <cell r="B387" t="str">
            <v>Panel Box incl. Instalasi</v>
          </cell>
          <cell r="F387">
            <v>11271000</v>
          </cell>
          <cell r="G387">
            <v>1989000</v>
          </cell>
        </row>
        <row r="388">
          <cell r="B388" t="str">
            <v>MCCB 4P/3T 160A  70KA</v>
          </cell>
          <cell r="F388">
            <v>4621100</v>
          </cell>
          <cell r="G388">
            <v>815500</v>
          </cell>
        </row>
        <row r="389">
          <cell r="B389" t="str">
            <v>Magnetik Contactor 4P 200A Tesys F</v>
          </cell>
          <cell r="F389">
            <v>10976200</v>
          </cell>
          <cell r="G389">
            <v>1937000</v>
          </cell>
        </row>
        <row r="390">
          <cell r="B390" t="str">
            <v xml:space="preserve">Power Meter </v>
          </cell>
          <cell r="F390">
            <v>8791400</v>
          </cell>
          <cell r="G390">
            <v>1551400</v>
          </cell>
        </row>
        <row r="391">
          <cell r="B391" t="str">
            <v>Under Voltage Relay / Phase Failure Relay</v>
          </cell>
          <cell r="F391">
            <v>2479600</v>
          </cell>
          <cell r="G391">
            <v>437600</v>
          </cell>
        </row>
        <row r="392">
          <cell r="B392" t="str">
            <v>Automatic Main Failure</v>
          </cell>
          <cell r="F392">
            <v>15397900</v>
          </cell>
          <cell r="G392">
            <v>2717300</v>
          </cell>
        </row>
        <row r="393">
          <cell r="B393" t="str">
            <v>Arrester 3P  100KA</v>
          </cell>
          <cell r="F393">
            <v>7677300</v>
          </cell>
          <cell r="G393">
            <v>1354800</v>
          </cell>
        </row>
        <row r="394">
          <cell r="B394" t="str">
            <v>Fuse 6A  500V</v>
          </cell>
          <cell r="F394">
            <v>63100</v>
          </cell>
          <cell r="G394">
            <v>11100</v>
          </cell>
        </row>
        <row r="395">
          <cell r="B395" t="str">
            <v>CT 200/5A</v>
          </cell>
          <cell r="F395">
            <v>507200</v>
          </cell>
          <cell r="G395">
            <v>89500</v>
          </cell>
        </row>
        <row r="396">
          <cell r="B396" t="str">
            <v>Pilot Lamp AC 240V 50Hz RED</v>
          </cell>
          <cell r="F396">
            <v>112700</v>
          </cell>
          <cell r="G396">
            <v>19900</v>
          </cell>
        </row>
        <row r="397">
          <cell r="B397" t="str">
            <v>Pilot Lamp AC 240V 50Hz Yellow</v>
          </cell>
          <cell r="F397">
            <v>112700</v>
          </cell>
          <cell r="G397">
            <v>19900</v>
          </cell>
        </row>
        <row r="398">
          <cell r="B398" t="str">
            <v>Pilot Lamp AC 240V 50Hz Green</v>
          </cell>
          <cell r="F398">
            <v>112700</v>
          </cell>
          <cell r="G398">
            <v>19900</v>
          </cell>
        </row>
        <row r="399">
          <cell r="B399" t="str">
            <v>Push Button 1 N/0, Green</v>
          </cell>
          <cell r="F399">
            <v>112700</v>
          </cell>
          <cell r="G399">
            <v>19900</v>
          </cell>
        </row>
        <row r="400">
          <cell r="B400" t="str">
            <v>Push Button 1 N/C, Red</v>
          </cell>
          <cell r="F400">
            <v>112700</v>
          </cell>
          <cell r="G400">
            <v>19900</v>
          </cell>
        </row>
        <row r="401">
          <cell r="B401" t="str">
            <v>SS 2P 3 Position (Manual Off Auto)</v>
          </cell>
          <cell r="F401">
            <v>152200</v>
          </cell>
          <cell r="G401">
            <v>26900</v>
          </cell>
        </row>
        <row r="402">
          <cell r="B402" t="str">
            <v>Timer Relay 0-30 second, Coil AC 220V 50 Hz</v>
          </cell>
          <cell r="F402">
            <v>462100</v>
          </cell>
          <cell r="G402">
            <v>81500</v>
          </cell>
        </row>
        <row r="403">
          <cell r="B403" t="str">
            <v>Control Relay, Coil AC 220V 50 Hz</v>
          </cell>
          <cell r="F403">
            <v>109300</v>
          </cell>
          <cell r="G403">
            <v>19300</v>
          </cell>
        </row>
        <row r="404">
          <cell r="B404" t="str">
            <v xml:space="preserve">Control Relay, Coil DC 24V </v>
          </cell>
          <cell r="F404">
            <v>109300</v>
          </cell>
          <cell r="G404">
            <v>19300</v>
          </cell>
        </row>
        <row r="405">
          <cell r="B405" t="str">
            <v>Emergency Stop</v>
          </cell>
          <cell r="F405">
            <v>281800</v>
          </cell>
          <cell r="G405">
            <v>49700</v>
          </cell>
        </row>
        <row r="406">
          <cell r="B406" t="str">
            <v>Battery Charger 12/24 Volt 10 Amp</v>
          </cell>
          <cell r="F406">
            <v>4551800</v>
          </cell>
          <cell r="G406">
            <v>803300</v>
          </cell>
        </row>
        <row r="407">
          <cell r="B407" t="str">
            <v xml:space="preserve">Control Relay, Coil DC 12V </v>
          </cell>
          <cell r="F407">
            <v>135300</v>
          </cell>
          <cell r="G407">
            <v>23900</v>
          </cell>
        </row>
        <row r="408">
          <cell r="B408" t="str">
            <v>Control Breaker 3P 10A</v>
          </cell>
          <cell r="F408">
            <v>765500</v>
          </cell>
          <cell r="G408">
            <v>76400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KAP"/>
      <sheetName val="Renov 2017"/>
      <sheetName val="CLS Referensi Sorong"/>
      <sheetName val="SS#1 STO Jember"/>
      <sheetName val="SS#2 STO Pasuruan"/>
      <sheetName val="SS#3 STO Pekalongan"/>
      <sheetName val="SS#4 STO Purwokerto"/>
      <sheetName val="SS#5 STO Lhokseumawe "/>
      <sheetName val="SS#6 TLS Morowali"/>
      <sheetName val="SS#7 TLS STO Balai Karimun"/>
      <sheetName val="SS#8 TLS STO Pamenang Mataram"/>
      <sheetName val="SS#9 TLS STO Tidore Ambon"/>
      <sheetName val="SS#10 TLS STO Banda Aceh"/>
      <sheetName val="SS#11 CLS Manokwari"/>
      <sheetName val="SS#12 CLS Supiori"/>
      <sheetName val="DB_Simplex"/>
    </sheetNames>
    <sheetDataSet>
      <sheetData sheetId="0" refreshError="1"/>
      <sheetData sheetId="1">
        <row r="6">
          <cell r="I6">
            <v>1</v>
          </cell>
        </row>
      </sheetData>
      <sheetData sheetId="2">
        <row r="2">
          <cell r="A2" t="str">
            <v>SS#1 Renovasi Ruang NGN STO Jember Support IP POP</v>
          </cell>
        </row>
        <row r="8">
          <cell r="B8" t="str">
            <v>Pembersihan lapangan</v>
          </cell>
          <cell r="F8">
            <v>0</v>
          </cell>
          <cell r="G8">
            <v>56100</v>
          </cell>
        </row>
        <row r="9">
          <cell r="B9" t="str">
            <v>Pengukuran site</v>
          </cell>
          <cell r="F9">
            <v>0</v>
          </cell>
          <cell r="G9">
            <v>97400</v>
          </cell>
        </row>
        <row r="10">
          <cell r="B10" t="str">
            <v xml:space="preserve">Mobilisasi dan Demobilisasi </v>
          </cell>
          <cell r="F10">
            <v>2115600</v>
          </cell>
          <cell r="G10">
            <v>3627600</v>
          </cell>
        </row>
        <row r="11">
          <cell r="B11" t="str">
            <v>Pekerjaan bongkar Keramik lantai 30 x 30 cm</v>
          </cell>
          <cell r="F11">
            <v>0</v>
          </cell>
          <cell r="G11">
            <v>20900</v>
          </cell>
        </row>
        <row r="12">
          <cell r="B12" t="str">
            <v>Pekerjaan Bongkar Pintu single, Kusen Alumunium uk. 90 x 210 cm</v>
          </cell>
          <cell r="F12">
            <v>0</v>
          </cell>
          <cell r="G12">
            <v>232100</v>
          </cell>
        </row>
        <row r="13">
          <cell r="B13" t="str">
            <v>Pekerjaan Bongkar Pintu Double, Kusen Alumunium uk. 180 x 210 cm</v>
          </cell>
          <cell r="F13">
            <v>0</v>
          </cell>
          <cell r="G13">
            <v>298400</v>
          </cell>
        </row>
        <row r="14">
          <cell r="B14" t="str">
            <v xml:space="preserve">Pekerjaan Bongkar Partisi Gypsum 2 muka </v>
          </cell>
          <cell r="F14">
            <v>0</v>
          </cell>
          <cell r="G14">
            <v>20900</v>
          </cell>
        </row>
        <row r="15">
          <cell r="B15" t="str">
            <v xml:space="preserve">Pekerjaan Bongkar kusen pintu &amp; jendela pd partisi (Frame Alumunium kaca) </v>
          </cell>
          <cell r="F15">
            <v>0</v>
          </cell>
          <cell r="G15">
            <v>155600</v>
          </cell>
        </row>
        <row r="16">
          <cell r="B16" t="str">
            <v>Pekerjaan Bongkar Plafond GRC / Gypsum Rangka Hollow</v>
          </cell>
          <cell r="F16">
            <v>0</v>
          </cell>
          <cell r="G16">
            <v>25500</v>
          </cell>
        </row>
        <row r="17">
          <cell r="B17" t="str">
            <v xml:space="preserve">Pekerjaan Bongkar Panel </v>
          </cell>
          <cell r="F17">
            <v>0</v>
          </cell>
          <cell r="G17">
            <v>2040000</v>
          </cell>
        </row>
        <row r="18">
          <cell r="B18" t="str">
            <v xml:space="preserve">Pekerjaan Bongkar Pasang Instalasi Lampu </v>
          </cell>
          <cell r="F18">
            <v>0</v>
          </cell>
          <cell r="G18">
            <v>459000</v>
          </cell>
        </row>
        <row r="19">
          <cell r="B19" t="str">
            <v>Pekerjaan Bongkar Pasang AC Split</v>
          </cell>
          <cell r="F19">
            <v>158100</v>
          </cell>
          <cell r="G19">
            <v>357000</v>
          </cell>
        </row>
        <row r="20">
          <cell r="B20" t="str">
            <v>Perapihan bekas bongkaran</v>
          </cell>
          <cell r="F20">
            <v>0</v>
          </cell>
          <cell r="G20">
            <v>2550000</v>
          </cell>
        </row>
        <row r="21">
          <cell r="B21" t="str">
            <v>Dokumentasi</v>
          </cell>
          <cell r="F21">
            <v>510000</v>
          </cell>
          <cell r="G21">
            <v>1085500</v>
          </cell>
        </row>
        <row r="22">
          <cell r="B22" t="str">
            <v xml:space="preserve">Pekerjaan Bongkar Jendela Alumunium </v>
          </cell>
          <cell r="F22">
            <v>0</v>
          </cell>
          <cell r="G22">
            <v>165800</v>
          </cell>
        </row>
        <row r="23">
          <cell r="B23" t="str">
            <v>Listrik dan air untuk kepentingan pekerjaan</v>
          </cell>
          <cell r="F23">
            <v>0</v>
          </cell>
          <cell r="G23">
            <v>1530000</v>
          </cell>
        </row>
        <row r="24">
          <cell r="B24">
            <v>0</v>
          </cell>
          <cell r="F24">
            <v>0</v>
          </cell>
          <cell r="G24">
            <v>0</v>
          </cell>
        </row>
        <row r="25">
          <cell r="B25" t="str">
            <v>PEKERJAAN STRUKTUR</v>
          </cell>
          <cell r="F25">
            <v>0</v>
          </cell>
          <cell r="G25">
            <v>0</v>
          </cell>
        </row>
        <row r="26">
          <cell r="B26" t="str">
            <v>Pek. Kolom praktis uk 15 x 15 cm, t =400 cm</v>
          </cell>
          <cell r="F26">
            <v>3201300</v>
          </cell>
          <cell r="G26">
            <v>555900</v>
          </cell>
        </row>
        <row r="27">
          <cell r="B27">
            <v>0</v>
          </cell>
          <cell r="F27">
            <v>0</v>
          </cell>
          <cell r="G27">
            <v>0</v>
          </cell>
        </row>
        <row r="28">
          <cell r="B28" t="str">
            <v>PEKERJAAN DINDING BATA, PARTISI &amp; PINTU</v>
          </cell>
          <cell r="F28">
            <v>0</v>
          </cell>
          <cell r="G28">
            <v>0</v>
          </cell>
        </row>
        <row r="29">
          <cell r="B29" t="str">
            <v>Pekerjaan Pasang dinding &amp; partisi</v>
          </cell>
          <cell r="F29">
            <v>0</v>
          </cell>
          <cell r="G29">
            <v>0</v>
          </cell>
        </row>
        <row r="30">
          <cell r="B30" t="str">
            <v xml:space="preserve">Pekerjaan Pas. dinding Bata 1 : 3 </v>
          </cell>
          <cell r="F30">
            <v>396600</v>
          </cell>
          <cell r="G30">
            <v>91800</v>
          </cell>
        </row>
        <row r="31">
          <cell r="B31" t="str">
            <v xml:space="preserve">Pekerjaan Plesteran tebal 2 cm </v>
          </cell>
          <cell r="F31">
            <v>34400</v>
          </cell>
          <cell r="G31">
            <v>73600</v>
          </cell>
        </row>
        <row r="32">
          <cell r="B32" t="str">
            <v>Pekerjaan Acian cm 1:3</v>
          </cell>
          <cell r="F32">
            <v>16800</v>
          </cell>
          <cell r="G32">
            <v>30900</v>
          </cell>
        </row>
        <row r="33">
          <cell r="B33" t="str">
            <v>Pekerjaan Pasang Partisi GRC Firestop 1 muka ;</v>
          </cell>
          <cell r="F33">
            <v>262700</v>
          </cell>
          <cell r="G33">
            <v>50200</v>
          </cell>
        </row>
        <row r="34">
          <cell r="B34" t="str">
            <v xml:space="preserve">- Rangka Hollow Alumunium Support dan pemasangan </v>
          </cell>
          <cell r="F34">
            <v>0</v>
          </cell>
          <cell r="G34">
            <v>0</v>
          </cell>
        </row>
        <row r="35">
          <cell r="B35" t="str">
            <v>Pek. Pengecatan dinding dalam</v>
          </cell>
          <cell r="F35">
            <v>29200</v>
          </cell>
          <cell r="G35">
            <v>13300</v>
          </cell>
        </row>
        <row r="36">
          <cell r="B36" t="str">
            <v>Pek. Pengecatan dinding luar</v>
          </cell>
          <cell r="F36">
            <v>33200</v>
          </cell>
          <cell r="G36">
            <v>13300</v>
          </cell>
        </row>
        <row r="37">
          <cell r="B37" t="str">
            <v>Portal Pintu 30x30 cm bahan alucopan</v>
          </cell>
          <cell r="F37">
            <v>1071000</v>
          </cell>
          <cell r="G37">
            <v>149200</v>
          </cell>
        </row>
        <row r="38">
          <cell r="B38">
            <v>0</v>
          </cell>
          <cell r="F38">
            <v>0</v>
          </cell>
          <cell r="G38">
            <v>0</v>
          </cell>
        </row>
        <row r="39">
          <cell r="B39" t="str">
            <v>Pekerjaan Pintu &amp; Jendela</v>
          </cell>
          <cell r="F39">
            <v>0</v>
          </cell>
          <cell r="G39">
            <v>0</v>
          </cell>
        </row>
        <row r="40">
          <cell r="B40" t="str">
            <v xml:space="preserve">Pintu single Type P1 (pintu kaca tempered frameless 90x210cm,  tebal 12mm + accessories) </v>
          </cell>
          <cell r="F40">
            <v>8710800</v>
          </cell>
          <cell r="G40">
            <v>464100</v>
          </cell>
        </row>
        <row r="41">
          <cell r="B41" t="str">
            <v>Pintu double,Type PD1 (pintu kaca tempered frameless 90x210cmx2, tebal 12mm + accessories)</v>
          </cell>
          <cell r="F41">
            <v>15050100</v>
          </cell>
          <cell r="G41">
            <v>1127100</v>
          </cell>
        </row>
        <row r="42">
          <cell r="B42" t="str">
            <v>Name Plate Ruang</v>
          </cell>
          <cell r="F42">
            <v>800700</v>
          </cell>
          <cell r="G42">
            <v>165800</v>
          </cell>
        </row>
        <row r="43">
          <cell r="B43" t="str">
            <v>PEKERJAAN LANTAI</v>
          </cell>
          <cell r="F43">
            <v>0</v>
          </cell>
          <cell r="G43">
            <v>0</v>
          </cell>
        </row>
        <row r="44">
          <cell r="B44" t="str">
            <v>Pekerjaan Lantai kerja, t=10 cm</v>
          </cell>
          <cell r="F44">
            <v>159900</v>
          </cell>
          <cell r="G44">
            <v>21200</v>
          </cell>
        </row>
        <row r="45">
          <cell r="B45" t="str">
            <v>Pek. Pas. Keramik lantai Uk. 40 x 40 cm</v>
          </cell>
          <cell r="F45">
            <v>222500</v>
          </cell>
          <cell r="G45">
            <v>25800</v>
          </cell>
        </row>
        <row r="46">
          <cell r="B46" t="str">
            <v xml:space="preserve">Pekerjaan Pasang Raised Floor Calsium Sulphate </v>
          </cell>
          <cell r="F46">
            <v>1637100</v>
          </cell>
          <cell r="G46">
            <v>263200</v>
          </cell>
        </row>
        <row r="47">
          <cell r="B47" t="str">
            <v xml:space="preserve">Allumunium Foil u. Lantai </v>
          </cell>
          <cell r="F47">
            <v>362300</v>
          </cell>
          <cell r="G47">
            <v>111400</v>
          </cell>
        </row>
        <row r="48">
          <cell r="B48" t="str">
            <v xml:space="preserve">List Plane Karet (tinggi 10 cm), diatas raised floor </v>
          </cell>
          <cell r="F48">
            <v>32500</v>
          </cell>
          <cell r="G48">
            <v>13900</v>
          </cell>
        </row>
        <row r="49">
          <cell r="B49" t="str">
            <v>Cat Epoxy lantai</v>
          </cell>
          <cell r="F49">
            <v>47200</v>
          </cell>
          <cell r="G49">
            <v>11800</v>
          </cell>
        </row>
        <row r="50">
          <cell r="B50" t="str">
            <v xml:space="preserve">Perforated panel </v>
          </cell>
          <cell r="F50">
            <v>1137300</v>
          </cell>
          <cell r="G50">
            <v>323300</v>
          </cell>
        </row>
        <row r="51">
          <cell r="B51" t="str">
            <v>PEKERJAAN PLAFOND</v>
          </cell>
          <cell r="F51">
            <v>0</v>
          </cell>
          <cell r="G51">
            <v>0</v>
          </cell>
        </row>
        <row r="52">
          <cell r="B52" t="str">
            <v xml:space="preserve">Plafond Gyptile 9 mm dan rangka crosstee, maintee </v>
          </cell>
          <cell r="F52">
            <v>187300</v>
          </cell>
          <cell r="G52">
            <v>32600</v>
          </cell>
        </row>
        <row r="53">
          <cell r="B53" t="str">
            <v>PEKERJAAN ME</v>
          </cell>
          <cell r="F53">
            <v>0</v>
          </cell>
          <cell r="G53">
            <v>0</v>
          </cell>
        </row>
        <row r="54">
          <cell r="B54" t="str">
            <v xml:space="preserve">Instalasi penerangan </v>
          </cell>
          <cell r="F54">
            <v>275400</v>
          </cell>
          <cell r="G54">
            <v>112600</v>
          </cell>
        </row>
        <row r="55">
          <cell r="B55" t="str">
            <v>- Kabel NY 3x2.5mm</v>
          </cell>
          <cell r="F55">
            <v>0</v>
          </cell>
          <cell r="G55">
            <v>0</v>
          </cell>
        </row>
        <row r="56">
          <cell r="B56" t="str">
            <v>- Lampu Downlight 6" lengkap armature dan lampu LED</v>
          </cell>
          <cell r="F56">
            <v>0</v>
          </cell>
          <cell r="G56">
            <v>0</v>
          </cell>
        </row>
        <row r="57">
          <cell r="B57" t="str">
            <v>Saklar Tunggal inc. Instalasi</v>
          </cell>
          <cell r="F57">
            <v>59700</v>
          </cell>
          <cell r="G57">
            <v>24500</v>
          </cell>
        </row>
        <row r="58">
          <cell r="B58" t="str">
            <v>Saklar serie incl. Instalasi</v>
          </cell>
          <cell r="F58">
            <v>65800</v>
          </cell>
          <cell r="G58">
            <v>24500</v>
          </cell>
        </row>
        <row r="59">
          <cell r="B59" t="str">
            <v>Stop Kontak incl. Instalasi</v>
          </cell>
          <cell r="F59">
            <v>318200</v>
          </cell>
          <cell r="G59">
            <v>122300</v>
          </cell>
        </row>
        <row r="60">
          <cell r="B60" t="str">
            <v>Pasang AC Standing kapasita 5 PK</v>
          </cell>
          <cell r="F60">
            <v>30498000</v>
          </cell>
          <cell r="G60">
            <v>360600</v>
          </cell>
        </row>
        <row r="61">
          <cell r="B61" t="str">
            <v>Pas. Teralis untuk outdoor AC, besi dia. 8 mm, fin cat</v>
          </cell>
          <cell r="F61">
            <v>2203000</v>
          </cell>
          <cell r="G61">
            <v>255900</v>
          </cell>
        </row>
        <row r="62">
          <cell r="B62" t="str">
            <v>Pasang AC Split  2 PK</v>
          </cell>
          <cell r="F62">
            <v>8699300</v>
          </cell>
          <cell r="G62">
            <v>283300</v>
          </cell>
        </row>
        <row r="63">
          <cell r="B63" t="str">
            <v>AKSES DOOR</v>
          </cell>
          <cell r="F63">
            <v>0</v>
          </cell>
          <cell r="G63">
            <v>0</v>
          </cell>
        </row>
        <row r="64">
          <cell r="B64" t="str">
            <v>Akses pintu masuk ID Card untuk R. NGN, meliputi :</v>
          </cell>
          <cell r="F64">
            <v>14127000</v>
          </cell>
          <cell r="G64">
            <v>0</v>
          </cell>
        </row>
        <row r="65">
          <cell r="B65" t="str">
            <v>Proximity Card Reader, EMLock magnetic contact, Break glass</v>
          </cell>
          <cell r="F65">
            <v>0</v>
          </cell>
          <cell r="G65">
            <v>0</v>
          </cell>
        </row>
        <row r="66">
          <cell r="B66" t="str">
            <v>Proximity Card (10 bh)</v>
          </cell>
          <cell r="F66">
            <v>0</v>
          </cell>
          <cell r="G66">
            <v>0</v>
          </cell>
        </row>
        <row r="67">
          <cell r="B67" t="str">
            <v>Acces door switch</v>
          </cell>
          <cell r="F67">
            <v>0</v>
          </cell>
          <cell r="G67">
            <v>0</v>
          </cell>
        </row>
        <row r="68">
          <cell r="B68" t="str">
            <v>Switch Bypass Key</v>
          </cell>
          <cell r="F68">
            <v>0</v>
          </cell>
          <cell r="G68">
            <v>0</v>
          </cell>
        </row>
        <row r="69">
          <cell r="B69" t="str">
            <v>Kabel UTP CAT-6</v>
          </cell>
          <cell r="F69">
            <v>0</v>
          </cell>
          <cell r="G69">
            <v>0</v>
          </cell>
        </row>
        <row r="70">
          <cell r="B70" t="str">
            <v>Connerctor UTP RJ45</v>
          </cell>
          <cell r="F70">
            <v>0</v>
          </cell>
          <cell r="G70">
            <v>0</v>
          </cell>
        </row>
        <row r="71">
          <cell r="B71" t="str">
            <v>Instalasi dan test Commisiong</v>
          </cell>
          <cell r="F71">
            <v>0</v>
          </cell>
          <cell r="G71">
            <v>1657500</v>
          </cell>
        </row>
        <row r="72">
          <cell r="B72" t="str">
            <v>PEKERJAAN AIR CONDITONING</v>
          </cell>
          <cell r="F72">
            <v>0</v>
          </cell>
          <cell r="G72">
            <v>0</v>
          </cell>
        </row>
        <row r="73">
          <cell r="B73" t="str">
            <v xml:space="preserve">AC Split 2,5 PK </v>
          </cell>
          <cell r="F73">
            <v>8134500</v>
          </cell>
          <cell r="G73">
            <v>324900</v>
          </cell>
        </row>
        <row r="74">
          <cell r="B74" t="str">
            <v>PEKERJAAN MONITORING SYSTEM / CCTV</v>
          </cell>
          <cell r="F74">
            <v>0</v>
          </cell>
          <cell r="G74">
            <v>0</v>
          </cell>
        </row>
        <row r="75">
          <cell r="B75" t="str">
            <v>Network Video Recorder (NVR) back up capasity 2 Tera</v>
          </cell>
          <cell r="F75">
            <v>7747300</v>
          </cell>
          <cell r="G75">
            <v>0</v>
          </cell>
        </row>
        <row r="76">
          <cell r="B76" t="str">
            <v>Hardisk Kapsitas 2 Terabyte</v>
          </cell>
          <cell r="F76">
            <v>3009000</v>
          </cell>
          <cell r="G76">
            <v>0</v>
          </cell>
        </row>
        <row r="77">
          <cell r="B77" t="str">
            <v>IP camera w/ POE</v>
          </cell>
          <cell r="F77">
            <v>2147100</v>
          </cell>
          <cell r="G77">
            <v>0</v>
          </cell>
        </row>
        <row r="78">
          <cell r="B78" t="str">
            <v>Kabel UTP CAT-6</v>
          </cell>
          <cell r="F78">
            <v>31500</v>
          </cell>
          <cell r="G78">
            <v>0</v>
          </cell>
        </row>
        <row r="79">
          <cell r="B79" t="str">
            <v xml:space="preserve">TV LED 42" </v>
          </cell>
          <cell r="F79">
            <v>5977200</v>
          </cell>
          <cell r="G79">
            <v>0</v>
          </cell>
        </row>
        <row r="80">
          <cell r="B80" t="str">
            <v>Setting, Testing dan Training</v>
          </cell>
          <cell r="F80">
            <v>0</v>
          </cell>
          <cell r="G80">
            <v>3661700</v>
          </cell>
        </row>
        <row r="81">
          <cell r="B81" t="str">
            <v xml:space="preserve">Pek. Grounding Equipment </v>
          </cell>
          <cell r="F81">
            <v>0</v>
          </cell>
          <cell r="G81">
            <v>0</v>
          </cell>
        </row>
        <row r="82">
          <cell r="B82" t="str">
            <v>- Plat tembaga bar service uk 5x100x300 mm</v>
          </cell>
          <cell r="F82">
            <v>994500</v>
          </cell>
          <cell r="G82">
            <v>20300</v>
          </cell>
        </row>
        <row r="83">
          <cell r="B83" t="str">
            <v>- Kabel Cu BCC NYA 35 mm</v>
          </cell>
          <cell r="F83">
            <v>39800</v>
          </cell>
          <cell r="G83">
            <v>13900</v>
          </cell>
        </row>
        <row r="84">
          <cell r="B84" t="str">
            <v>- Isolator busbar</v>
          </cell>
          <cell r="F84">
            <v>11900</v>
          </cell>
          <cell r="G84">
            <v>8100</v>
          </cell>
        </row>
        <row r="85">
          <cell r="B85" t="str">
            <v>- Accessories : scun kabel &amp; baut</v>
          </cell>
          <cell r="F85">
            <v>16300</v>
          </cell>
          <cell r="G85">
            <v>4000</v>
          </cell>
        </row>
        <row r="86">
          <cell r="B86" t="str">
            <v>- Instalasi penyambungan ke grounding eksisting</v>
          </cell>
          <cell r="F86">
            <v>0</v>
          </cell>
          <cell r="G86">
            <v>5569200</v>
          </cell>
        </row>
        <row r="87">
          <cell r="B87" t="str">
            <v>PEKERJAAN  FAP</v>
          </cell>
          <cell r="F87">
            <v>0</v>
          </cell>
          <cell r="G87">
            <v>0</v>
          </cell>
        </row>
        <row r="88">
          <cell r="B88" t="str">
            <v>Fixed Heat Detector</v>
          </cell>
          <cell r="F88">
            <v>898900</v>
          </cell>
          <cell r="G88">
            <v>153400</v>
          </cell>
        </row>
        <row r="89">
          <cell r="B89" t="str">
            <v xml:space="preserve">Smoke Detector </v>
          </cell>
          <cell r="F89">
            <v>898900</v>
          </cell>
          <cell r="G89">
            <v>153400</v>
          </cell>
        </row>
        <row r="90">
          <cell r="B90" t="str">
            <v>Alarm Bell</v>
          </cell>
          <cell r="F90">
            <v>1185800</v>
          </cell>
          <cell r="G90">
            <v>153400</v>
          </cell>
        </row>
        <row r="91">
          <cell r="B91" t="str">
            <v>Push Button / Break Glass</v>
          </cell>
          <cell r="F91">
            <v>604900</v>
          </cell>
          <cell r="G91">
            <v>153400</v>
          </cell>
        </row>
        <row r="92">
          <cell r="B92" t="str">
            <v>Indicating Lamp</v>
          </cell>
          <cell r="F92">
            <v>495400</v>
          </cell>
          <cell r="G92">
            <v>214600</v>
          </cell>
        </row>
        <row r="93">
          <cell r="B93" t="str">
            <v>Instalasi Detector 3 x 1.5 mm dalam conduit PVC Ø 20 mm²</v>
          </cell>
          <cell r="F93">
            <v>0</v>
          </cell>
          <cell r="G93">
            <v>383300</v>
          </cell>
        </row>
        <row r="94">
          <cell r="B94" t="str">
            <v>Instalasi Alarm Bell, Break Glass dan Indicating Lamp</v>
          </cell>
          <cell r="F94">
            <v>0</v>
          </cell>
          <cell r="G94">
            <v>383300</v>
          </cell>
        </row>
        <row r="95">
          <cell r="B95" t="str">
            <v>Fire Alarm  Control Panel ( 2 Zone ) Lengkap Battery</v>
          </cell>
          <cell r="F95">
            <v>11322500</v>
          </cell>
          <cell r="G95">
            <v>750000</v>
          </cell>
        </row>
        <row r="96">
          <cell r="B96" t="str">
            <v>Penarikan kabel dari FACP ke :</v>
          </cell>
          <cell r="F96">
            <v>0</v>
          </cell>
          <cell r="G96">
            <v>0</v>
          </cell>
        </row>
        <row r="97">
          <cell r="B97" t="str">
            <v xml:space="preserve"> - NYM ( 3 x 1.5 qmm ) dalam conduit PVC Ø 20 mm</v>
          </cell>
          <cell r="F97">
            <v>362600</v>
          </cell>
          <cell r="G97">
            <v>139200</v>
          </cell>
        </row>
        <row r="98">
          <cell r="B98" t="str">
            <v xml:space="preserve"> - NYM ( 3 x 1.5 qmm ) dalam conduit PVC Ø 20 mm</v>
          </cell>
          <cell r="F98">
            <v>362600</v>
          </cell>
          <cell r="G98">
            <v>139200</v>
          </cell>
        </row>
        <row r="99">
          <cell r="B99" t="str">
            <v>Setting, Testing dan Training</v>
          </cell>
          <cell r="F99">
            <v>0</v>
          </cell>
          <cell r="G99">
            <v>12240000</v>
          </cell>
        </row>
        <row r="100">
          <cell r="B100" t="str">
            <v xml:space="preserve">Pas. Fire Extinguisher Multi Purpose 3 Kg </v>
          </cell>
          <cell r="F100">
            <v>1558100</v>
          </cell>
          <cell r="G10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GEDUNG"/>
      <sheetName val="PIVOT RENC Q3 Q4"/>
      <sheetName val="LIST GEDUNG 35"/>
      <sheetName val="REKAP"/>
      <sheetName val="PIVOT Q4"/>
      <sheetName val="LIST Q4"/>
      <sheetName val="RAB Q4"/>
      <sheetName val="Q2 BALI - GRES"/>
      <sheetName val="PIVOT Q3"/>
      <sheetName val="LIST Q3"/>
      <sheetName val="RAB Q3"/>
      <sheetName val="Rincian Pekerjaan"/>
      <sheetName val="Analisa"/>
      <sheetName val="Bhn &amp; Uph"/>
      <sheetName val="Sheet1"/>
      <sheetName val="TAMBAHAN J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8">
          <cell r="I18" t="str">
            <v>A.1.1.8.A.05-1</v>
          </cell>
          <cell r="K18">
            <v>21679.742499999997</v>
          </cell>
        </row>
        <row r="20">
          <cell r="I20" t="str">
            <v>A.1.1.10.05-1</v>
          </cell>
          <cell r="K20">
            <v>98392.677499999976</v>
          </cell>
          <cell r="L20" t="str">
            <v>A.1.1.10.05-2</v>
          </cell>
          <cell r="N20">
            <v>100360.53104999998</v>
          </cell>
        </row>
        <row r="33">
          <cell r="I33" t="str">
            <v>A.1.1.23.05-1</v>
          </cell>
          <cell r="J33">
            <v>507034.90799999994</v>
          </cell>
          <cell r="K33">
            <v>39357.070999999989</v>
          </cell>
        </row>
        <row r="34">
          <cell r="I34" t="str">
            <v>A.1.1.24.05-1</v>
          </cell>
          <cell r="J34">
            <v>445834.11599999992</v>
          </cell>
          <cell r="K34">
            <v>35854.958749999991</v>
          </cell>
        </row>
        <row r="42">
          <cell r="I42" t="str">
            <v>A.1.1.32.05-1</v>
          </cell>
          <cell r="K42">
            <v>89478.967987499986</v>
          </cell>
        </row>
        <row r="45">
          <cell r="I45" t="str">
            <v>A.1.1.35.05-1</v>
          </cell>
          <cell r="K45">
            <v>201371.45437499994</v>
          </cell>
        </row>
        <row r="48">
          <cell r="I48" t="str">
            <v>A.1.1.38.05-1</v>
          </cell>
          <cell r="K48">
            <v>13424.763624999998</v>
          </cell>
          <cell r="L48" t="str">
            <v>A.1.1.38.05-2</v>
          </cell>
          <cell r="N48">
            <v>13693.258897499998</v>
          </cell>
        </row>
        <row r="52">
          <cell r="I52" t="str">
            <v>A.1.1.42.05-1</v>
          </cell>
          <cell r="K52">
            <v>10839.871249999998</v>
          </cell>
          <cell r="L52" t="str">
            <v>A.1.1.42.05-2</v>
          </cell>
          <cell r="N52">
            <v>11056.668674999999</v>
          </cell>
        </row>
        <row r="57">
          <cell r="I57" t="str">
            <v>A.1.1.47.05-1</v>
          </cell>
          <cell r="K57">
            <v>13424.763624999998</v>
          </cell>
          <cell r="L57" t="str">
            <v>A.1.1.47.05-2</v>
          </cell>
          <cell r="N57">
            <v>13693.258897499998</v>
          </cell>
        </row>
        <row r="60">
          <cell r="I60" t="str">
            <v>A.1.1.50.05-1</v>
          </cell>
          <cell r="K60">
            <v>26849.527249999996</v>
          </cell>
          <cell r="L60" t="str">
            <v>A.1.1.50.05-2</v>
          </cell>
          <cell r="N60">
            <v>27386.517794999996</v>
          </cell>
        </row>
        <row r="61">
          <cell r="I61" t="str">
            <v>A.1.1.51.05-1</v>
          </cell>
          <cell r="K61">
            <v>219048.78287499995</v>
          </cell>
          <cell r="L61" t="str">
            <v>A.1.1.51.05-2</v>
          </cell>
          <cell r="N61">
            <v>223429.75853249995</v>
          </cell>
        </row>
        <row r="62">
          <cell r="I62" t="str">
            <v>A.1.1.52.05-1</v>
          </cell>
          <cell r="K62">
            <v>147672.39987499997</v>
          </cell>
          <cell r="L62" t="str">
            <v>A.1.1.52.05-2</v>
          </cell>
          <cell r="N62">
            <v>150625.84787249999</v>
          </cell>
        </row>
        <row r="63">
          <cell r="I63" t="str">
            <v>A.1.1.53.05-1</v>
          </cell>
          <cell r="K63">
            <v>134247.63624999998</v>
          </cell>
          <cell r="L63" t="str">
            <v>A.1.1.53.05-2</v>
          </cell>
          <cell r="N63">
            <v>136932.58897499999</v>
          </cell>
        </row>
        <row r="104">
          <cell r="I104" t="str">
            <v>A.1.2.17.05-1</v>
          </cell>
          <cell r="J104">
            <v>6096699.2555999998</v>
          </cell>
          <cell r="K104">
            <v>1286325.8294249999</v>
          </cell>
        </row>
        <row r="108">
          <cell r="I108" t="str">
            <v>A.1.2.19.05-1</v>
          </cell>
          <cell r="J108">
            <v>10735970.949193748</v>
          </cell>
          <cell r="K108">
            <v>1600348.5611749997</v>
          </cell>
        </row>
        <row r="170">
          <cell r="I170" t="str">
            <v>A.1.3.1.05-1</v>
          </cell>
          <cell r="J170">
            <v>630193.87187999988</v>
          </cell>
          <cell r="K170">
            <v>169752.38377499997</v>
          </cell>
        </row>
        <row r="172">
          <cell r="I172" t="str">
            <v>A.1.3.2.A.05-1</v>
          </cell>
          <cell r="J172">
            <v>1014937.7865499998</v>
          </cell>
          <cell r="K172">
            <v>326446.89187499991</v>
          </cell>
        </row>
        <row r="179">
          <cell r="I179" t="str">
            <v>A.1.3.3.A.05-1</v>
          </cell>
          <cell r="J179">
            <v>240666.67090000003</v>
          </cell>
          <cell r="K179">
            <v>113902.03174999998</v>
          </cell>
        </row>
        <row r="201">
          <cell r="I201" t="str">
            <v>A.1.3.9.05-1</v>
          </cell>
          <cell r="J201">
            <v>498496.71600000001</v>
          </cell>
          <cell r="K201">
            <v>399240.79649999988</v>
          </cell>
        </row>
        <row r="211">
          <cell r="I211" t="str">
            <v>A.1.4.1.H.05-1</v>
          </cell>
          <cell r="J211">
            <v>550000</v>
          </cell>
          <cell r="K211">
            <v>316023.93874999997</v>
          </cell>
        </row>
        <row r="245">
          <cell r="I245" t="str">
            <v>A.1.6.1.A.05-1</v>
          </cell>
          <cell r="J245">
            <v>10672277.135624999</v>
          </cell>
          <cell r="K245">
            <v>2548203.5799999996</v>
          </cell>
        </row>
        <row r="249">
          <cell r="I249" t="str">
            <v>A.1.6.3.05-1</v>
          </cell>
          <cell r="J249">
            <v>7393778.0156249981</v>
          </cell>
          <cell r="K249">
            <v>1528922.148</v>
          </cell>
        </row>
        <row r="253">
          <cell r="I253" t="str">
            <v>A.1.6.5.B.05-1</v>
          </cell>
          <cell r="J253">
            <v>164671.14183749998</v>
          </cell>
          <cell r="K253">
            <v>30184.872249999993</v>
          </cell>
          <cell r="L253" t="str">
            <v>A.1.6.5.B.05-2</v>
          </cell>
          <cell r="M253">
            <v>167964.56467424997</v>
          </cell>
          <cell r="N253">
            <v>30788.569694999995</v>
          </cell>
        </row>
        <row r="270">
          <cell r="I270" t="str">
            <v>A.1.6.5.K.05-1</v>
          </cell>
          <cell r="J270">
            <v>146133.91621874995</v>
          </cell>
          <cell r="K270">
            <v>51547.756974999989</v>
          </cell>
          <cell r="L270" t="str">
            <v>A.1.6.5.K.05-2</v>
          </cell>
          <cell r="M270">
            <v>149056.59454312496</v>
          </cell>
          <cell r="N270">
            <v>52578.712114499991</v>
          </cell>
          <cell r="O270" t="str">
            <v>A.1.6.5.K.05-3</v>
          </cell>
          <cell r="P270">
            <v>173899.36030031243</v>
          </cell>
          <cell r="Q270">
            <v>61341.830800249983</v>
          </cell>
        </row>
        <row r="283">
          <cell r="I283" t="str">
            <v>A.1.6.5.Q.05-1</v>
          </cell>
          <cell r="J283">
            <v>209914.99044140626</v>
          </cell>
          <cell r="K283">
            <v>91263.377562499998</v>
          </cell>
          <cell r="L283" t="str">
            <v>A.1.6.5.Q.05-2</v>
          </cell>
          <cell r="M283">
            <v>214113.29025023439</v>
          </cell>
          <cell r="N283">
            <v>93088.645113749997</v>
          </cell>
        </row>
        <row r="288">
          <cell r="I288" t="str">
            <v>A.1.7.1.B.05-1</v>
          </cell>
          <cell r="J288">
            <v>275941.23499999999</v>
          </cell>
          <cell r="K288">
            <v>43526.25224999999</v>
          </cell>
          <cell r="L288" t="str">
            <v>A.1.7.1.B.05-2</v>
          </cell>
          <cell r="M288">
            <v>281460.05969999998</v>
          </cell>
          <cell r="N288">
            <v>44396.777294999993</v>
          </cell>
        </row>
        <row r="294">
          <cell r="I294" t="str">
            <v>A.1.7.1.H.05-1</v>
          </cell>
          <cell r="J294">
            <v>91359.450000000012</v>
          </cell>
          <cell r="K294">
            <v>43442.868624999996</v>
          </cell>
        </row>
        <row r="297">
          <cell r="I297" t="str">
            <v>A.1.7.1.K.05-1</v>
          </cell>
          <cell r="J297">
            <v>13500</v>
          </cell>
          <cell r="K297">
            <v>86885.737249999991</v>
          </cell>
          <cell r="L297" t="str">
            <v>A.1.7.1.K.05-2</v>
          </cell>
          <cell r="M297">
            <v>13770</v>
          </cell>
          <cell r="N297">
            <v>88623.451994999996</v>
          </cell>
        </row>
        <row r="302">
          <cell r="I302" t="str">
            <v>A.1.7.1.O.05-1</v>
          </cell>
          <cell r="J302">
            <v>252752.77874999994</v>
          </cell>
          <cell r="K302">
            <v>7500</v>
          </cell>
          <cell r="L302" t="str">
            <v>A.1.7.1.O.05-2</v>
          </cell>
        </row>
        <row r="303">
          <cell r="I303" t="str">
            <v>A.1.7.1.P.05-1</v>
          </cell>
          <cell r="J303">
            <v>63452.238970000006</v>
          </cell>
          <cell r="K303">
            <v>35488.070799999994</v>
          </cell>
          <cell r="L303" t="str">
            <v>A.1.7.1.P.05-2</v>
          </cell>
          <cell r="M303">
            <v>64721.283749400005</v>
          </cell>
          <cell r="N303">
            <v>36197.832215999995</v>
          </cell>
        </row>
        <row r="308">
          <cell r="I308" t="str">
            <v>A.1.7.1.R.05-1</v>
          </cell>
          <cell r="J308">
            <v>270986.18400000001</v>
          </cell>
          <cell r="K308">
            <v>41775.196124999995</v>
          </cell>
          <cell r="M308">
            <v>276405.90768</v>
          </cell>
          <cell r="N308">
            <v>42610.700047499995</v>
          </cell>
        </row>
        <row r="310">
          <cell r="I310" t="str">
            <v>A.1.7.1.T.05-1</v>
          </cell>
          <cell r="J310">
            <v>477984.65</v>
          </cell>
          <cell r="K310">
            <v>41775.196124999995</v>
          </cell>
        </row>
        <row r="327">
          <cell r="I327" t="str">
            <v>A.1.8.1.G.05-1</v>
          </cell>
          <cell r="J327">
            <v>3065391.9084374998</v>
          </cell>
          <cell r="K327">
            <v>662065.98249999993</v>
          </cell>
        </row>
        <row r="371">
          <cell r="I371" t="str">
            <v>A.1.9.1.K.05-1</v>
          </cell>
          <cell r="J371">
            <v>36079.620449999995</v>
          </cell>
          <cell r="K371">
            <v>89087.064949999985</v>
          </cell>
          <cell r="N371">
            <v>90868.806248999987</v>
          </cell>
        </row>
        <row r="382">
          <cell r="I382" t="str">
            <v>A.1.9.1.U.05-1</v>
          </cell>
          <cell r="J382">
            <v>6126.88375</v>
          </cell>
          <cell r="K382">
            <v>37739.428674999996</v>
          </cell>
        </row>
        <row r="390">
          <cell r="I390" t="str">
            <v>A.1.9.1.B.1.05-1</v>
          </cell>
          <cell r="J390">
            <v>235465.74138999995</v>
          </cell>
          <cell r="K390">
            <v>67953.485193749992</v>
          </cell>
          <cell r="L390" t="str">
            <v>A.1.9.1.B.1.05-2</v>
          </cell>
          <cell r="M390">
            <v>240175.05621779995</v>
          </cell>
          <cell r="N390">
            <v>69312.554897624999</v>
          </cell>
        </row>
        <row r="391">
          <cell r="I391" t="str">
            <v>A.1.9.1.C.1.05-1</v>
          </cell>
          <cell r="J391">
            <v>166973.48363999996</v>
          </cell>
          <cell r="K391">
            <v>67953.485193749992</v>
          </cell>
        </row>
        <row r="405">
          <cell r="I405" t="str">
            <v>A.1.9.1.N.1.05-1</v>
          </cell>
          <cell r="J405">
            <v>133014.08589374996</v>
          </cell>
          <cell r="K405">
            <v>106147.35462499999</v>
          </cell>
          <cell r="L405" t="str">
            <v>A.1.9.1.N.1.05-2</v>
          </cell>
          <cell r="M405">
            <v>135674.36761162497</v>
          </cell>
          <cell r="N405">
            <v>108270.3017175</v>
          </cell>
        </row>
        <row r="430">
          <cell r="I430" t="str">
            <v>A.1.9.2.I.05-1</v>
          </cell>
          <cell r="J430">
            <v>177379.86601250002</v>
          </cell>
          <cell r="K430">
            <v>49905.099562499992</v>
          </cell>
        </row>
        <row r="431">
          <cell r="I431" t="str">
            <v>A.1.9.2.J.05-1</v>
          </cell>
          <cell r="J431">
            <v>158597.52321249997</v>
          </cell>
          <cell r="K431">
            <v>49905.099562499992</v>
          </cell>
          <cell r="L431" t="str">
            <v>A.1.9.2.J.05-2</v>
          </cell>
          <cell r="M431">
            <v>161769.47367674997</v>
          </cell>
          <cell r="N431">
            <v>50903.20155374999</v>
          </cell>
        </row>
        <row r="432">
          <cell r="I432" t="str">
            <v>A.1.9.2.K.05-1</v>
          </cell>
          <cell r="J432">
            <v>170794.00978749996</v>
          </cell>
          <cell r="K432">
            <v>49905.099562499992</v>
          </cell>
          <cell r="L432" t="str">
            <v>A.1.9.2.K.05-2</v>
          </cell>
          <cell r="M432">
            <v>174209.88998324997</v>
          </cell>
          <cell r="N432">
            <v>50903.20155374999</v>
          </cell>
        </row>
        <row r="442">
          <cell r="I442" t="str">
            <v>A.1.9.2.Q.05-1</v>
          </cell>
          <cell r="J442">
            <v>330749.75882812502</v>
          </cell>
          <cell r="K442">
            <v>30468.376574999995</v>
          </cell>
        </row>
        <row r="457">
          <cell r="I457" t="str">
            <v>A.1.9.2.A.1.05-1</v>
          </cell>
          <cell r="J457">
            <v>112840.35576999999</v>
          </cell>
          <cell r="K457">
            <v>90679.692187499997</v>
          </cell>
          <cell r="L457" t="str">
            <v>A.1.9.2.A.1.05-2</v>
          </cell>
          <cell r="M457">
            <v>115097.1628854</v>
          </cell>
          <cell r="N457">
            <v>92493.286031249998</v>
          </cell>
        </row>
        <row r="479">
          <cell r="I479" t="str">
            <v>A.1.9.2.M.1.05-1</v>
          </cell>
          <cell r="J479">
            <v>7536.5271562499993</v>
          </cell>
          <cell r="K479">
            <v>18010.862999999994</v>
          </cell>
          <cell r="L479" t="str">
            <v>A.1.9.2.M.1.05-2</v>
          </cell>
          <cell r="M479">
            <v>7687.257699374999</v>
          </cell>
          <cell r="N479">
            <v>18371.080259999995</v>
          </cell>
        </row>
        <row r="486">
          <cell r="L486" t="str">
            <v>A.1.9.2.P.1.05-2</v>
          </cell>
          <cell r="M486">
            <v>21523.105523812497</v>
          </cell>
          <cell r="N486">
            <v>15513.356663999999</v>
          </cell>
          <cell r="O486" t="str">
            <v>A.1.9.2.P.1.05-3</v>
          </cell>
          <cell r="P486">
            <v>25110.289777781247</v>
          </cell>
          <cell r="Q486">
            <v>18098.916107999998</v>
          </cell>
        </row>
        <row r="488">
          <cell r="L488" t="str">
            <v>A.1.9.2.P.1.A.05-2</v>
          </cell>
          <cell r="M488">
            <v>26374.336241624998</v>
          </cell>
          <cell r="N488">
            <v>15513.356663999999</v>
          </cell>
          <cell r="O488" t="str">
            <v>A.1.9.2.P.1.A.05-3</v>
          </cell>
          <cell r="P488">
            <v>30770.058948562499</v>
          </cell>
          <cell r="Q488">
            <v>18098.916107999998</v>
          </cell>
        </row>
        <row r="496">
          <cell r="L496" t="str">
            <v>A.1.9.2.X.1.05-2</v>
          </cell>
          <cell r="M496">
            <v>48436.785039374998</v>
          </cell>
          <cell r="N496">
            <v>31468.980074999999</v>
          </cell>
          <cell r="O496" t="str">
            <v>A.1.9.2.X.1.05-3</v>
          </cell>
          <cell r="P496">
            <v>56509.582545937497</v>
          </cell>
          <cell r="Q496">
            <v>36713.810087499995</v>
          </cell>
        </row>
        <row r="498">
          <cell r="I498" t="str">
            <v>A.1.9.2.Z.1.05-1</v>
          </cell>
          <cell r="J498">
            <v>111538.03890624999</v>
          </cell>
          <cell r="K498">
            <v>123474.47189999999</v>
          </cell>
        </row>
        <row r="540">
          <cell r="I540" t="str">
            <v>A.1.12.1.A.05-1</v>
          </cell>
          <cell r="J540">
            <v>5243338.03125</v>
          </cell>
          <cell r="K540">
            <v>252318.84924999994</v>
          </cell>
          <cell r="L540" t="str">
            <v>A.1.12.1.A.05-2</v>
          </cell>
          <cell r="M540">
            <v>5348204.7918750001</v>
          </cell>
          <cell r="N540">
            <v>257365.22623499995</v>
          </cell>
        </row>
        <row r="541">
          <cell r="I541" t="str">
            <v>A.1.12.1.B.05-1</v>
          </cell>
          <cell r="J541">
            <v>494403.5437499999</v>
          </cell>
          <cell r="K541">
            <v>120822.87262499997</v>
          </cell>
          <cell r="L541" t="str">
            <v>A.1.12.1.B.05-2</v>
          </cell>
          <cell r="M541">
            <v>504291.61462499993</v>
          </cell>
          <cell r="N541">
            <v>123239.33007749998</v>
          </cell>
        </row>
        <row r="542">
          <cell r="I542" t="str">
            <v>A.1.12.1.C.05-1</v>
          </cell>
          <cell r="J542">
            <v>3292328.5312499995</v>
          </cell>
          <cell r="K542">
            <v>252318.84924999994</v>
          </cell>
          <cell r="L542" t="str">
            <v>A.1.12.1.C.05-2</v>
          </cell>
          <cell r="M542">
            <v>3358175.1018749997</v>
          </cell>
          <cell r="N542">
            <v>257365.22623499995</v>
          </cell>
        </row>
        <row r="543">
          <cell r="I543" t="str">
            <v>A.1.12.1.D.05-1</v>
          </cell>
          <cell r="J543">
            <v>503271.76874999987</v>
          </cell>
          <cell r="K543">
            <v>120822.87262499997</v>
          </cell>
          <cell r="L543" t="str">
            <v>A.1.12.1.D.05-2</v>
          </cell>
          <cell r="M543">
            <v>513337.20412499987</v>
          </cell>
          <cell r="N543">
            <v>123239.33007749998</v>
          </cell>
        </row>
        <row r="546">
          <cell r="I546" t="str">
            <v>A.1.12.1.F.05-1</v>
          </cell>
          <cell r="J546">
            <v>400178.65312499995</v>
          </cell>
          <cell r="K546">
            <v>120822.87262499997</v>
          </cell>
          <cell r="L546" t="str">
            <v>A.1.12.1.F.05-2</v>
          </cell>
          <cell r="M546">
            <v>408182.22618749994</v>
          </cell>
          <cell r="N546">
            <v>123239.33007749998</v>
          </cell>
        </row>
        <row r="548">
          <cell r="I548" t="str">
            <v>A.1.12.1.H.05-1</v>
          </cell>
          <cell r="J548">
            <v>797031.72187499981</v>
          </cell>
          <cell r="K548">
            <v>120822.87262499997</v>
          </cell>
          <cell r="L548" t="str">
            <v>A.1.12.1.H.05-2</v>
          </cell>
          <cell r="M548">
            <v>812972.35631249985</v>
          </cell>
          <cell r="N548">
            <v>123239.33007749998</v>
          </cell>
        </row>
        <row r="549">
          <cell r="L549" t="str">
            <v>A.1.12.1.I.05-2</v>
          </cell>
          <cell r="M549">
            <v>1198540.6087500001</v>
          </cell>
          <cell r="N549">
            <v>123239.33007749998</v>
          </cell>
        </row>
        <row r="551">
          <cell r="I551" t="str">
            <v>A.1.12.1.K.05-1</v>
          </cell>
          <cell r="J551">
            <v>282674.671875</v>
          </cell>
          <cell r="K551">
            <v>134247.63624999998</v>
          </cell>
          <cell r="L551" t="str">
            <v>A.1.12.1.K.05-2</v>
          </cell>
          <cell r="M551">
            <v>288328.16531250003</v>
          </cell>
          <cell r="N551">
            <v>136932.58897499999</v>
          </cell>
        </row>
        <row r="557">
          <cell r="I557" t="str">
            <v>A.1.12.1.R.05-1</v>
          </cell>
          <cell r="J557">
            <v>150090.52499999999</v>
          </cell>
          <cell r="K557">
            <v>15059.082674999998</v>
          </cell>
          <cell r="L557" t="str">
            <v>A.1.12.1.R.05-2</v>
          </cell>
          <cell r="M557">
            <v>153092.33549999999</v>
          </cell>
          <cell r="N557">
            <v>15360.264328499998</v>
          </cell>
        </row>
        <row r="561">
          <cell r="I561" t="str">
            <v>A.1.13.1.B.05-1</v>
          </cell>
          <cell r="J561">
            <v>97030.312500000015</v>
          </cell>
          <cell r="K561">
            <v>48429.209399999992</v>
          </cell>
        </row>
        <row r="562">
          <cell r="L562" t="str">
            <v>A.1.13.1.C.05-2</v>
          </cell>
          <cell r="M562">
            <v>76523.90625</v>
          </cell>
          <cell r="N562">
            <v>49397.793587999993</v>
          </cell>
        </row>
      </sheetData>
      <sheetData sheetId="12" refreshError="1"/>
      <sheetData sheetId="13" refreshError="1"/>
      <sheetData sheetId="14" refreshError="1"/>
      <sheetData sheetId="1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
      <sheetName val="rekap"/>
      <sheetName val="ren.bupati a"/>
      <sheetName val="rek-bup"/>
      <sheetName val="ren.hubbup"/>
      <sheetName val="rek-hub"/>
      <sheetName val="temu"/>
      <sheetName val="rek-temu"/>
      <sheetName val="pond"/>
      <sheetName val="rek-pond"/>
      <sheetName val="1-4"/>
      <sheetName val="rek1-4"/>
      <sheetName val="ANAL"/>
      <sheetName val="SAT"/>
      <sheetName val="Sheet1"/>
      <sheetName val="landscp"/>
      <sheetName val="rek-landscp"/>
      <sheetName val="Rincian Pekerjaa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KHS Area 3"/>
      <sheetName val="SS#19 STO Lembong"/>
      <sheetName val="KHS Area 5"/>
      <sheetName val="SS#21 STO Singaraja"/>
      <sheetName val="FAK"/>
    </sheetNames>
    <sheetDataSet>
      <sheetData sheetId="0" refreshError="1"/>
      <sheetData sheetId="1" refreshError="1"/>
      <sheetData sheetId="2" refreshError="1"/>
      <sheetData sheetId="3">
        <row r="10">
          <cell r="L10" t="str">
            <v>A.1.1.1.05-2</v>
          </cell>
          <cell r="M10">
            <v>70310.951171718742</v>
          </cell>
          <cell r="N10">
            <v>30788.569694999998</v>
          </cell>
        </row>
        <row r="11">
          <cell r="L11" t="str">
            <v>A.1.1.2.05-2</v>
          </cell>
          <cell r="M11">
            <v>211012.78822331247</v>
          </cell>
          <cell r="N11">
            <v>88963.657184999989</v>
          </cell>
        </row>
        <row r="12">
          <cell r="L12" t="str">
            <v>A.1.1.3.05-2</v>
          </cell>
          <cell r="M12">
            <v>95943.381958499973</v>
          </cell>
          <cell r="N12">
            <v>136932.58897499999</v>
          </cell>
        </row>
        <row r="13">
          <cell r="L13" t="str">
            <v>A.1.1.4.05-2</v>
          </cell>
          <cell r="M13">
            <v>565295.83148203127</v>
          </cell>
          <cell r="N13">
            <v>649791.9129</v>
          </cell>
        </row>
        <row r="14">
          <cell r="L14" t="str">
            <v>A.1.1.5.05-2</v>
          </cell>
          <cell r="M14">
            <v>311848.3976161874</v>
          </cell>
          <cell r="N14">
            <v>478838.804925</v>
          </cell>
        </row>
        <row r="15">
          <cell r="L15" t="str">
            <v>A.1.1.6.05-2</v>
          </cell>
          <cell r="M15">
            <v>147148.97074237504</v>
          </cell>
          <cell r="N15">
            <v>76205.962559999985</v>
          </cell>
        </row>
        <row r="16">
          <cell r="L16" t="str">
            <v>A.1.1.7.05-2</v>
          </cell>
          <cell r="M16">
            <v>0</v>
          </cell>
          <cell r="N16">
            <v>0</v>
          </cell>
        </row>
        <row r="17">
          <cell r="L17" t="str">
            <v>A.1.1.8.05-2</v>
          </cell>
          <cell r="M17">
            <v>0</v>
          </cell>
          <cell r="N17">
            <v>22113.337349999998</v>
          </cell>
        </row>
        <row r="18">
          <cell r="L18" t="str">
            <v>A.1.1.8.A.05-2</v>
          </cell>
          <cell r="M18">
            <v>0</v>
          </cell>
          <cell r="N18">
            <v>22113.337349999998</v>
          </cell>
        </row>
        <row r="19">
          <cell r="L19" t="str">
            <v>A.1.1.9.05-2</v>
          </cell>
          <cell r="M19">
            <v>0</v>
          </cell>
          <cell r="N19">
            <v>34139.590816499993</v>
          </cell>
        </row>
        <row r="20">
          <cell r="L20" t="str">
            <v>A.1.1.10.05-2</v>
          </cell>
          <cell r="M20">
            <v>0</v>
          </cell>
          <cell r="N20">
            <v>100360.53104999998</v>
          </cell>
        </row>
        <row r="21">
          <cell r="L21" t="str">
            <v>A.1.1.11.05-2</v>
          </cell>
          <cell r="M21">
            <v>0</v>
          </cell>
          <cell r="N21">
            <v>123239.33007749998</v>
          </cell>
        </row>
        <row r="22">
          <cell r="L22" t="str">
            <v>A.1.1.12.05-2</v>
          </cell>
          <cell r="M22">
            <v>0</v>
          </cell>
          <cell r="N22">
            <v>146492.35481399999</v>
          </cell>
        </row>
        <row r="23">
          <cell r="L23" t="str">
            <v>A.1.1.13.05-2</v>
          </cell>
          <cell r="M23">
            <v>0</v>
          </cell>
          <cell r="N23">
            <v>133564.55759399998</v>
          </cell>
        </row>
        <row r="24">
          <cell r="L24" t="str">
            <v>A.1.1.14.05-2</v>
          </cell>
          <cell r="M24">
            <v>0</v>
          </cell>
          <cell r="N24">
            <v>202592.19064499994</v>
          </cell>
        </row>
        <row r="25">
          <cell r="L25" t="str">
            <v>A.1.1.15.05-2</v>
          </cell>
          <cell r="M25">
            <v>0</v>
          </cell>
          <cell r="N25">
            <v>161512.41395249998</v>
          </cell>
        </row>
        <row r="26">
          <cell r="L26" t="str">
            <v>A.1.1.16.05-2</v>
          </cell>
          <cell r="M26">
            <v>0</v>
          </cell>
          <cell r="N26">
            <v>7314.411584999998</v>
          </cell>
        </row>
        <row r="27">
          <cell r="L27" t="str">
            <v>A.1.1.17.05-2</v>
          </cell>
          <cell r="M27">
            <v>0</v>
          </cell>
          <cell r="N27">
            <v>75185.346989999991</v>
          </cell>
        </row>
        <row r="28">
          <cell r="L28" t="str">
            <v>A.1.1.18.05-2</v>
          </cell>
          <cell r="M28">
            <v>0</v>
          </cell>
          <cell r="N28">
            <v>33391.139398499996</v>
          </cell>
        </row>
        <row r="29">
          <cell r="L29" t="str">
            <v>A.1.1.19.05-2</v>
          </cell>
          <cell r="M29">
            <v>0</v>
          </cell>
          <cell r="N29">
            <v>73144.115849999987</v>
          </cell>
        </row>
        <row r="30">
          <cell r="L30" t="str">
            <v>A.1.1.20.05-2</v>
          </cell>
          <cell r="M30">
            <v>496533.19500000001</v>
          </cell>
          <cell r="N30">
            <v>27386.517794999996</v>
          </cell>
        </row>
        <row r="31">
          <cell r="L31" t="str">
            <v>A.1.1.21.05-2</v>
          </cell>
          <cell r="M31">
            <v>60803.290584000009</v>
          </cell>
          <cell r="N31">
            <v>24009.981284249996</v>
          </cell>
        </row>
        <row r="32">
          <cell r="L32" t="str">
            <v>A.1.1.22.05-2</v>
          </cell>
          <cell r="M32">
            <v>465933.19500000001</v>
          </cell>
          <cell r="N32">
            <v>140167.08435300001</v>
          </cell>
        </row>
        <row r="33">
          <cell r="L33" t="str">
            <v>A.1.1.23.05-2</v>
          </cell>
          <cell r="M33">
            <v>517175.60615999997</v>
          </cell>
          <cell r="N33">
            <v>40144.212419999989</v>
          </cell>
        </row>
        <row r="34">
          <cell r="L34" t="str">
            <v>A.1.1.24.05-2</v>
          </cell>
          <cell r="M34">
            <v>454750.79831999994</v>
          </cell>
          <cell r="N34">
            <v>36572.057924999994</v>
          </cell>
        </row>
        <row r="35">
          <cell r="L35" t="str">
            <v>A.1.1.25.05-2</v>
          </cell>
          <cell r="M35">
            <v>484570.52279999992</v>
          </cell>
          <cell r="N35">
            <v>36572.057924999994</v>
          </cell>
        </row>
        <row r="36">
          <cell r="L36" t="str">
            <v>A.1.1.26.05-2</v>
          </cell>
          <cell r="M36">
            <v>478358.08019999991</v>
          </cell>
          <cell r="N36">
            <v>36572.057924999994</v>
          </cell>
        </row>
        <row r="37">
          <cell r="L37" t="str">
            <v>A.1.1.27.05-2</v>
          </cell>
          <cell r="M37">
            <v>456614.53109999991</v>
          </cell>
          <cell r="N37">
            <v>36572.057924999994</v>
          </cell>
        </row>
        <row r="38">
          <cell r="L38" t="str">
            <v>A.1.1.28.05-2</v>
          </cell>
          <cell r="M38">
            <v>465933.19500000001</v>
          </cell>
          <cell r="N38">
            <v>36572.057924999994</v>
          </cell>
        </row>
        <row r="39">
          <cell r="L39" t="str">
            <v>A.1.1.29.05-2</v>
          </cell>
          <cell r="M39">
            <v>279559.91700000002</v>
          </cell>
          <cell r="N39">
            <v>21943.234754999998</v>
          </cell>
        </row>
        <row r="40">
          <cell r="L40" t="str">
            <v>A.1.1.30.05-2</v>
          </cell>
          <cell r="M40">
            <v>0</v>
          </cell>
          <cell r="N40">
            <v>0</v>
          </cell>
        </row>
        <row r="41">
          <cell r="L41" t="str">
            <v>A.1.1.31.05-2</v>
          </cell>
          <cell r="M41">
            <v>0</v>
          </cell>
          <cell r="N41">
            <v>912864.08119724982</v>
          </cell>
        </row>
        <row r="42">
          <cell r="L42" t="str">
            <v>A.1.1.32.05-2</v>
          </cell>
          <cell r="M42">
            <v>0</v>
          </cell>
          <cell r="N42">
            <v>91268.547347249987</v>
          </cell>
        </row>
        <row r="43">
          <cell r="L43" t="str">
            <v>A.1.1.33.05-2</v>
          </cell>
          <cell r="M43">
            <v>0</v>
          </cell>
          <cell r="N43">
            <v>10061.568494249997</v>
          </cell>
        </row>
        <row r="44">
          <cell r="L44" t="str">
            <v>A.1.1.34.05-2</v>
          </cell>
          <cell r="M44">
            <v>0</v>
          </cell>
          <cell r="N44">
            <v>109546.07117999998</v>
          </cell>
        </row>
        <row r="45">
          <cell r="L45" t="str">
            <v>A.1.1.35.05-2</v>
          </cell>
          <cell r="M45">
            <v>0</v>
          </cell>
          <cell r="N45">
            <v>205398.88346249994</v>
          </cell>
        </row>
        <row r="46">
          <cell r="L46" t="str">
            <v>A.1.1.36.05-2</v>
          </cell>
          <cell r="M46">
            <v>0</v>
          </cell>
          <cell r="N46">
            <v>410797.76692499989</v>
          </cell>
        </row>
        <row r="47">
          <cell r="L47" t="str">
            <v>A.1.1.37.05-2</v>
          </cell>
          <cell r="M47">
            <v>0</v>
          </cell>
          <cell r="N47">
            <v>14628.823169999996</v>
          </cell>
        </row>
        <row r="48">
          <cell r="L48" t="str">
            <v>A.1.1.38.05-2</v>
          </cell>
          <cell r="M48">
            <v>0</v>
          </cell>
          <cell r="N48">
            <v>13693.258897499998</v>
          </cell>
        </row>
        <row r="49">
          <cell r="L49" t="str">
            <v>A.1.1.39.05-2</v>
          </cell>
          <cell r="M49">
            <v>0</v>
          </cell>
          <cell r="N49">
            <v>10503.835241249999</v>
          </cell>
        </row>
        <row r="50">
          <cell r="L50" t="str">
            <v>A.1.1.40.05-2</v>
          </cell>
          <cell r="M50">
            <v>0</v>
          </cell>
          <cell r="N50">
            <v>4422.6674699999994</v>
          </cell>
        </row>
        <row r="51">
          <cell r="L51" t="str">
            <v>A.1.1.41.05-2</v>
          </cell>
          <cell r="M51">
            <v>0</v>
          </cell>
          <cell r="N51">
            <v>10461.309592499998</v>
          </cell>
        </row>
        <row r="52">
          <cell r="L52" t="str">
            <v>A.1.1.42.05-2</v>
          </cell>
          <cell r="M52">
            <v>0</v>
          </cell>
          <cell r="N52">
            <v>11056.668674999999</v>
          </cell>
        </row>
        <row r="53">
          <cell r="L53" t="str">
            <v>A.1.1.43.05-2</v>
          </cell>
          <cell r="M53">
            <v>0</v>
          </cell>
          <cell r="N53">
            <v>18056.390459249997</v>
          </cell>
        </row>
        <row r="54">
          <cell r="L54" t="str">
            <v>A.1.1.44.05-2</v>
          </cell>
          <cell r="M54">
            <v>0</v>
          </cell>
          <cell r="N54">
            <v>13693.258897499998</v>
          </cell>
        </row>
        <row r="55">
          <cell r="L55" t="str">
            <v>A.1.1.45.05-2</v>
          </cell>
          <cell r="M55">
            <v>0</v>
          </cell>
          <cell r="N55">
            <v>1048818.5802509999</v>
          </cell>
        </row>
        <row r="56">
          <cell r="L56" t="str">
            <v>A.1.1.46.05-2</v>
          </cell>
          <cell r="M56">
            <v>0</v>
          </cell>
          <cell r="N56">
            <v>585152.9267999999</v>
          </cell>
        </row>
        <row r="57">
          <cell r="L57" t="str">
            <v>A.1.1.47.05-2</v>
          </cell>
          <cell r="M57">
            <v>0</v>
          </cell>
          <cell r="N57">
            <v>13693.258897499998</v>
          </cell>
        </row>
        <row r="58">
          <cell r="L58" t="str">
            <v>A.1.1.48.05-2</v>
          </cell>
          <cell r="M58">
            <v>0</v>
          </cell>
          <cell r="N58">
            <v>4388.6469509999988</v>
          </cell>
        </row>
        <row r="59">
          <cell r="L59" t="str">
            <v>A.1.1.49.05-2</v>
          </cell>
          <cell r="M59">
            <v>0</v>
          </cell>
          <cell r="N59">
            <v>19697.880500999996</v>
          </cell>
        </row>
        <row r="60">
          <cell r="L60" t="str">
            <v>A.1.1.50.05-2</v>
          </cell>
          <cell r="M60">
            <v>0</v>
          </cell>
          <cell r="N60">
            <v>27386.517794999996</v>
          </cell>
        </row>
        <row r="61">
          <cell r="L61" t="str">
            <v>A.1.1.51.05-2</v>
          </cell>
          <cell r="M61">
            <v>0</v>
          </cell>
          <cell r="N61">
            <v>223429.75853249995</v>
          </cell>
        </row>
        <row r="62">
          <cell r="L62" t="str">
            <v>A.1.1.52.05-2</v>
          </cell>
          <cell r="M62">
            <v>0</v>
          </cell>
          <cell r="N62">
            <v>150625.84787249999</v>
          </cell>
        </row>
        <row r="63">
          <cell r="L63" t="str">
            <v>A.1.1.53.05-2</v>
          </cell>
          <cell r="M63">
            <v>0</v>
          </cell>
          <cell r="N63">
            <v>136932.58897499999</v>
          </cell>
        </row>
        <row r="64">
          <cell r="L64" t="str">
            <v>A.1.1.54.05-2</v>
          </cell>
          <cell r="M64">
            <v>0</v>
          </cell>
          <cell r="N64">
            <v>41079.776692499989</v>
          </cell>
        </row>
        <row r="65">
          <cell r="L65" t="str">
            <v>A.1.1.55.05-2</v>
          </cell>
          <cell r="M65">
            <v>0</v>
          </cell>
          <cell r="N65">
            <v>27386.517794999996</v>
          </cell>
        </row>
        <row r="66">
          <cell r="L66" t="str">
            <v>A.1.1.56.05-2</v>
          </cell>
          <cell r="M66">
            <v>0</v>
          </cell>
          <cell r="N66">
            <v>68466.294487499996</v>
          </cell>
        </row>
        <row r="67">
          <cell r="L67" t="str">
            <v>A.1.1.57.05-2</v>
          </cell>
          <cell r="M67">
            <v>0</v>
          </cell>
          <cell r="N67">
            <v>141270.2051475</v>
          </cell>
        </row>
        <row r="68">
          <cell r="L68" t="str">
            <v>A.1.1.58.05-2</v>
          </cell>
          <cell r="M68">
            <v>0</v>
          </cell>
          <cell r="N68">
            <v>95852.812282499974</v>
          </cell>
        </row>
        <row r="69">
          <cell r="L69" t="str">
            <v>A.1.1.59.05-2</v>
          </cell>
          <cell r="M69">
            <v>0</v>
          </cell>
          <cell r="N69">
            <v>54773.035589999992</v>
          </cell>
        </row>
        <row r="70">
          <cell r="L70" t="str">
            <v>A.1.1.60.05-2</v>
          </cell>
          <cell r="M70">
            <v>0</v>
          </cell>
          <cell r="N70">
            <v>323994.41269649996</v>
          </cell>
        </row>
        <row r="71">
          <cell r="L71" t="str">
            <v>A.1.1.61.05-2</v>
          </cell>
          <cell r="M71">
            <v>0</v>
          </cell>
          <cell r="N71">
            <v>451571.35894649988</v>
          </cell>
        </row>
        <row r="72">
          <cell r="M72">
            <v>0</v>
          </cell>
          <cell r="N72">
            <v>0</v>
          </cell>
        </row>
        <row r="73">
          <cell r="L73" t="str">
            <v>A.1.2.1.05-2</v>
          </cell>
          <cell r="M73">
            <v>0</v>
          </cell>
          <cell r="N73">
            <v>0</v>
          </cell>
        </row>
        <row r="74">
          <cell r="M74">
            <v>0</v>
          </cell>
          <cell r="N74">
            <v>0</v>
          </cell>
        </row>
        <row r="75">
          <cell r="L75" t="str">
            <v>A.1.2.1.05-2</v>
          </cell>
          <cell r="M75">
            <v>1040107.9908737142</v>
          </cell>
          <cell r="N75">
            <v>272895.59315849998</v>
          </cell>
        </row>
        <row r="76">
          <cell r="M76">
            <v>0</v>
          </cell>
          <cell r="N76">
            <v>0</v>
          </cell>
        </row>
        <row r="77">
          <cell r="L77" t="str">
            <v>A.1.2.2.05-2</v>
          </cell>
          <cell r="M77">
            <v>1021012.3548744125</v>
          </cell>
          <cell r="N77">
            <v>198339.62576999998</v>
          </cell>
        </row>
        <row r="79">
          <cell r="L79" t="str">
            <v>A.1.2.4.05-2</v>
          </cell>
          <cell r="M79">
            <v>1087998.8664896507</v>
          </cell>
          <cell r="N79">
            <v>272895.59315849998</v>
          </cell>
        </row>
        <row r="80">
          <cell r="M80">
            <v>0</v>
          </cell>
          <cell r="N80">
            <v>0</v>
          </cell>
        </row>
        <row r="81">
          <cell r="L81" t="str">
            <v>A.1.2.5.05-2</v>
          </cell>
          <cell r="M81">
            <v>1125417.950513714</v>
          </cell>
          <cell r="N81">
            <v>272895.59315849998</v>
          </cell>
        </row>
        <row r="82">
          <cell r="M82">
            <v>0</v>
          </cell>
          <cell r="N82">
            <v>0</v>
          </cell>
        </row>
        <row r="83">
          <cell r="L83" t="str">
            <v>A.1.2.6.05-2</v>
          </cell>
          <cell r="M83">
            <v>1169739.0562195235</v>
          </cell>
          <cell r="N83">
            <v>272895.59315849998</v>
          </cell>
        </row>
        <row r="84">
          <cell r="M84">
            <v>0</v>
          </cell>
          <cell r="N84">
            <v>0</v>
          </cell>
        </row>
        <row r="85">
          <cell r="L85" t="str">
            <v>A.1.2.7.05-2</v>
          </cell>
          <cell r="M85">
            <v>1212040.9886469208</v>
          </cell>
          <cell r="N85">
            <v>272895.59315849998</v>
          </cell>
        </row>
        <row r="86">
          <cell r="M86">
            <v>0</v>
          </cell>
          <cell r="N86">
            <v>0</v>
          </cell>
        </row>
        <row r="87">
          <cell r="L87" t="str">
            <v>A.1.2.8.05-2</v>
          </cell>
          <cell r="M87">
            <v>1212040.9886469208</v>
          </cell>
          <cell r="N87">
            <v>272895.59315849998</v>
          </cell>
        </row>
        <row r="88">
          <cell r="M88">
            <v>0</v>
          </cell>
          <cell r="N88">
            <v>0</v>
          </cell>
        </row>
        <row r="89">
          <cell r="L89" t="str">
            <v>A.1.2.9.05-2</v>
          </cell>
          <cell r="M89">
            <v>1264795.4577905079</v>
          </cell>
          <cell r="N89">
            <v>272895.59315849998</v>
          </cell>
        </row>
        <row r="90">
          <cell r="M90">
            <v>0</v>
          </cell>
          <cell r="N90">
            <v>0</v>
          </cell>
        </row>
        <row r="91">
          <cell r="L91" t="str">
            <v>A.1.2.10.05-2</v>
          </cell>
          <cell r="M91">
            <v>1300975.3150165712</v>
          </cell>
          <cell r="N91">
            <v>272895.59315849998</v>
          </cell>
        </row>
        <row r="92">
          <cell r="M92">
            <v>0</v>
          </cell>
          <cell r="N92">
            <v>0</v>
          </cell>
        </row>
        <row r="93">
          <cell r="L93" t="str">
            <v>A.1.2.11.05-2</v>
          </cell>
          <cell r="M93">
            <v>1312102.2275056506</v>
          </cell>
          <cell r="N93">
            <v>272895.59315849998</v>
          </cell>
        </row>
        <row r="94">
          <cell r="M94">
            <v>0</v>
          </cell>
          <cell r="N94">
            <v>0</v>
          </cell>
        </row>
        <row r="95">
          <cell r="L95" t="str">
            <v>A.1.2.12.05-2</v>
          </cell>
          <cell r="M95">
            <v>1354526.1488174603</v>
          </cell>
          <cell r="N95">
            <v>347094.3450974999</v>
          </cell>
        </row>
        <row r="96">
          <cell r="M96">
            <v>0</v>
          </cell>
          <cell r="N96">
            <v>0</v>
          </cell>
        </row>
        <row r="97">
          <cell r="L97" t="str">
            <v>A.1.2.13.05-2</v>
          </cell>
          <cell r="M97">
            <v>1354526.1488174603</v>
          </cell>
          <cell r="N97">
            <v>347094.3450974999</v>
          </cell>
        </row>
        <row r="98">
          <cell r="M98">
            <v>0</v>
          </cell>
          <cell r="N98">
            <v>0</v>
          </cell>
        </row>
        <row r="99">
          <cell r="L99" t="str">
            <v>A.1.2.14.05-2</v>
          </cell>
          <cell r="M99">
            <v>1362645.327024</v>
          </cell>
          <cell r="N99">
            <v>347094.3450974999</v>
          </cell>
        </row>
        <row r="100">
          <cell r="M100">
            <v>0</v>
          </cell>
          <cell r="N100">
            <v>0</v>
          </cell>
        </row>
        <row r="101">
          <cell r="M101">
            <v>0</v>
          </cell>
          <cell r="N101">
            <v>0</v>
          </cell>
        </row>
        <row r="102">
          <cell r="L102" t="str">
            <v>A.1.2.15.05-2</v>
          </cell>
          <cell r="M102">
            <v>77628.276972581225</v>
          </cell>
          <cell r="N102">
            <v>34683.919120499995</v>
          </cell>
        </row>
        <row r="103">
          <cell r="L103" t="str">
            <v>A.1.2.16.05-2</v>
          </cell>
          <cell r="M103">
            <v>99316.918917637478</v>
          </cell>
          <cell r="N103">
            <v>57273.543736499996</v>
          </cell>
        </row>
        <row r="104">
          <cell r="L104" t="str">
            <v>A.1.2.17.05-2</v>
          </cell>
          <cell r="M104">
            <v>6218633.2407120001</v>
          </cell>
          <cell r="N104">
            <v>1312052.3460134999</v>
          </cell>
        </row>
        <row r="105">
          <cell r="M105">
            <v>0</v>
          </cell>
          <cell r="N105">
            <v>0</v>
          </cell>
        </row>
        <row r="106">
          <cell r="L106" t="str">
            <v>A.1.2.18.05-2</v>
          </cell>
          <cell r="M106">
            <v>4948572.6754198112</v>
          </cell>
          <cell r="N106">
            <v>1163246.5959075</v>
          </cell>
        </row>
        <row r="107">
          <cell r="M107">
            <v>0</v>
          </cell>
          <cell r="N107">
            <v>0</v>
          </cell>
        </row>
        <row r="108">
          <cell r="L108" t="str">
            <v>A.1.2.19.05-2</v>
          </cell>
          <cell r="M108">
            <v>10950690.368177623</v>
          </cell>
          <cell r="N108">
            <v>1632355.5323984998</v>
          </cell>
        </row>
        <row r="109">
          <cell r="M109">
            <v>0</v>
          </cell>
          <cell r="N109">
            <v>0</v>
          </cell>
        </row>
        <row r="110">
          <cell r="L110" t="str">
            <v>A.1.2.19.A.05-2</v>
          </cell>
          <cell r="M110">
            <v>9995303.312083872</v>
          </cell>
          <cell r="N110">
            <v>1581750.0103859997</v>
          </cell>
        </row>
        <row r="111">
          <cell r="M111">
            <v>0</v>
          </cell>
          <cell r="N111">
            <v>0</v>
          </cell>
        </row>
        <row r="112">
          <cell r="L112" t="str">
            <v>A.1.2.19.B.05-2</v>
          </cell>
          <cell r="M112">
            <v>9039916.2559901252</v>
          </cell>
          <cell r="N112">
            <v>1531144.4883734996</v>
          </cell>
        </row>
        <row r="113">
          <cell r="M113">
            <v>0</v>
          </cell>
          <cell r="N113">
            <v>0</v>
          </cell>
        </row>
        <row r="114">
          <cell r="L114" t="str">
            <v>A.1.2.20.05-2</v>
          </cell>
          <cell r="M114">
            <v>8303391.80238075</v>
          </cell>
          <cell r="N114">
            <v>1423384.4944409998</v>
          </cell>
        </row>
        <row r="115">
          <cell r="M115">
            <v>0</v>
          </cell>
          <cell r="N115">
            <v>0</v>
          </cell>
        </row>
        <row r="116">
          <cell r="L116" t="str">
            <v>A.1.2.21.05-2</v>
          </cell>
          <cell r="M116">
            <v>8001038.173207311</v>
          </cell>
          <cell r="N116">
            <v>1163756.9036924997</v>
          </cell>
        </row>
        <row r="117">
          <cell r="M117">
            <v>0</v>
          </cell>
          <cell r="N117">
            <v>0</v>
          </cell>
        </row>
        <row r="118">
          <cell r="L118" t="str">
            <v>A.1.2.22.05-2</v>
          </cell>
          <cell r="M118">
            <v>8001038.173207311</v>
          </cell>
          <cell r="N118">
            <v>1163756.9036924997</v>
          </cell>
        </row>
        <row r="119">
          <cell r="M119">
            <v>0</v>
          </cell>
          <cell r="N119">
            <v>0</v>
          </cell>
        </row>
        <row r="120">
          <cell r="M120">
            <v>7523344.6451604357</v>
          </cell>
          <cell r="N120">
            <v>1163756.9036924997</v>
          </cell>
        </row>
        <row r="121">
          <cell r="M121">
            <v>0</v>
          </cell>
          <cell r="N121">
            <v>0</v>
          </cell>
        </row>
        <row r="122">
          <cell r="M122">
            <v>7045651.1171135604</v>
          </cell>
          <cell r="N122">
            <v>1163756.9036924997</v>
          </cell>
        </row>
        <row r="123">
          <cell r="M123">
            <v>0</v>
          </cell>
          <cell r="N123">
            <v>0</v>
          </cell>
        </row>
        <row r="124">
          <cell r="L124" t="str">
            <v>A.1.2.23.05-2</v>
          </cell>
          <cell r="M124">
            <v>7479192.9948073104</v>
          </cell>
          <cell r="N124">
            <v>1163246.5959075</v>
          </cell>
        </row>
        <row r="125">
          <cell r="M125">
            <v>0</v>
          </cell>
          <cell r="N125">
            <v>0</v>
          </cell>
        </row>
        <row r="126">
          <cell r="M126">
            <v>8188366.5493244994</v>
          </cell>
          <cell r="N126">
            <v>1312052.3460134999</v>
          </cell>
        </row>
        <row r="127">
          <cell r="M127">
            <v>0</v>
          </cell>
          <cell r="N127">
            <v>0</v>
          </cell>
        </row>
        <row r="128">
          <cell r="L128" t="str">
            <v>A.1.2.24.05-2</v>
          </cell>
          <cell r="M128">
            <v>64260</v>
          </cell>
          <cell r="N128">
            <v>15717.479778000001</v>
          </cell>
        </row>
        <row r="129">
          <cell r="L129" t="str">
            <v>A.1.2.25.05-2</v>
          </cell>
          <cell r="M129">
            <v>1120064.5652999999</v>
          </cell>
          <cell r="N129">
            <v>272895.59315849998</v>
          </cell>
        </row>
        <row r="130">
          <cell r="L130" t="str">
            <v>A.1.2.26.05-2</v>
          </cell>
          <cell r="M130">
            <v>3221898.0791986492</v>
          </cell>
          <cell r="N130">
            <v>610158.00826499995</v>
          </cell>
        </row>
        <row r="131">
          <cell r="L131" t="str">
            <v>A.1.2.27.05-2</v>
          </cell>
          <cell r="M131">
            <v>1962858.7871999999</v>
          </cell>
          <cell r="N131">
            <v>659538.79159349983</v>
          </cell>
        </row>
        <row r="132">
          <cell r="L132" t="str">
            <v>A.1.2.28.05-2</v>
          </cell>
          <cell r="M132">
            <v>3520481.1525251246</v>
          </cell>
          <cell r="N132">
            <v>0</v>
          </cell>
        </row>
        <row r="133">
          <cell r="M133">
            <v>0</v>
          </cell>
          <cell r="N133">
            <v>0</v>
          </cell>
        </row>
        <row r="134">
          <cell r="L134" t="str">
            <v>A.1.2.30.05-2</v>
          </cell>
          <cell r="M134">
            <v>348128.19217124995</v>
          </cell>
          <cell r="N134">
            <v>146790.03435524998</v>
          </cell>
        </row>
        <row r="135">
          <cell r="L135" t="str">
            <v>A.1.2.31.05-2</v>
          </cell>
          <cell r="M135">
            <v>338751.28662187496</v>
          </cell>
          <cell r="N135">
            <v>146790.03435524998</v>
          </cell>
        </row>
        <row r="136">
          <cell r="L136" t="str">
            <v>A.1.2.32.05-2</v>
          </cell>
          <cell r="M136">
            <v>529007.34124687489</v>
          </cell>
          <cell r="N136">
            <v>146790.03435524998</v>
          </cell>
        </row>
        <row r="137">
          <cell r="L137" t="str">
            <v>A.1.2.33.05-2</v>
          </cell>
          <cell r="M137">
            <v>305964.934790625</v>
          </cell>
          <cell r="N137">
            <v>146790.03435524998</v>
          </cell>
        </row>
        <row r="138">
          <cell r="L138" t="str">
            <v>A.1.2.34.05-2</v>
          </cell>
          <cell r="M138">
            <v>411487.12436249998</v>
          </cell>
          <cell r="N138">
            <v>146790.03435524998</v>
          </cell>
        </row>
        <row r="139">
          <cell r="L139" t="str">
            <v>A.1.2.35.05-2</v>
          </cell>
          <cell r="M139">
            <v>136334.53428749996</v>
          </cell>
          <cell r="N139">
            <v>115652.75434049999</v>
          </cell>
        </row>
        <row r="140">
          <cell r="L140" t="str">
            <v>A.1.2.36.05-2</v>
          </cell>
          <cell r="M140">
            <v>151962.71020312494</v>
          </cell>
          <cell r="N140">
            <v>115652.75434049999</v>
          </cell>
        </row>
        <row r="141">
          <cell r="M141">
            <v>0</v>
          </cell>
          <cell r="N141">
            <v>0</v>
          </cell>
        </row>
        <row r="142">
          <cell r="L142" t="str">
            <v>A.1.2.37.05-2</v>
          </cell>
          <cell r="M142">
            <v>195280.73025468746</v>
          </cell>
          <cell r="N142">
            <v>20871.588406500003</v>
          </cell>
        </row>
        <row r="143">
          <cell r="L143" t="str">
            <v>A.1.2.38.05-2</v>
          </cell>
          <cell r="M143">
            <v>193879.62390937496</v>
          </cell>
          <cell r="N143">
            <v>14935.007840999999</v>
          </cell>
        </row>
        <row r="144">
          <cell r="L144" t="str">
            <v>A.1.2.39.05-2</v>
          </cell>
          <cell r="M144">
            <v>0</v>
          </cell>
          <cell r="N144">
            <v>0</v>
          </cell>
        </row>
        <row r="145">
          <cell r="L145" t="str">
            <v>A.1.2.40.05-2</v>
          </cell>
          <cell r="M145">
            <v>14406.106345312499</v>
          </cell>
          <cell r="N145">
            <v>7297.4013254999991</v>
          </cell>
        </row>
        <row r="146">
          <cell r="L146" t="str">
            <v>A.1.2.41.05-2</v>
          </cell>
          <cell r="M146">
            <v>2358072.1127812495</v>
          </cell>
          <cell r="N146">
            <v>240023.26667475002</v>
          </cell>
        </row>
        <row r="147">
          <cell r="L147" t="str">
            <v>A.1.2.42.05-2</v>
          </cell>
          <cell r="M147">
            <v>2558248.4483437492</v>
          </cell>
          <cell r="N147">
            <v>260894.85508125002</v>
          </cell>
        </row>
        <row r="148">
          <cell r="L148" t="str">
            <v>A.1.2.43.05-2</v>
          </cell>
          <cell r="M148">
            <v>3058689.2872499996</v>
          </cell>
          <cell r="N148">
            <v>313073.82609750004</v>
          </cell>
        </row>
        <row r="149">
          <cell r="L149" t="str">
            <v>A.1.2.44.05-2</v>
          </cell>
          <cell r="M149">
            <v>3559130.1261562495</v>
          </cell>
          <cell r="N149">
            <v>365252.79711375007</v>
          </cell>
        </row>
        <row r="150">
          <cell r="L150" t="str">
            <v>A.1.2.45.05-2</v>
          </cell>
          <cell r="M150">
            <v>4059570.9650624995</v>
          </cell>
          <cell r="N150">
            <v>417431.76813000004</v>
          </cell>
        </row>
        <row r="151">
          <cell r="L151" t="str">
            <v>A.1.2.46.05-2</v>
          </cell>
          <cell r="M151">
            <v>4560011.803968749</v>
          </cell>
          <cell r="N151">
            <v>469610.73914625007</v>
          </cell>
        </row>
        <row r="152">
          <cell r="L152" t="str">
            <v>A.1.2.47.05-2</v>
          </cell>
          <cell r="M152">
            <v>5060452.642874999</v>
          </cell>
          <cell r="N152">
            <v>521789.71016250004</v>
          </cell>
        </row>
        <row r="153">
          <cell r="M153">
            <v>0</v>
          </cell>
          <cell r="N153">
            <v>0</v>
          </cell>
        </row>
        <row r="154">
          <cell r="M154">
            <v>0</v>
          </cell>
          <cell r="N154">
            <v>0</v>
          </cell>
        </row>
        <row r="155">
          <cell r="L155" t="str">
            <v>A.1.2.48.05-2</v>
          </cell>
          <cell r="M155">
            <v>9278104.5651016701</v>
          </cell>
          <cell r="N155">
            <v>0</v>
          </cell>
        </row>
        <row r="156">
          <cell r="M156">
            <v>0</v>
          </cell>
          <cell r="N156">
            <v>0</v>
          </cell>
        </row>
        <row r="157">
          <cell r="M157">
            <v>0</v>
          </cell>
          <cell r="N157">
            <v>0</v>
          </cell>
        </row>
        <row r="158">
          <cell r="M158">
            <v>0</v>
          </cell>
          <cell r="N158">
            <v>0</v>
          </cell>
        </row>
        <row r="159">
          <cell r="L159" t="str">
            <v>A.1.2.49.05-2</v>
          </cell>
          <cell r="M159">
            <v>9818485.3617546391</v>
          </cell>
          <cell r="N159">
            <v>0</v>
          </cell>
        </row>
        <row r="160">
          <cell r="M160">
            <v>0</v>
          </cell>
          <cell r="N160">
            <v>0</v>
          </cell>
        </row>
        <row r="161">
          <cell r="M161">
            <v>0</v>
          </cell>
          <cell r="N161">
            <v>0</v>
          </cell>
        </row>
        <row r="162">
          <cell r="M162">
            <v>0</v>
          </cell>
          <cell r="N162">
            <v>0</v>
          </cell>
        </row>
        <row r="163">
          <cell r="M163">
            <v>0</v>
          </cell>
          <cell r="N163">
            <v>0</v>
          </cell>
        </row>
        <row r="164">
          <cell r="L164" t="str">
            <v>A.1.2.50.05-2</v>
          </cell>
          <cell r="M164">
            <v>9232537.199070733</v>
          </cell>
          <cell r="N164">
            <v>0</v>
          </cell>
        </row>
        <row r="165">
          <cell r="M165">
            <v>0</v>
          </cell>
          <cell r="N165">
            <v>0</v>
          </cell>
        </row>
        <row r="166">
          <cell r="M166">
            <v>0</v>
          </cell>
          <cell r="N166">
            <v>0</v>
          </cell>
        </row>
        <row r="167">
          <cell r="M167">
            <v>0</v>
          </cell>
          <cell r="N167">
            <v>0</v>
          </cell>
        </row>
        <row r="168">
          <cell r="M168">
            <v>0</v>
          </cell>
          <cell r="N168">
            <v>0</v>
          </cell>
        </row>
        <row r="169">
          <cell r="M169">
            <v>0</v>
          </cell>
          <cell r="N169">
            <v>0</v>
          </cell>
        </row>
        <row r="170">
          <cell r="L170" t="str">
            <v>A.1.3.1.05-2</v>
          </cell>
          <cell r="M170">
            <v>642797.74931759993</v>
          </cell>
          <cell r="N170">
            <v>173147.43145049998</v>
          </cell>
        </row>
        <row r="171">
          <cell r="L171" t="str">
            <v>A.1.3.2.05-2</v>
          </cell>
          <cell r="M171">
            <v>0</v>
          </cell>
          <cell r="N171">
            <v>0</v>
          </cell>
        </row>
        <row r="172">
          <cell r="L172" t="str">
            <v>A.1.3.2.A.05-2</v>
          </cell>
          <cell r="M172">
            <v>1035236.5422809998</v>
          </cell>
          <cell r="N172">
            <v>332975.82971249992</v>
          </cell>
        </row>
        <row r="173">
          <cell r="L173" t="str">
            <v>A.1.3.2.B.05-2</v>
          </cell>
          <cell r="M173">
            <v>973969.00099199987</v>
          </cell>
          <cell r="N173">
            <v>332975.82971249992</v>
          </cell>
        </row>
        <row r="174">
          <cell r="L174" t="str">
            <v>A.1.3.2.C.05-2</v>
          </cell>
          <cell r="M174">
            <v>931462.51296239987</v>
          </cell>
          <cell r="N174">
            <v>332975.82971249992</v>
          </cell>
        </row>
        <row r="175">
          <cell r="L175" t="str">
            <v>A.1.3.2.D.05-2</v>
          </cell>
          <cell r="M175">
            <v>901594.1129705999</v>
          </cell>
          <cell r="N175">
            <v>332975.82971249992</v>
          </cell>
        </row>
        <row r="176">
          <cell r="L176" t="str">
            <v>A.1.3.2.E.05-2</v>
          </cell>
          <cell r="M176">
            <v>860618.36624639982</v>
          </cell>
          <cell r="N176">
            <v>332975.82971249992</v>
          </cell>
        </row>
        <row r="177">
          <cell r="L177" t="str">
            <v>A.1.3.2.F.05-2</v>
          </cell>
          <cell r="M177">
            <v>688958.9172014998</v>
          </cell>
          <cell r="N177">
            <v>332975.82971249992</v>
          </cell>
        </row>
        <row r="178">
          <cell r="M178">
            <v>0</v>
          </cell>
          <cell r="N178">
            <v>0</v>
          </cell>
        </row>
        <row r="179">
          <cell r="L179" t="str">
            <v>A.1.3.3.A.05-2</v>
          </cell>
          <cell r="M179">
            <v>245480.00431800002</v>
          </cell>
          <cell r="N179">
            <v>116180.07238499998</v>
          </cell>
        </row>
        <row r="180">
          <cell r="L180" t="str">
            <v>A.1.3.3.B.05-2</v>
          </cell>
          <cell r="M180">
            <v>229507.15446359999</v>
          </cell>
          <cell r="N180">
            <v>116180.07238499998</v>
          </cell>
        </row>
        <row r="181">
          <cell r="L181" t="str">
            <v>A.1.3.3.C.05-2</v>
          </cell>
          <cell r="M181">
            <v>217984.91669280003</v>
          </cell>
          <cell r="N181">
            <v>116180.07238499998</v>
          </cell>
        </row>
        <row r="182">
          <cell r="L182" t="str">
            <v>A.1.3.3.D.05-2</v>
          </cell>
          <cell r="M182">
            <v>213149.72482920001</v>
          </cell>
          <cell r="N182">
            <v>116180.07238499998</v>
          </cell>
        </row>
        <row r="183">
          <cell r="L183" t="str">
            <v>A.1.3.3.E.05-2</v>
          </cell>
          <cell r="M183">
            <v>213878.15079120002</v>
          </cell>
          <cell r="N183">
            <v>116180.07238499998</v>
          </cell>
        </row>
        <row r="184">
          <cell r="M184">
            <v>0</v>
          </cell>
          <cell r="N184">
            <v>0</v>
          </cell>
        </row>
        <row r="185">
          <cell r="L185" t="str">
            <v>A.1.3.4.A.05-2</v>
          </cell>
          <cell r="M185">
            <v>116571.57004980002</v>
          </cell>
          <cell r="N185">
            <v>58090.036192499989</v>
          </cell>
        </row>
        <row r="186">
          <cell r="L186" t="str">
            <v>A.1.3.4.B.05-2</v>
          </cell>
          <cell r="M186">
            <v>108549.00827700002</v>
          </cell>
          <cell r="N186">
            <v>58090.036192499989</v>
          </cell>
        </row>
        <row r="187">
          <cell r="L187" t="str">
            <v>A.1.3.4.C.05-2</v>
          </cell>
          <cell r="M187">
            <v>104206.76121780001</v>
          </cell>
          <cell r="N187">
            <v>58090.036192499989</v>
          </cell>
        </row>
        <row r="188">
          <cell r="L188" t="str">
            <v>A.1.3.4.D.05-2</v>
          </cell>
          <cell r="M188">
            <v>101491.40040899999</v>
          </cell>
          <cell r="N188">
            <v>58090.036192499989</v>
          </cell>
        </row>
        <row r="189">
          <cell r="L189" t="str">
            <v>A.1.3.4.E.05-2</v>
          </cell>
          <cell r="M189">
            <v>100444.88828340001</v>
          </cell>
          <cell r="N189">
            <v>58090.036192499989</v>
          </cell>
        </row>
        <row r="190">
          <cell r="L190" t="str">
            <v>A.1.3.4.F.05-2</v>
          </cell>
          <cell r="M190">
            <v>97337.369880000013</v>
          </cell>
          <cell r="N190">
            <v>58090.036192499989</v>
          </cell>
        </row>
        <row r="191">
          <cell r="L191" t="str">
            <v>A.1.3.4.G.05-2</v>
          </cell>
          <cell r="M191">
            <v>98150.90403000002</v>
          </cell>
          <cell r="N191">
            <v>58090.036192499989</v>
          </cell>
        </row>
        <row r="192">
          <cell r="L192" t="str">
            <v>A.1.3.4.H.05-2</v>
          </cell>
          <cell r="M192">
            <v>82772.980890300008</v>
          </cell>
          <cell r="N192">
            <v>58090.036192499989</v>
          </cell>
        </row>
        <row r="193">
          <cell r="M193">
            <v>0</v>
          </cell>
          <cell r="N193">
            <v>0</v>
          </cell>
        </row>
        <row r="194">
          <cell r="L194" t="str">
            <v>A.1.3.5.A.05-2</v>
          </cell>
          <cell r="M194">
            <v>161512.75301987998</v>
          </cell>
          <cell r="N194">
            <v>73535.351818499985</v>
          </cell>
        </row>
        <row r="195">
          <cell r="L195" t="str">
            <v>A.1.3.5.B.05-2</v>
          </cell>
          <cell r="M195">
            <v>129913.26613788</v>
          </cell>
          <cell r="N195">
            <v>73535.351818499985</v>
          </cell>
        </row>
        <row r="196">
          <cell r="L196" t="str">
            <v>A.1.3.5.C.05-2</v>
          </cell>
          <cell r="M196">
            <v>114807.30461999998</v>
          </cell>
          <cell r="N196">
            <v>66595.165942499996</v>
          </cell>
        </row>
        <row r="197">
          <cell r="L197" t="str">
            <v>A.1.3.5.D.05-2</v>
          </cell>
          <cell r="M197">
            <v>80737.859789999988</v>
          </cell>
          <cell r="N197">
            <v>66595.165942499996</v>
          </cell>
        </row>
        <row r="198">
          <cell r="L198" t="str">
            <v>A.1.3.6.05-2</v>
          </cell>
          <cell r="M198">
            <v>133836.66257987998</v>
          </cell>
          <cell r="N198">
            <v>73535.351818499985</v>
          </cell>
        </row>
        <row r="199">
          <cell r="L199" t="str">
            <v>A.1.3.7.05-2</v>
          </cell>
          <cell r="M199">
            <v>1208935.6636662004</v>
          </cell>
          <cell r="N199">
            <v>73535.351818499985</v>
          </cell>
        </row>
        <row r="200">
          <cell r="L200" t="str">
            <v>A.1.3.8.05-2</v>
          </cell>
          <cell r="M200">
            <v>179959.44302999997</v>
          </cell>
          <cell r="N200">
            <v>73535.351818499985</v>
          </cell>
        </row>
        <row r="201">
          <cell r="L201" t="str">
            <v>A.1.3.9.05-2</v>
          </cell>
          <cell r="M201">
            <v>508466.65032000002</v>
          </cell>
          <cell r="N201">
            <v>407225.61242999986</v>
          </cell>
        </row>
        <row r="202">
          <cell r="L202" t="str">
            <v>A.1.3.10.05-2</v>
          </cell>
          <cell r="M202">
            <v>1133866.9194449999</v>
          </cell>
          <cell r="N202">
            <v>0</v>
          </cell>
        </row>
        <row r="203">
          <cell r="L203" t="str">
            <v>A.1.4.1.05-2</v>
          </cell>
          <cell r="M203">
            <v>0</v>
          </cell>
          <cell r="N203">
            <v>0</v>
          </cell>
        </row>
        <row r="204">
          <cell r="L204" t="str">
            <v>A.1.4.1.A.05-2</v>
          </cell>
          <cell r="M204">
            <v>23049.719423437498</v>
          </cell>
          <cell r="N204">
            <v>9670.3325257500001</v>
          </cell>
        </row>
        <row r="205">
          <cell r="L205" t="str">
            <v>A.1.4.1.B.05-2</v>
          </cell>
          <cell r="M205">
            <v>20927.525990624996</v>
          </cell>
          <cell r="N205">
            <v>9670.3325257500001</v>
          </cell>
        </row>
        <row r="206">
          <cell r="L206" t="str">
            <v>A.1.4.1.C.05-2</v>
          </cell>
          <cell r="M206">
            <v>8160</v>
          </cell>
          <cell r="N206">
            <v>69105.071807999993</v>
          </cell>
        </row>
        <row r="207">
          <cell r="L207" t="str">
            <v>A.1.4.1.D.05-2</v>
          </cell>
          <cell r="M207">
            <v>1019204.8633828125</v>
          </cell>
          <cell r="N207">
            <v>338368.08197400003</v>
          </cell>
        </row>
        <row r="208">
          <cell r="L208" t="str">
            <v>A.1.4.1.E.05-2</v>
          </cell>
          <cell r="M208">
            <v>20277.494812500001</v>
          </cell>
          <cell r="N208">
            <v>17855.540129999998</v>
          </cell>
        </row>
        <row r="209">
          <cell r="L209" t="str">
            <v>A.1.4.1.F.05-2</v>
          </cell>
          <cell r="M209">
            <v>459000</v>
          </cell>
          <cell r="N209">
            <v>376709.20688700001</v>
          </cell>
        </row>
        <row r="210">
          <cell r="L210" t="str">
            <v>A.1.4.1.G.05-2</v>
          </cell>
          <cell r="M210">
            <v>306000</v>
          </cell>
          <cell r="N210">
            <v>159284.06995800004</v>
          </cell>
        </row>
        <row r="211">
          <cell r="L211" t="str">
            <v>A.1.4.1.H.05-2</v>
          </cell>
          <cell r="M211">
            <v>561000</v>
          </cell>
          <cell r="N211">
            <v>322344.417525</v>
          </cell>
        </row>
        <row r="212">
          <cell r="L212" t="str">
            <v>A.1.4.1.I.05-2</v>
          </cell>
          <cell r="M212">
            <v>892044.03571428568</v>
          </cell>
          <cell r="N212">
            <v>0</v>
          </cell>
        </row>
        <row r="213">
          <cell r="L213" t="str">
            <v>A.1.4.1.J.05-2</v>
          </cell>
          <cell r="M213">
            <v>827751.97857142868</v>
          </cell>
          <cell r="N213">
            <v>0</v>
          </cell>
        </row>
        <row r="214">
          <cell r="M214">
            <v>0</v>
          </cell>
          <cell r="N214">
            <v>0</v>
          </cell>
        </row>
        <row r="215">
          <cell r="L215" t="str">
            <v>A.1.4.1.K.05-2</v>
          </cell>
          <cell r="M215">
            <v>1185139.6757142858</v>
          </cell>
          <cell r="N215">
            <v>0</v>
          </cell>
        </row>
        <row r="216">
          <cell r="M216">
            <v>0</v>
          </cell>
          <cell r="N216">
            <v>0</v>
          </cell>
        </row>
        <row r="217">
          <cell r="L217" t="str">
            <v>A.1.4.1.L.05-2</v>
          </cell>
          <cell r="M217">
            <v>2839330.8483860008</v>
          </cell>
          <cell r="N217">
            <v>0</v>
          </cell>
        </row>
        <row r="218">
          <cell r="M218">
            <v>0</v>
          </cell>
          <cell r="N218">
            <v>0</v>
          </cell>
        </row>
        <row r="219">
          <cell r="L219" t="str">
            <v>A.1.4.1.M.05-2</v>
          </cell>
          <cell r="M219">
            <v>1118903.1296444447</v>
          </cell>
          <cell r="N219">
            <v>0</v>
          </cell>
        </row>
        <row r="220">
          <cell r="L220" t="str">
            <v>A.1.4.1.N.05-2</v>
          </cell>
          <cell r="M220">
            <v>646586.69809619582</v>
          </cell>
          <cell r="N220">
            <v>0</v>
          </cell>
        </row>
        <row r="221">
          <cell r="M221">
            <v>0</v>
          </cell>
          <cell r="N221">
            <v>0</v>
          </cell>
        </row>
        <row r="222">
          <cell r="M222">
            <v>0</v>
          </cell>
          <cell r="N222">
            <v>0</v>
          </cell>
        </row>
        <row r="223">
          <cell r="L223" t="str">
            <v>A.1.5.1.A.05-2</v>
          </cell>
          <cell r="M223">
            <v>0</v>
          </cell>
          <cell r="N223">
            <v>0</v>
          </cell>
        </row>
        <row r="224">
          <cell r="L224" t="str">
            <v>A.1.5.1.B.05-2</v>
          </cell>
          <cell r="M224">
            <v>204866.53284</v>
          </cell>
          <cell r="N224">
            <v>13851.454310849997</v>
          </cell>
        </row>
        <row r="225">
          <cell r="L225" t="str">
            <v>A.1.5.1.C.05-2</v>
          </cell>
          <cell r="M225">
            <v>273203.40143999999</v>
          </cell>
          <cell r="N225">
            <v>13851.454310849997</v>
          </cell>
        </row>
        <row r="226">
          <cell r="L226" t="str">
            <v>A.1.5.1.D.05-2</v>
          </cell>
          <cell r="M226">
            <v>290287.61858999997</v>
          </cell>
          <cell r="N226">
            <v>13851.454310849997</v>
          </cell>
        </row>
        <row r="227">
          <cell r="L227" t="str">
            <v>A.1.5.1.E.05-2</v>
          </cell>
          <cell r="M227">
            <v>187782.31569000002</v>
          </cell>
          <cell r="N227">
            <v>13851.454310849997</v>
          </cell>
        </row>
        <row r="228">
          <cell r="L228" t="str">
            <v>A.1.5.1.F.05-2</v>
          </cell>
          <cell r="M228">
            <v>256119.18428999998</v>
          </cell>
          <cell r="N228">
            <v>13851.454310849997</v>
          </cell>
        </row>
        <row r="229">
          <cell r="L229" t="str">
            <v>A.1.5.1.G.05-2</v>
          </cell>
          <cell r="M229">
            <v>280037.08830000006</v>
          </cell>
          <cell r="N229">
            <v>13851.454310849997</v>
          </cell>
        </row>
        <row r="230">
          <cell r="L230" t="str">
            <v>A.1.5.1.H.05-2</v>
          </cell>
          <cell r="M230">
            <v>162155.98996500004</v>
          </cell>
          <cell r="N230">
            <v>13851.454310849997</v>
          </cell>
        </row>
        <row r="231">
          <cell r="L231" t="str">
            <v>A.1.5.1.I.05-2</v>
          </cell>
          <cell r="M231">
            <v>187782.31569000002</v>
          </cell>
          <cell r="N231">
            <v>13851.454310849997</v>
          </cell>
        </row>
        <row r="232">
          <cell r="L232" t="str">
            <v>A.1.5.1.J.05-2</v>
          </cell>
          <cell r="M232">
            <v>221950.74999000004</v>
          </cell>
          <cell r="N232">
            <v>13851.454310849997</v>
          </cell>
        </row>
        <row r="233">
          <cell r="L233" t="str">
            <v>A.1.5.1.K.05-2</v>
          </cell>
          <cell r="M233">
            <v>127987.55566500001</v>
          </cell>
          <cell r="N233">
            <v>13851.454310849997</v>
          </cell>
        </row>
        <row r="234">
          <cell r="L234" t="str">
            <v>A.1.5.1.L.05-2</v>
          </cell>
          <cell r="M234">
            <v>145071.77281499997</v>
          </cell>
          <cell r="N234">
            <v>13851.454310849997</v>
          </cell>
        </row>
        <row r="235">
          <cell r="L235" t="str">
            <v>A.1.5.1.M.05-2</v>
          </cell>
          <cell r="M235">
            <v>290287.61858999997</v>
          </cell>
          <cell r="N235">
            <v>13851.454310849997</v>
          </cell>
        </row>
        <row r="236">
          <cell r="L236" t="str">
            <v>A.1.5.1.N.05-2</v>
          </cell>
          <cell r="M236">
            <v>119445.44709000003</v>
          </cell>
          <cell r="N236">
            <v>13851.454310849997</v>
          </cell>
        </row>
        <row r="237">
          <cell r="L237" t="str">
            <v>A.1.5.1.O.05-2</v>
          </cell>
          <cell r="M237">
            <v>136529.66423999998</v>
          </cell>
          <cell r="N237">
            <v>13851.454310849997</v>
          </cell>
        </row>
        <row r="238">
          <cell r="L238" t="str">
            <v>A.1.5.1.P.05-2</v>
          </cell>
          <cell r="M238">
            <v>273203.40143999999</v>
          </cell>
          <cell r="N238">
            <v>13851.454310849997</v>
          </cell>
        </row>
        <row r="239">
          <cell r="L239" t="str">
            <v>A.1.5.1.Q.05-2</v>
          </cell>
          <cell r="M239">
            <v>102361.22994000002</v>
          </cell>
          <cell r="N239">
            <v>13851.454310849997</v>
          </cell>
        </row>
        <row r="240">
          <cell r="L240" t="str">
            <v>A.1.5.1.R.05-2</v>
          </cell>
          <cell r="M240">
            <v>119445.44709000003</v>
          </cell>
          <cell r="N240">
            <v>13851.454310849997</v>
          </cell>
        </row>
        <row r="241">
          <cell r="L241" t="str">
            <v>A.1.5.1.S.05-2</v>
          </cell>
          <cell r="M241">
            <v>221950.74999000004</v>
          </cell>
          <cell r="N241">
            <v>13851.454310849997</v>
          </cell>
        </row>
        <row r="242">
          <cell r="M242">
            <v>0</v>
          </cell>
          <cell r="N242">
            <v>0</v>
          </cell>
        </row>
        <row r="243">
          <cell r="L243" t="str">
            <v>A.1.6.1.05-2</v>
          </cell>
          <cell r="M243">
            <v>0</v>
          </cell>
          <cell r="N243">
            <v>0</v>
          </cell>
        </row>
        <row r="244">
          <cell r="L244" t="str">
            <v>A.1.6.1.05-2</v>
          </cell>
          <cell r="M244">
            <v>0</v>
          </cell>
          <cell r="N244">
            <v>0</v>
          </cell>
        </row>
        <row r="245">
          <cell r="L245" t="str">
            <v>A.1.6.1.A.05-2</v>
          </cell>
          <cell r="M245">
            <v>10885722.678337499</v>
          </cell>
          <cell r="N245">
            <v>2599167.6515999995</v>
          </cell>
        </row>
        <row r="246">
          <cell r="L246" t="str">
            <v>A.1.6.1.B.05-2</v>
          </cell>
          <cell r="M246">
            <v>7597010.8769624988</v>
          </cell>
          <cell r="N246">
            <v>2599167.6515999995</v>
          </cell>
        </row>
        <row r="247">
          <cell r="L247" t="str">
            <v>A.1.6.1.C.05-2</v>
          </cell>
          <cell r="M247">
            <v>7148550.1767749982</v>
          </cell>
          <cell r="N247">
            <v>2599167.6515999995</v>
          </cell>
        </row>
        <row r="248">
          <cell r="L248" t="str">
            <v>A.1.6.2.05-2</v>
          </cell>
          <cell r="M248">
            <v>11837002.9514625</v>
          </cell>
          <cell r="N248">
            <v>4353605.8164300006</v>
          </cell>
        </row>
        <row r="249">
          <cell r="L249" t="str">
            <v>A.1.6.3.05-2</v>
          </cell>
          <cell r="M249">
            <v>7541653.5759374984</v>
          </cell>
          <cell r="N249">
            <v>1559500.5909600002</v>
          </cell>
        </row>
        <row r="250">
          <cell r="L250" t="str">
            <v>A.1.6.4.05-2</v>
          </cell>
          <cell r="M250">
            <v>0</v>
          </cell>
          <cell r="N250">
            <v>0</v>
          </cell>
        </row>
        <row r="251">
          <cell r="L251" t="str">
            <v>A.1.6.5.A.05-2</v>
          </cell>
          <cell r="M251">
            <v>112953.38545124997</v>
          </cell>
          <cell r="N251">
            <v>30788.569694999995</v>
          </cell>
        </row>
        <row r="252">
          <cell r="M252">
            <v>0</v>
          </cell>
          <cell r="N252">
            <v>0</v>
          </cell>
        </row>
        <row r="253">
          <cell r="L253" t="str">
            <v>A.1.6.5.B.05-2</v>
          </cell>
          <cell r="M253">
            <v>167964.56467424997</v>
          </cell>
          <cell r="N253">
            <v>30788.569694999995</v>
          </cell>
        </row>
        <row r="254">
          <cell r="M254">
            <v>0</v>
          </cell>
          <cell r="N254">
            <v>0</v>
          </cell>
        </row>
        <row r="255">
          <cell r="L255" t="str">
            <v>A.1.6.5.C.05-2</v>
          </cell>
          <cell r="M255">
            <v>106973.90944874998</v>
          </cell>
          <cell r="N255">
            <v>30788.569694999995</v>
          </cell>
        </row>
        <row r="256">
          <cell r="M256">
            <v>0</v>
          </cell>
          <cell r="N256">
            <v>0</v>
          </cell>
        </row>
        <row r="257">
          <cell r="L257" t="str">
            <v>A.1.6.5.D.05-2</v>
          </cell>
          <cell r="M257">
            <v>134968.72891499996</v>
          </cell>
          <cell r="N257">
            <v>30788.569694999995</v>
          </cell>
        </row>
        <row r="258">
          <cell r="M258">
            <v>0</v>
          </cell>
          <cell r="N258">
            <v>0</v>
          </cell>
        </row>
        <row r="259">
          <cell r="L259" t="str">
            <v>A.1.6.5.E.05-2</v>
          </cell>
          <cell r="M259">
            <v>105161.91146718746</v>
          </cell>
          <cell r="N259">
            <v>36946.283633999992</v>
          </cell>
        </row>
        <row r="260">
          <cell r="M260">
            <v>0</v>
          </cell>
          <cell r="N260">
            <v>0</v>
          </cell>
        </row>
        <row r="261">
          <cell r="M261">
            <v>0</v>
          </cell>
          <cell r="N261">
            <v>0</v>
          </cell>
        </row>
        <row r="262">
          <cell r="L262" t="str">
            <v>A.1.6.5.F.05-2</v>
          </cell>
          <cell r="M262">
            <v>548050.72052812495</v>
          </cell>
          <cell r="N262">
            <v>47883.8804925</v>
          </cell>
        </row>
        <row r="263">
          <cell r="M263">
            <v>0</v>
          </cell>
          <cell r="N263">
            <v>0</v>
          </cell>
        </row>
        <row r="264">
          <cell r="L264" t="str">
            <v>A.1.6.5.G.05-2</v>
          </cell>
          <cell r="M264">
            <v>860614.23884062504</v>
          </cell>
          <cell r="N264">
            <v>52578.712114499991</v>
          </cell>
        </row>
        <row r="265">
          <cell r="L265" t="str">
            <v>A.1.6.5.H.05-2</v>
          </cell>
          <cell r="M265">
            <v>109442.56602656249</v>
          </cell>
          <cell r="N265">
            <v>52578.712114499991</v>
          </cell>
        </row>
        <row r="266">
          <cell r="L266" t="str">
            <v>A.1.6.5.I.05-2</v>
          </cell>
          <cell r="M266">
            <v>95241.310520624975</v>
          </cell>
          <cell r="N266">
            <v>47883.8804925</v>
          </cell>
        </row>
        <row r="267">
          <cell r="M267">
            <v>0</v>
          </cell>
          <cell r="N267">
            <v>0</v>
          </cell>
        </row>
        <row r="268">
          <cell r="L268" t="str">
            <v>A.1.6.5.J.05-2</v>
          </cell>
          <cell r="M268">
            <v>74788.78464843749</v>
          </cell>
          <cell r="N268">
            <v>47883.8804925</v>
          </cell>
        </row>
        <row r="269">
          <cell r="M269">
            <v>0</v>
          </cell>
          <cell r="N269">
            <v>0</v>
          </cell>
        </row>
        <row r="270">
          <cell r="L270" t="str">
            <v>A.1.6.5.K.05-2</v>
          </cell>
          <cell r="M270">
            <v>149056.59454312496</v>
          </cell>
          <cell r="N270">
            <v>52578.712114499991</v>
          </cell>
        </row>
        <row r="271">
          <cell r="M271">
            <v>0</v>
          </cell>
          <cell r="N271">
            <v>0</v>
          </cell>
        </row>
        <row r="272">
          <cell r="L272" t="str">
            <v>A.1.6.5.L.05-2</v>
          </cell>
          <cell r="M272">
            <v>116916.91102968747</v>
          </cell>
          <cell r="N272">
            <v>52578.712114499991</v>
          </cell>
        </row>
        <row r="273">
          <cell r="M273">
            <v>0</v>
          </cell>
          <cell r="N273">
            <v>0</v>
          </cell>
        </row>
        <row r="274">
          <cell r="M274">
            <v>0</v>
          </cell>
          <cell r="N274">
            <v>0</v>
          </cell>
        </row>
        <row r="275">
          <cell r="L275" t="str">
            <v>A.1.6.5.M.05-2</v>
          </cell>
          <cell r="M275">
            <v>98435.000964374965</v>
          </cell>
          <cell r="N275">
            <v>71919.377165999991</v>
          </cell>
        </row>
        <row r="276">
          <cell r="M276">
            <v>0</v>
          </cell>
          <cell r="N276">
            <v>0</v>
          </cell>
        </row>
        <row r="277">
          <cell r="L277" t="str">
            <v>A.1.6.5.N.05-2</v>
          </cell>
          <cell r="M277">
            <v>93202.959462187486</v>
          </cell>
          <cell r="N277">
            <v>71919.377165999991</v>
          </cell>
        </row>
        <row r="278">
          <cell r="M278">
            <v>0</v>
          </cell>
          <cell r="N278">
            <v>0</v>
          </cell>
        </row>
        <row r="279">
          <cell r="L279" t="str">
            <v>A.1.6.5.O.05-2</v>
          </cell>
          <cell r="M279">
            <v>105003.40031156247</v>
          </cell>
          <cell r="N279">
            <v>78672.450187499999</v>
          </cell>
        </row>
        <row r="280">
          <cell r="M280">
            <v>0</v>
          </cell>
          <cell r="N280">
            <v>0</v>
          </cell>
        </row>
        <row r="281">
          <cell r="L281" t="str">
            <v>A.1.6.5.P.05-2</v>
          </cell>
          <cell r="M281">
            <v>99465.590150156218</v>
          </cell>
          <cell r="N281">
            <v>78672.450187499999</v>
          </cell>
        </row>
        <row r="282">
          <cell r="M282">
            <v>0</v>
          </cell>
          <cell r="N282">
            <v>0</v>
          </cell>
        </row>
        <row r="283">
          <cell r="L283" t="str">
            <v>A.1.6.5.Q.05-2</v>
          </cell>
          <cell r="M283">
            <v>214113.29025023439</v>
          </cell>
          <cell r="N283">
            <v>93088.645113749997</v>
          </cell>
        </row>
        <row r="284">
          <cell r="M284">
            <v>0</v>
          </cell>
          <cell r="N284">
            <v>0</v>
          </cell>
        </row>
        <row r="285">
          <cell r="M285">
            <v>0</v>
          </cell>
          <cell r="N285">
            <v>0</v>
          </cell>
        </row>
        <row r="286">
          <cell r="L286" t="str">
            <v>A.1.7.1.05-2</v>
          </cell>
          <cell r="M286">
            <v>0</v>
          </cell>
          <cell r="N286">
            <v>0</v>
          </cell>
        </row>
        <row r="287">
          <cell r="L287" t="str">
            <v>A.1.7.1.A.05-2</v>
          </cell>
          <cell r="M287">
            <v>205010.60579999999</v>
          </cell>
          <cell r="N287">
            <v>44396.777294999993</v>
          </cell>
        </row>
        <row r="288">
          <cell r="L288" t="str">
            <v>A.1.7.1.B.05-2</v>
          </cell>
          <cell r="M288">
            <v>281460.05969999998</v>
          </cell>
          <cell r="N288">
            <v>44396.777294999993</v>
          </cell>
        </row>
        <row r="289">
          <cell r="L289" t="str">
            <v>A.1.7.1.C.05-2</v>
          </cell>
          <cell r="M289">
            <v>78696.628649999999</v>
          </cell>
          <cell r="N289">
            <v>44396.777294999993</v>
          </cell>
        </row>
        <row r="290">
          <cell r="L290" t="str">
            <v>A.1.7.1.D.05-2</v>
          </cell>
          <cell r="M290">
            <v>118207.60429260002</v>
          </cell>
          <cell r="N290">
            <v>110991.94323749997</v>
          </cell>
        </row>
        <row r="291">
          <cell r="L291" t="str">
            <v>A.1.7.1.E.05-2</v>
          </cell>
          <cell r="M291">
            <v>203603.08931759995</v>
          </cell>
          <cell r="N291">
            <v>110991.94323749997</v>
          </cell>
        </row>
        <row r="292">
          <cell r="L292" t="str">
            <v>A.1.7.1.F.05-2</v>
          </cell>
          <cell r="M292">
            <v>186373.27799999999</v>
          </cell>
          <cell r="N292">
            <v>44396.777294999993</v>
          </cell>
        </row>
        <row r="293">
          <cell r="L293" t="str">
            <v>A.1.7.1.G.05-2</v>
          </cell>
          <cell r="M293">
            <v>135897.18187500001</v>
          </cell>
          <cell r="N293">
            <v>110991.94323749997</v>
          </cell>
        </row>
        <row r="294">
          <cell r="L294" t="str">
            <v>A.1.7.1.H.05-2</v>
          </cell>
          <cell r="M294">
            <v>93186.63900000001</v>
          </cell>
          <cell r="N294">
            <v>44311.725997499998</v>
          </cell>
        </row>
        <row r="295">
          <cell r="L295" t="str">
            <v>A.1.7.1.I.05-2</v>
          </cell>
          <cell r="M295">
            <v>71400</v>
          </cell>
          <cell r="N295">
            <v>7739.6680724999997</v>
          </cell>
        </row>
        <row r="296">
          <cell r="L296" t="str">
            <v>A.1.7.1.J.05-2</v>
          </cell>
          <cell r="M296">
            <v>32129.999999999996</v>
          </cell>
          <cell r="N296">
            <v>44311.725997499998</v>
          </cell>
        </row>
        <row r="297">
          <cell r="L297" t="str">
            <v>A.1.7.1.K.05-2</v>
          </cell>
          <cell r="M297">
            <v>13770</v>
          </cell>
          <cell r="N297">
            <v>88623.451994999996</v>
          </cell>
        </row>
        <row r="298">
          <cell r="L298" t="str">
            <v>A.1.7.1.L.05-2</v>
          </cell>
          <cell r="M298">
            <v>524174.84437499999</v>
          </cell>
          <cell r="N298">
            <v>59791.062142499992</v>
          </cell>
        </row>
        <row r="299">
          <cell r="L299" t="str">
            <v>A.1.7.1.M.05-2</v>
          </cell>
          <cell r="M299">
            <v>85714.597226999991</v>
          </cell>
          <cell r="N299">
            <v>88623.451994999996</v>
          </cell>
        </row>
        <row r="300">
          <cell r="L300" t="str">
            <v>A.1.7.1.M.A.05-2</v>
          </cell>
          <cell r="M300">
            <v>0</v>
          </cell>
          <cell r="N300">
            <v>0</v>
          </cell>
        </row>
        <row r="301">
          <cell r="L301" t="str">
            <v>A.1.7.1.N.05-2</v>
          </cell>
          <cell r="M301">
            <v>283434.16005000001</v>
          </cell>
          <cell r="N301">
            <v>0</v>
          </cell>
        </row>
        <row r="302">
          <cell r="L302" t="str">
            <v>A.1.7.1.O.05-2</v>
          </cell>
          <cell r="M302">
            <v>257807.83432499995</v>
          </cell>
          <cell r="N302">
            <v>7650</v>
          </cell>
        </row>
        <row r="303">
          <cell r="L303" t="str">
            <v>A.1.7.1.P.05-2</v>
          </cell>
          <cell r="M303">
            <v>64721.283749400005</v>
          </cell>
          <cell r="N303">
            <v>36197.832215999995</v>
          </cell>
        </row>
        <row r="304">
          <cell r="L304" t="str">
            <v>A.1.7.1.Q.05-2</v>
          </cell>
          <cell r="M304">
            <v>131826.18303074999</v>
          </cell>
          <cell r="N304">
            <v>45247.29026999999</v>
          </cell>
        </row>
        <row r="305">
          <cell r="M305">
            <v>0</v>
          </cell>
          <cell r="N305">
            <v>0</v>
          </cell>
        </row>
        <row r="306">
          <cell r="M306">
            <v>0</v>
          </cell>
          <cell r="N306">
            <v>0</v>
          </cell>
        </row>
        <row r="307">
          <cell r="M307">
            <v>0</v>
          </cell>
          <cell r="N307">
            <v>0</v>
          </cell>
        </row>
        <row r="308">
          <cell r="L308" t="str">
            <v>A.1.7.1.R.05-2</v>
          </cell>
          <cell r="M308">
            <v>276405.90768</v>
          </cell>
          <cell r="N308">
            <v>42610.700047499995</v>
          </cell>
        </row>
        <row r="309">
          <cell r="L309" t="str">
            <v>A.1.7.1.S.05-2</v>
          </cell>
          <cell r="M309">
            <v>142683.08071500002</v>
          </cell>
          <cell r="N309">
            <v>42610.700047499995</v>
          </cell>
        </row>
        <row r="310">
          <cell r="L310" t="str">
            <v>A.1.7.1.T.05-2</v>
          </cell>
          <cell r="M310">
            <v>487544.34300000005</v>
          </cell>
          <cell r="N310">
            <v>42610.700047499995</v>
          </cell>
        </row>
        <row r="311">
          <cell r="L311" t="str">
            <v>A.1.7.1.U.05-2</v>
          </cell>
          <cell r="M311">
            <v>478676.91894000006</v>
          </cell>
          <cell r="N311">
            <v>42610.700047499995</v>
          </cell>
        </row>
        <row r="312">
          <cell r="L312" t="str">
            <v>A.1.8.1.05-2</v>
          </cell>
          <cell r="M312">
            <v>0</v>
          </cell>
          <cell r="N312">
            <v>0</v>
          </cell>
        </row>
        <row r="313">
          <cell r="M313">
            <v>0</v>
          </cell>
          <cell r="N313">
            <v>0</v>
          </cell>
        </row>
        <row r="314">
          <cell r="L314" t="str">
            <v>A.1.8.1.A.05-2</v>
          </cell>
          <cell r="M314">
            <v>82291002.440906242</v>
          </cell>
          <cell r="N314">
            <v>4727151.1150499992</v>
          </cell>
        </row>
        <row r="315">
          <cell r="M315">
            <v>0</v>
          </cell>
          <cell r="N315">
            <v>0</v>
          </cell>
        </row>
        <row r="316">
          <cell r="L316" t="str">
            <v>A.1.8.1.B.05-2</v>
          </cell>
          <cell r="M316">
            <v>14274462.912468746</v>
          </cell>
          <cell r="N316">
            <v>4727151.1150499992</v>
          </cell>
        </row>
        <row r="317">
          <cell r="M317">
            <v>0</v>
          </cell>
          <cell r="N317">
            <v>0</v>
          </cell>
        </row>
        <row r="318">
          <cell r="L318" t="str">
            <v>A.1.8.1.C.05-2</v>
          </cell>
          <cell r="M318">
            <v>12303953.77528125</v>
          </cell>
          <cell r="N318">
            <v>4051843.8128999998</v>
          </cell>
        </row>
        <row r="319">
          <cell r="M319">
            <v>0</v>
          </cell>
          <cell r="N319">
            <v>0</v>
          </cell>
        </row>
        <row r="320">
          <cell r="L320" t="str">
            <v>A.1.8.1.D.05-2</v>
          </cell>
          <cell r="M320">
            <v>9857804.501531247</v>
          </cell>
          <cell r="N320">
            <v>4051843.8128999998</v>
          </cell>
        </row>
        <row r="321">
          <cell r="M321">
            <v>0</v>
          </cell>
          <cell r="N321">
            <v>0</v>
          </cell>
        </row>
        <row r="322">
          <cell r="L322" t="str">
            <v>A.1.8.1.E.05-2</v>
          </cell>
          <cell r="M322">
            <v>12303953.77528125</v>
          </cell>
          <cell r="N322">
            <v>4051843.8128999998</v>
          </cell>
        </row>
        <row r="323">
          <cell r="M323">
            <v>0</v>
          </cell>
          <cell r="N323">
            <v>0</v>
          </cell>
        </row>
        <row r="324">
          <cell r="L324" t="str">
            <v>A.1.8.1.F.05-2</v>
          </cell>
          <cell r="M324">
            <v>16380869.231531244</v>
          </cell>
          <cell r="N324">
            <v>4051843.8128999998</v>
          </cell>
        </row>
        <row r="325">
          <cell r="M325">
            <v>0</v>
          </cell>
          <cell r="N325">
            <v>0</v>
          </cell>
        </row>
        <row r="326">
          <cell r="M326">
            <v>0</v>
          </cell>
          <cell r="N326">
            <v>0</v>
          </cell>
        </row>
        <row r="327">
          <cell r="L327" t="str">
            <v>A.1.8.1.G.05-2</v>
          </cell>
          <cell r="M327">
            <v>3126699.7466062498</v>
          </cell>
          <cell r="N327">
            <v>675307.30214999989</v>
          </cell>
        </row>
        <row r="328">
          <cell r="M328">
            <v>0</v>
          </cell>
          <cell r="N328">
            <v>0</v>
          </cell>
        </row>
        <row r="329">
          <cell r="L329" t="str">
            <v>A.1.8.1.H.05-2</v>
          </cell>
          <cell r="M329">
            <v>539217.4037062499</v>
          </cell>
          <cell r="N329">
            <v>675307.30214999989</v>
          </cell>
        </row>
        <row r="330">
          <cell r="M330">
            <v>0</v>
          </cell>
          <cell r="N330">
            <v>0</v>
          </cell>
        </row>
        <row r="331">
          <cell r="L331" t="str">
            <v>A.1.8.1.I.05-2</v>
          </cell>
          <cell r="M331">
            <v>422345.82729374996</v>
          </cell>
          <cell r="N331">
            <v>675307.30214999989</v>
          </cell>
        </row>
        <row r="332">
          <cell r="M332">
            <v>0</v>
          </cell>
          <cell r="N332">
            <v>0</v>
          </cell>
        </row>
        <row r="333">
          <cell r="L333" t="str">
            <v>A.1.8.1.J.05-2</v>
          </cell>
          <cell r="M333">
            <v>558243.00916874979</v>
          </cell>
          <cell r="N333">
            <v>675307.30214999989</v>
          </cell>
        </row>
        <row r="334">
          <cell r="M334">
            <v>0</v>
          </cell>
          <cell r="N334">
            <v>0</v>
          </cell>
        </row>
        <row r="335">
          <cell r="L335" t="str">
            <v>A.1.8.1.K.05-2</v>
          </cell>
          <cell r="M335">
            <v>539217.4037062499</v>
          </cell>
          <cell r="N335">
            <v>236451.11217974997</v>
          </cell>
        </row>
        <row r="336">
          <cell r="M336">
            <v>0</v>
          </cell>
          <cell r="N336">
            <v>0</v>
          </cell>
        </row>
        <row r="337">
          <cell r="L337" t="str">
            <v>A.1.8.1.L.05-2</v>
          </cell>
          <cell r="M337">
            <v>175012.95628125002</v>
          </cell>
          <cell r="N337">
            <v>236451.11217974997</v>
          </cell>
        </row>
        <row r="338">
          <cell r="M338">
            <v>0</v>
          </cell>
          <cell r="N338">
            <v>0</v>
          </cell>
        </row>
        <row r="339">
          <cell r="M339">
            <v>0</v>
          </cell>
          <cell r="N339">
            <v>0</v>
          </cell>
        </row>
        <row r="340">
          <cell r="L340" t="str">
            <v>A.1.8.1.M.05-2</v>
          </cell>
          <cell r="M340">
            <v>336869.6999849999</v>
          </cell>
          <cell r="N340">
            <v>540245.84172000003</v>
          </cell>
        </row>
        <row r="341">
          <cell r="M341">
            <v>0</v>
          </cell>
          <cell r="N341">
            <v>0</v>
          </cell>
        </row>
        <row r="342">
          <cell r="L342" t="str">
            <v>A.1.8.1.N.05-2</v>
          </cell>
          <cell r="M342">
            <v>266746.75413749996</v>
          </cell>
          <cell r="N342">
            <v>540245.84172000003</v>
          </cell>
        </row>
        <row r="343">
          <cell r="M343">
            <v>0</v>
          </cell>
          <cell r="N343">
            <v>0</v>
          </cell>
        </row>
        <row r="344">
          <cell r="L344" t="str">
            <v>A.1.8.1.O.05-2</v>
          </cell>
          <cell r="M344">
            <v>884341.20410999982</v>
          </cell>
          <cell r="N344">
            <v>675307.30214999989</v>
          </cell>
        </row>
        <row r="345">
          <cell r="M345">
            <v>0</v>
          </cell>
          <cell r="N345">
            <v>0</v>
          </cell>
        </row>
        <row r="346">
          <cell r="L346" t="str">
            <v>A.1.8.1.P.05-2</v>
          </cell>
          <cell r="M346">
            <v>469189.8738942187</v>
          </cell>
          <cell r="N346">
            <v>472715.11150499992</v>
          </cell>
        </row>
        <row r="347">
          <cell r="M347">
            <v>0</v>
          </cell>
          <cell r="N347">
            <v>0</v>
          </cell>
        </row>
        <row r="348">
          <cell r="L348" t="str">
            <v>A.1.8.1.Q.05-2</v>
          </cell>
          <cell r="M348">
            <v>2077047.6743067186</v>
          </cell>
          <cell r="N348">
            <v>540245.84172000003</v>
          </cell>
        </row>
        <row r="349">
          <cell r="M349">
            <v>0</v>
          </cell>
          <cell r="N349">
            <v>0</v>
          </cell>
        </row>
        <row r="350">
          <cell r="L350" t="str">
            <v>A.1.8.1.R.05-2</v>
          </cell>
          <cell r="M350">
            <v>477262.16649759369</v>
          </cell>
          <cell r="N350">
            <v>540245.84172000003</v>
          </cell>
        </row>
        <row r="351">
          <cell r="M351">
            <v>0</v>
          </cell>
          <cell r="N351">
            <v>0</v>
          </cell>
        </row>
        <row r="352">
          <cell r="L352" t="str">
            <v>A.1.8.1.S.05-2</v>
          </cell>
          <cell r="M352">
            <v>811378.9778554684</v>
          </cell>
          <cell r="N352">
            <v>427382.76993749995</v>
          </cell>
        </row>
        <row r="353">
          <cell r="M353">
            <v>0</v>
          </cell>
          <cell r="N353">
            <v>0</v>
          </cell>
        </row>
        <row r="354">
          <cell r="L354" t="str">
            <v>A.1.8.1.T.05-2</v>
          </cell>
          <cell r="M354">
            <v>517098.48397593747</v>
          </cell>
          <cell r="N354">
            <v>472715.11150499992</v>
          </cell>
        </row>
        <row r="355">
          <cell r="L355" t="str">
            <v>A.1.8.1.U.05-2</v>
          </cell>
          <cell r="M355">
            <v>493180.57996593748</v>
          </cell>
          <cell r="N355">
            <v>472715.11150499992</v>
          </cell>
        </row>
        <row r="356">
          <cell r="M356">
            <v>0</v>
          </cell>
          <cell r="N356">
            <v>0</v>
          </cell>
        </row>
        <row r="357">
          <cell r="L357" t="str">
            <v>A.1.9.1.05-2</v>
          </cell>
          <cell r="M357">
            <v>0</v>
          </cell>
          <cell r="N357">
            <v>0</v>
          </cell>
        </row>
        <row r="358">
          <cell r="M358">
            <v>0</v>
          </cell>
          <cell r="N358">
            <v>0</v>
          </cell>
        </row>
        <row r="359">
          <cell r="L359" t="str">
            <v>A.1.9.1.A.05-2</v>
          </cell>
          <cell r="M359">
            <v>32916.615738</v>
          </cell>
          <cell r="N359">
            <v>33135.985505999997</v>
          </cell>
        </row>
        <row r="360">
          <cell r="M360">
            <v>0</v>
          </cell>
          <cell r="N360">
            <v>0</v>
          </cell>
        </row>
        <row r="361">
          <cell r="L361" t="str">
            <v>A.1.9.1.B.05-2</v>
          </cell>
          <cell r="M361">
            <v>36087.1460592</v>
          </cell>
          <cell r="N361">
            <v>67870.935404999997</v>
          </cell>
        </row>
        <row r="362">
          <cell r="L362" t="str">
            <v>A.1.9.1.C.05-2</v>
          </cell>
          <cell r="M362">
            <v>27502.870245600003</v>
          </cell>
          <cell r="N362">
            <v>67870.935404999997</v>
          </cell>
        </row>
        <row r="363">
          <cell r="L363" t="str">
            <v>A.1.9.1.D.05-2</v>
          </cell>
          <cell r="M363">
            <v>23972.086522200003</v>
          </cell>
          <cell r="N363">
            <v>67870.935404999997</v>
          </cell>
        </row>
        <row r="364">
          <cell r="L364" t="str">
            <v>A.1.9.1.E.05-2</v>
          </cell>
          <cell r="M364">
            <v>21410.671406400001</v>
          </cell>
          <cell r="N364">
            <v>67870.935404999997</v>
          </cell>
        </row>
        <row r="365">
          <cell r="L365" t="str">
            <v>A.1.9.1.F.05-2</v>
          </cell>
          <cell r="M365">
            <v>20164.405357199998</v>
          </cell>
          <cell r="N365">
            <v>67870.935404999997</v>
          </cell>
        </row>
        <row r="366">
          <cell r="L366" t="str">
            <v>A.1.9.1.G.05-2</v>
          </cell>
          <cell r="M366">
            <v>19079.776596600004</v>
          </cell>
          <cell r="N366">
            <v>67870.935404999997</v>
          </cell>
        </row>
        <row r="367">
          <cell r="L367" t="str">
            <v>A.1.9.1.H.05-2</v>
          </cell>
          <cell r="M367">
            <v>18548.9427192</v>
          </cell>
          <cell r="N367">
            <v>67870.935404999997</v>
          </cell>
        </row>
        <row r="368">
          <cell r="L368" t="str">
            <v>A.1.9.1.I.05-2</v>
          </cell>
          <cell r="M368">
            <v>18018.1088418</v>
          </cell>
          <cell r="N368">
            <v>67870.935404999997</v>
          </cell>
        </row>
        <row r="369">
          <cell r="L369" t="str">
            <v>A.1.9.1.J.05-2</v>
          </cell>
          <cell r="M369">
            <v>71252.677396500017</v>
          </cell>
          <cell r="N369">
            <v>44396.777294999985</v>
          </cell>
        </row>
        <row r="370">
          <cell r="M370">
            <v>0</v>
          </cell>
          <cell r="N370">
            <v>0</v>
          </cell>
        </row>
        <row r="371">
          <cell r="L371" t="str">
            <v>A.1.9.1.K.05-2</v>
          </cell>
          <cell r="M371">
            <v>36801.212858999992</v>
          </cell>
          <cell r="N371">
            <v>90868.806248999987</v>
          </cell>
        </row>
        <row r="372">
          <cell r="L372" t="str">
            <v>A.1.9.1.L.05-2</v>
          </cell>
          <cell r="M372">
            <v>32093.501227799999</v>
          </cell>
          <cell r="N372">
            <v>90868.806248999987</v>
          </cell>
        </row>
        <row r="373">
          <cell r="L373" t="str">
            <v>A.1.9.1.M.05-2</v>
          </cell>
          <cell r="M373">
            <v>28547.561875200001</v>
          </cell>
          <cell r="N373">
            <v>90868.806248999987</v>
          </cell>
        </row>
        <row r="374">
          <cell r="L374" t="str">
            <v>A.1.9.1.N.05-2</v>
          </cell>
          <cell r="M374">
            <v>27016.593007799998</v>
          </cell>
          <cell r="N374">
            <v>90868.806248999987</v>
          </cell>
        </row>
        <row r="375">
          <cell r="M375">
            <v>0</v>
          </cell>
          <cell r="N375">
            <v>0</v>
          </cell>
        </row>
        <row r="376">
          <cell r="L376" t="str">
            <v>A.1.9.1.O.05-2</v>
          </cell>
          <cell r="M376">
            <v>95728.989000000001</v>
          </cell>
          <cell r="N376">
            <v>100709.24136974999</v>
          </cell>
        </row>
        <row r="377">
          <cell r="L377" t="str">
            <v>A.1.9.1.P.05-2</v>
          </cell>
          <cell r="M377">
            <v>80428.989000000001</v>
          </cell>
          <cell r="N377">
            <v>100709.24136974999</v>
          </cell>
        </row>
        <row r="378">
          <cell r="L378" t="str">
            <v>A.1.9.1.Q.05-2</v>
          </cell>
          <cell r="M378">
            <v>10659.868815600001</v>
          </cell>
          <cell r="N378">
            <v>58940.549167499994</v>
          </cell>
        </row>
        <row r="379">
          <cell r="L379" t="str">
            <v>A.1.9.1.R.05-2</v>
          </cell>
          <cell r="M379">
            <v>5976.3697812</v>
          </cell>
          <cell r="N379">
            <v>34114.075427249991</v>
          </cell>
        </row>
        <row r="380">
          <cell r="L380" t="str">
            <v>A.1.9.1.S.05-2</v>
          </cell>
          <cell r="M380">
            <v>3076.6382399999998</v>
          </cell>
          <cell r="N380">
            <v>16015.159319249999</v>
          </cell>
        </row>
        <row r="381">
          <cell r="L381" t="str">
            <v>A.1.9.1.T.05-2</v>
          </cell>
          <cell r="M381">
            <v>16897.070161200001</v>
          </cell>
          <cell r="N381">
            <v>67870.935404999997</v>
          </cell>
        </row>
        <row r="382">
          <cell r="L382" t="str">
            <v>A.1.9.1.U.05-2</v>
          </cell>
          <cell r="M382">
            <v>6249.4214250000005</v>
          </cell>
          <cell r="N382">
            <v>38494.217248499997</v>
          </cell>
        </row>
        <row r="383">
          <cell r="L383" t="str">
            <v>A.1.9.1.V.05-2</v>
          </cell>
          <cell r="M383">
            <v>18462.389512499994</v>
          </cell>
          <cell r="N383">
            <v>38494.217248499997</v>
          </cell>
        </row>
        <row r="384">
          <cell r="M384">
            <v>0</v>
          </cell>
          <cell r="N384">
            <v>0</v>
          </cell>
        </row>
        <row r="385">
          <cell r="L385" t="str">
            <v>A.1.9.1.W.05-2</v>
          </cell>
          <cell r="M385">
            <v>126046.38770533122</v>
          </cell>
          <cell r="N385">
            <v>92416.739863499999</v>
          </cell>
        </row>
        <row r="386">
          <cell r="L386" t="str">
            <v>A.1.9.1.X.05-2</v>
          </cell>
          <cell r="M386">
            <v>163615.16363467494</v>
          </cell>
          <cell r="N386">
            <v>92416.739863499999</v>
          </cell>
        </row>
        <row r="387">
          <cell r="L387" t="str">
            <v>A.1.9.1.Y.05-2</v>
          </cell>
          <cell r="M387">
            <v>161285.49765967496</v>
          </cell>
          <cell r="N387">
            <v>92416.739863499999</v>
          </cell>
        </row>
        <row r="388">
          <cell r="L388" t="str">
            <v>A.1.9.1.Z.05-2</v>
          </cell>
          <cell r="M388">
            <v>164550.91280129997</v>
          </cell>
          <cell r="N388">
            <v>92416.739863499999</v>
          </cell>
        </row>
        <row r="389">
          <cell r="L389" t="str">
            <v>A.1.9.1.A.1.05-2</v>
          </cell>
          <cell r="M389">
            <v>173193.97356854999</v>
          </cell>
          <cell r="N389">
            <v>69312.554897624999</v>
          </cell>
        </row>
        <row r="390">
          <cell r="L390" t="str">
            <v>A.1.9.1.B.1.05-2</v>
          </cell>
          <cell r="M390">
            <v>240175.05621779995</v>
          </cell>
          <cell r="N390">
            <v>69312.554897624999</v>
          </cell>
        </row>
        <row r="391">
          <cell r="L391" t="str">
            <v>A.1.9.1.C.1.05-2</v>
          </cell>
          <cell r="M391">
            <v>170312.95331279997</v>
          </cell>
          <cell r="N391">
            <v>69312.554897624999</v>
          </cell>
        </row>
        <row r="392">
          <cell r="L392" t="str">
            <v>A.1.9.1.D.1.05-2</v>
          </cell>
          <cell r="M392">
            <v>155907.85203404998</v>
          </cell>
          <cell r="N392">
            <v>69312.554897624999</v>
          </cell>
        </row>
        <row r="393">
          <cell r="M393">
            <v>0</v>
          </cell>
          <cell r="N393">
            <v>0</v>
          </cell>
        </row>
        <row r="394">
          <cell r="L394" t="str">
            <v>A.1.9.1.E.1.05-2</v>
          </cell>
          <cell r="M394">
            <v>621447.75151724997</v>
          </cell>
          <cell r="N394">
            <v>139467.11764049996</v>
          </cell>
        </row>
        <row r="395">
          <cell r="L395" t="str">
            <v>A.1.9.1.F.1.05-2</v>
          </cell>
          <cell r="M395">
            <v>1449741.0750453747</v>
          </cell>
          <cell r="N395">
            <v>139467.11764049996</v>
          </cell>
        </row>
        <row r="396">
          <cell r="L396" t="str">
            <v>A.1.9.1.G.1.05-2</v>
          </cell>
          <cell r="M396">
            <v>837524.27069849987</v>
          </cell>
          <cell r="N396">
            <v>139467.11764049996</v>
          </cell>
        </row>
        <row r="397">
          <cell r="L397" t="str">
            <v>A.1.9.1.H.1.05-2</v>
          </cell>
          <cell r="M397">
            <v>482821.91363580007</v>
          </cell>
          <cell r="N397">
            <v>139467.11764049996</v>
          </cell>
        </row>
        <row r="398">
          <cell r="M398">
            <v>0</v>
          </cell>
          <cell r="N398">
            <v>0</v>
          </cell>
        </row>
        <row r="399">
          <cell r="L399" t="str">
            <v>A.1.9.1.I.1.05-2</v>
          </cell>
          <cell r="M399">
            <v>198619.64081099999</v>
          </cell>
          <cell r="N399">
            <v>113713.58475749999</v>
          </cell>
        </row>
        <row r="400">
          <cell r="L400" t="str">
            <v>A.1.9.1.J.1.05-2</v>
          </cell>
          <cell r="M400">
            <v>215703.85796099997</v>
          </cell>
          <cell r="N400">
            <v>113713.58475749999</v>
          </cell>
        </row>
        <row r="401">
          <cell r="L401" t="str">
            <v>A.1.9.1.K.1.05-2</v>
          </cell>
          <cell r="M401">
            <v>228517.0208235</v>
          </cell>
          <cell r="N401">
            <v>113713.58475749999</v>
          </cell>
        </row>
        <row r="402">
          <cell r="L402" t="str">
            <v>A.1.9.1.L.1.05-2</v>
          </cell>
          <cell r="M402">
            <v>266956.50941100006</v>
          </cell>
          <cell r="N402">
            <v>113713.58475749999</v>
          </cell>
        </row>
        <row r="403">
          <cell r="L403" t="str">
            <v>A.1.9.1.M.1.05-2</v>
          </cell>
          <cell r="M403">
            <v>158044.62507975003</v>
          </cell>
          <cell r="N403">
            <v>113713.58475749999</v>
          </cell>
        </row>
        <row r="404">
          <cell r="M404">
            <v>0</v>
          </cell>
          <cell r="N404">
            <v>0</v>
          </cell>
        </row>
        <row r="405">
          <cell r="L405" t="str">
            <v>A.1.9.1.N.1.05-2</v>
          </cell>
          <cell r="M405">
            <v>135674.36761162497</v>
          </cell>
          <cell r="N405">
            <v>108270.3017175</v>
          </cell>
        </row>
        <row r="406">
          <cell r="M406">
            <v>0</v>
          </cell>
          <cell r="N406">
            <v>0</v>
          </cell>
        </row>
        <row r="407">
          <cell r="L407" t="str">
            <v>A.1.9.1.O.1.05-2</v>
          </cell>
          <cell r="M407">
            <v>157514.98612724998</v>
          </cell>
          <cell r="N407">
            <v>108270.3017175</v>
          </cell>
        </row>
        <row r="408">
          <cell r="M408">
            <v>0</v>
          </cell>
          <cell r="N408">
            <v>0</v>
          </cell>
        </row>
        <row r="409">
          <cell r="L409" t="str">
            <v>A.1.9.1.P.1.05-2</v>
          </cell>
          <cell r="M409">
            <v>105097.50168974999</v>
          </cell>
          <cell r="N409">
            <v>85306.451392499992</v>
          </cell>
        </row>
        <row r="410">
          <cell r="M410">
            <v>0</v>
          </cell>
          <cell r="N410">
            <v>0</v>
          </cell>
        </row>
        <row r="411">
          <cell r="L411" t="str">
            <v>A.1.9.1.Q.1.05-2</v>
          </cell>
          <cell r="M411">
            <v>126938.12020537499</v>
          </cell>
          <cell r="N411">
            <v>85306.451392499992</v>
          </cell>
        </row>
        <row r="412">
          <cell r="M412">
            <v>0</v>
          </cell>
          <cell r="N412">
            <v>0</v>
          </cell>
        </row>
        <row r="413">
          <cell r="L413" t="str">
            <v>A.1.9.1.R.1.05-2</v>
          </cell>
          <cell r="M413">
            <v>261476.330261625</v>
          </cell>
          <cell r="N413">
            <v>108270.3017175</v>
          </cell>
        </row>
        <row r="414">
          <cell r="M414">
            <v>0</v>
          </cell>
          <cell r="N414">
            <v>0</v>
          </cell>
        </row>
        <row r="415">
          <cell r="L415" t="str">
            <v>A.1.9.1.S.1.05-2</v>
          </cell>
          <cell r="M415">
            <v>282625.81008506246</v>
          </cell>
          <cell r="N415">
            <v>129448.07479499999</v>
          </cell>
        </row>
        <row r="416">
          <cell r="M416">
            <v>0</v>
          </cell>
          <cell r="N416">
            <v>0</v>
          </cell>
        </row>
        <row r="417">
          <cell r="M417">
            <v>0</v>
          </cell>
          <cell r="N417">
            <v>0</v>
          </cell>
        </row>
        <row r="418">
          <cell r="M418">
            <v>0</v>
          </cell>
          <cell r="N418">
            <v>0</v>
          </cell>
        </row>
        <row r="419">
          <cell r="M419">
            <v>0</v>
          </cell>
          <cell r="N419">
            <v>0</v>
          </cell>
        </row>
        <row r="420">
          <cell r="L420" t="str">
            <v>A.1.9.2.A.05-2</v>
          </cell>
          <cell r="M420">
            <v>109097.90488814999</v>
          </cell>
          <cell r="N420">
            <v>122048.61191249997</v>
          </cell>
        </row>
        <row r="421">
          <cell r="M421">
            <v>0</v>
          </cell>
          <cell r="N421">
            <v>0</v>
          </cell>
        </row>
        <row r="422">
          <cell r="L422" t="str">
            <v>A.1.9.2.B.05-2</v>
          </cell>
          <cell r="M422">
            <v>61153.731843749993</v>
          </cell>
          <cell r="N422">
            <v>31554.031372499994</v>
          </cell>
        </row>
        <row r="423">
          <cell r="M423">
            <v>0</v>
          </cell>
          <cell r="N423">
            <v>0</v>
          </cell>
        </row>
        <row r="424">
          <cell r="L424" t="str">
            <v>A.1.9.2.C.05-2</v>
          </cell>
          <cell r="M424">
            <v>893540.48329575011</v>
          </cell>
          <cell r="N424">
            <v>109375.96858499998</v>
          </cell>
        </row>
        <row r="425">
          <cell r="L425" t="str">
            <v>A.1.9.2.D.05-2</v>
          </cell>
          <cell r="M425">
            <v>428090.42517794995</v>
          </cell>
          <cell r="N425">
            <v>109375.96858499998</v>
          </cell>
        </row>
        <row r="426">
          <cell r="L426" t="str">
            <v>A.1.9.2.E.05-2</v>
          </cell>
          <cell r="M426">
            <v>434756.85396794992</v>
          </cell>
          <cell r="N426">
            <v>109375.96858499998</v>
          </cell>
        </row>
        <row r="427">
          <cell r="L427" t="str">
            <v>A.1.9.2.F.05-2</v>
          </cell>
          <cell r="M427">
            <v>296457.71422178997</v>
          </cell>
          <cell r="N427">
            <v>67870.935404999997</v>
          </cell>
        </row>
        <row r="428">
          <cell r="L428" t="str">
            <v>A.1.9.2.G.05-2</v>
          </cell>
          <cell r="M428">
            <v>277299.47310978</v>
          </cell>
          <cell r="N428">
            <v>67870.935404999997</v>
          </cell>
        </row>
        <row r="429">
          <cell r="L429" t="str">
            <v>A.1.9.2.H.05-2</v>
          </cell>
          <cell r="M429">
            <v>196188.61516554371</v>
          </cell>
          <cell r="N429">
            <v>67870.935404999997</v>
          </cell>
        </row>
        <row r="430">
          <cell r="L430" t="str">
            <v>A.1.9.2.I.05-2</v>
          </cell>
          <cell r="M430">
            <v>180927.46333275002</v>
          </cell>
          <cell r="N430">
            <v>50903.20155374999</v>
          </cell>
        </row>
        <row r="431">
          <cell r="L431" t="str">
            <v>A.1.9.2.J.05-2</v>
          </cell>
          <cell r="M431">
            <v>161769.47367674997</v>
          </cell>
          <cell r="N431">
            <v>50903.20155374999</v>
          </cell>
        </row>
        <row r="432">
          <cell r="L432" t="str">
            <v>A.1.9.2.K.05-2</v>
          </cell>
          <cell r="M432">
            <v>174209.88998324997</v>
          </cell>
          <cell r="N432">
            <v>50903.20155374999</v>
          </cell>
        </row>
        <row r="433">
          <cell r="M433">
            <v>0</v>
          </cell>
          <cell r="N433">
            <v>0</v>
          </cell>
        </row>
        <row r="434">
          <cell r="M434">
            <v>0</v>
          </cell>
          <cell r="N434">
            <v>0</v>
          </cell>
        </row>
        <row r="435">
          <cell r="L435" t="str">
            <v>A.1.9.2.L.05-2</v>
          </cell>
          <cell r="M435">
            <v>44312.408057704488</v>
          </cell>
          <cell r="N435">
            <v>56984.369324999992</v>
          </cell>
        </row>
        <row r="436">
          <cell r="L436" t="str">
            <v>A.1.9.2.M.05-2</v>
          </cell>
          <cell r="M436">
            <v>28290.881183906244</v>
          </cell>
          <cell r="N436">
            <v>37966.899203999994</v>
          </cell>
        </row>
        <row r="437">
          <cell r="M437">
            <v>0</v>
          </cell>
          <cell r="N437">
            <v>0</v>
          </cell>
        </row>
        <row r="438">
          <cell r="L438" t="str">
            <v>A.1.9.2.N.05-2</v>
          </cell>
          <cell r="M438">
            <v>619694.90412299999</v>
          </cell>
          <cell r="N438">
            <v>109375.96858499998</v>
          </cell>
        </row>
        <row r="439">
          <cell r="M439">
            <v>0</v>
          </cell>
          <cell r="N439">
            <v>0</v>
          </cell>
        </row>
        <row r="440">
          <cell r="L440" t="str">
            <v>A.1.9.2.O.05-2</v>
          </cell>
          <cell r="M440">
            <v>59115.27411562499</v>
          </cell>
          <cell r="N440">
            <v>31077.744106499995</v>
          </cell>
        </row>
        <row r="441">
          <cell r="L441" t="str">
            <v>A.1.9.2.P.05-2</v>
          </cell>
          <cell r="M441">
            <v>87653.682309374999</v>
          </cell>
          <cell r="N441">
            <v>47552.180432249996</v>
          </cell>
        </row>
        <row r="442">
          <cell r="L442" t="str">
            <v>A.1.9.2.Q.05-2</v>
          </cell>
          <cell r="M442">
            <v>337364.75400468754</v>
          </cell>
          <cell r="N442">
            <v>31077.744106499995</v>
          </cell>
        </row>
        <row r="443">
          <cell r="L443" t="str">
            <v>A.1.9.2.R.05-2</v>
          </cell>
          <cell r="M443">
            <v>230345.72327812496</v>
          </cell>
          <cell r="N443">
            <v>31077.744106499995</v>
          </cell>
        </row>
        <row r="444">
          <cell r="M444">
            <v>0</v>
          </cell>
          <cell r="N444">
            <v>0</v>
          </cell>
        </row>
        <row r="445">
          <cell r="L445" t="str">
            <v>A.1.9.2.S.05-2</v>
          </cell>
          <cell r="M445">
            <v>188605.99169999998</v>
          </cell>
          <cell r="N445">
            <v>114011.26429874999</v>
          </cell>
        </row>
        <row r="446">
          <cell r="L446" t="str">
            <v>A.1.9.2.T.05-2</v>
          </cell>
          <cell r="M446">
            <v>123326.69255156248</v>
          </cell>
          <cell r="N446">
            <v>31077.744106499995</v>
          </cell>
        </row>
        <row r="447">
          <cell r="L447" t="str">
            <v>A.1.9.2.U.05-2</v>
          </cell>
          <cell r="M447">
            <v>1865612.9032258065</v>
          </cell>
          <cell r="N447">
            <v>0</v>
          </cell>
        </row>
        <row r="448">
          <cell r="M448">
            <v>0</v>
          </cell>
          <cell r="N448">
            <v>0</v>
          </cell>
        </row>
        <row r="449">
          <cell r="M449">
            <v>0</v>
          </cell>
          <cell r="N449">
            <v>0</v>
          </cell>
        </row>
        <row r="450">
          <cell r="L450" t="str">
            <v>A.1.9.2.V.05-2</v>
          </cell>
          <cell r="M450">
            <v>453634.38825047994</v>
          </cell>
          <cell r="N450">
            <v>82584.809872499987</v>
          </cell>
        </row>
        <row r="451">
          <cell r="L451" t="str">
            <v>A.1.9.2.W.05-2</v>
          </cell>
          <cell r="M451">
            <v>1131396.0910557746</v>
          </cell>
          <cell r="N451">
            <v>82584.809872499987</v>
          </cell>
        </row>
        <row r="452">
          <cell r="L452" t="str">
            <v>A.1.9.2.X.05-2</v>
          </cell>
          <cell r="M452">
            <v>830168.66758675489</v>
          </cell>
          <cell r="N452">
            <v>82584.809872499987</v>
          </cell>
        </row>
        <row r="453">
          <cell r="L453" t="str">
            <v>A.1.9.2.Y.05-2</v>
          </cell>
          <cell r="M453">
            <v>166117.128154081</v>
          </cell>
          <cell r="N453">
            <v>82584.809872499987</v>
          </cell>
        </row>
        <row r="454">
          <cell r="M454">
            <v>0</v>
          </cell>
          <cell r="N454">
            <v>0</v>
          </cell>
        </row>
        <row r="455">
          <cell r="L455" t="str">
            <v>A.1.9.2.Z.05-2</v>
          </cell>
          <cell r="M455">
            <v>75492.841310399992</v>
          </cell>
          <cell r="N455">
            <v>92493.286031249998</v>
          </cell>
        </row>
        <row r="456">
          <cell r="M456">
            <v>0</v>
          </cell>
          <cell r="N456">
            <v>0</v>
          </cell>
        </row>
        <row r="457">
          <cell r="L457" t="str">
            <v>A.1.9.2.A.1.05-2</v>
          </cell>
          <cell r="M457">
            <v>115097.1628854</v>
          </cell>
          <cell r="N457">
            <v>92493.286031249998</v>
          </cell>
        </row>
        <row r="458">
          <cell r="M458">
            <v>0</v>
          </cell>
          <cell r="N458">
            <v>0</v>
          </cell>
        </row>
        <row r="459">
          <cell r="L459" t="str">
            <v>A.1.9.2.B.1.05-2</v>
          </cell>
          <cell r="M459">
            <v>85116.95030489999</v>
          </cell>
          <cell r="N459">
            <v>92493.286031249998</v>
          </cell>
        </row>
        <row r="460">
          <cell r="M460">
            <v>0</v>
          </cell>
          <cell r="N460">
            <v>0</v>
          </cell>
        </row>
        <row r="461">
          <cell r="L461" t="str">
            <v>A.1.9.2.C.1.05-2</v>
          </cell>
          <cell r="M461">
            <v>86677.671197084986</v>
          </cell>
          <cell r="N461">
            <v>92493.286031249998</v>
          </cell>
        </row>
        <row r="462">
          <cell r="M462">
            <v>0</v>
          </cell>
          <cell r="N462">
            <v>0</v>
          </cell>
        </row>
        <row r="463">
          <cell r="L463" t="str">
            <v>A.1.9.2.D.1.05-2</v>
          </cell>
          <cell r="M463">
            <v>73406.496003899985</v>
          </cell>
          <cell r="N463">
            <v>92493.286031249998</v>
          </cell>
        </row>
        <row r="464">
          <cell r="M464">
            <v>0</v>
          </cell>
          <cell r="N464">
            <v>0</v>
          </cell>
        </row>
        <row r="465">
          <cell r="L465" t="str">
            <v>A.1.9.2.F.1.05-2</v>
          </cell>
          <cell r="M465">
            <v>111907.77752249999</v>
          </cell>
          <cell r="N465">
            <v>105259.48578599999</v>
          </cell>
        </row>
        <row r="466">
          <cell r="M466">
            <v>0</v>
          </cell>
          <cell r="N466">
            <v>0</v>
          </cell>
        </row>
        <row r="467">
          <cell r="L467" t="str">
            <v>A.1.9.2.G.1.05-2</v>
          </cell>
          <cell r="M467">
            <v>79574.061847499979</v>
          </cell>
          <cell r="N467">
            <v>105259.48578599999</v>
          </cell>
        </row>
        <row r="468">
          <cell r="M468">
            <v>0</v>
          </cell>
          <cell r="N468">
            <v>0</v>
          </cell>
        </row>
        <row r="469">
          <cell r="L469" t="str">
            <v>A.1.9.2.H.1.05-2</v>
          </cell>
          <cell r="M469">
            <v>388847.27863124991</v>
          </cell>
          <cell r="N469">
            <v>133419.97038824999</v>
          </cell>
        </row>
        <row r="470">
          <cell r="M470">
            <v>0</v>
          </cell>
          <cell r="N470">
            <v>0</v>
          </cell>
        </row>
        <row r="471">
          <cell r="L471" t="str">
            <v>A.1.9.2.I.1.05-2</v>
          </cell>
          <cell r="M471">
            <v>34325.224517999995</v>
          </cell>
          <cell r="N471">
            <v>17137.836446249999</v>
          </cell>
        </row>
        <row r="472">
          <cell r="M472">
            <v>0</v>
          </cell>
          <cell r="N472">
            <v>0</v>
          </cell>
        </row>
        <row r="473">
          <cell r="L473" t="str">
            <v>A.1.9.2.J.1.05-2</v>
          </cell>
          <cell r="M473">
            <v>59275.207533749999</v>
          </cell>
          <cell r="N473">
            <v>17137.836446249999</v>
          </cell>
        </row>
        <row r="474">
          <cell r="M474">
            <v>0</v>
          </cell>
          <cell r="N474">
            <v>0</v>
          </cell>
        </row>
        <row r="475">
          <cell r="L475" t="str">
            <v>A.1.9.2.K.1.05-2</v>
          </cell>
          <cell r="M475">
            <v>203423.28973687493</v>
          </cell>
          <cell r="N475">
            <v>253112.66135999994</v>
          </cell>
        </row>
        <row r="476">
          <cell r="M476">
            <v>0</v>
          </cell>
          <cell r="N476">
            <v>0</v>
          </cell>
        </row>
        <row r="477">
          <cell r="L477" t="str">
            <v>A.1.9.2.L.1.05-2</v>
          </cell>
          <cell r="M477">
            <v>17680.974652499997</v>
          </cell>
          <cell r="N477">
            <v>15913.097762249998</v>
          </cell>
        </row>
        <row r="478">
          <cell r="M478">
            <v>0</v>
          </cell>
          <cell r="N478">
            <v>0</v>
          </cell>
        </row>
        <row r="479">
          <cell r="L479" t="str">
            <v>A.1.9.2.M.1.05-2</v>
          </cell>
          <cell r="M479">
            <v>7687.257699374999</v>
          </cell>
          <cell r="N479">
            <v>18371.080259999995</v>
          </cell>
        </row>
        <row r="480">
          <cell r="M480">
            <v>0</v>
          </cell>
          <cell r="N480">
            <v>0</v>
          </cell>
        </row>
        <row r="481">
          <cell r="L481" t="str">
            <v>A.1.9.2.N.1.05-2</v>
          </cell>
          <cell r="M481">
            <v>2805</v>
          </cell>
          <cell r="N481">
            <v>7650</v>
          </cell>
        </row>
        <row r="482">
          <cell r="M482">
            <v>0</v>
          </cell>
          <cell r="N482">
            <v>0</v>
          </cell>
        </row>
        <row r="483">
          <cell r="L483" t="str">
            <v>A.1.9.2.O.1.05-2</v>
          </cell>
          <cell r="M483">
            <v>20326.8391128</v>
          </cell>
          <cell r="N483">
            <v>36733.655390249987</v>
          </cell>
        </row>
        <row r="484">
          <cell r="M484">
            <v>0</v>
          </cell>
          <cell r="N484">
            <v>0</v>
          </cell>
        </row>
        <row r="485">
          <cell r="M485">
            <v>0</v>
          </cell>
          <cell r="N485">
            <v>0</v>
          </cell>
        </row>
        <row r="486">
          <cell r="L486" t="str">
            <v>A.1.9.2.P.1.05-2</v>
          </cell>
          <cell r="M486">
            <v>21523.105523812497</v>
          </cell>
          <cell r="N486">
            <v>15513.356663999999</v>
          </cell>
        </row>
        <row r="487">
          <cell r="M487">
            <v>0</v>
          </cell>
          <cell r="N487">
            <v>0</v>
          </cell>
        </row>
        <row r="488">
          <cell r="L488" t="str">
            <v>A.1.9.2.P.1.A.05-2</v>
          </cell>
          <cell r="M488">
            <v>26374.336241624998</v>
          </cell>
          <cell r="N488">
            <v>15513.356663999999</v>
          </cell>
        </row>
        <row r="489">
          <cell r="L489" t="str">
            <v>A.1.9.2.Q.1.05-2</v>
          </cell>
          <cell r="M489">
            <v>0</v>
          </cell>
          <cell r="N489">
            <v>0</v>
          </cell>
        </row>
        <row r="490">
          <cell r="L490" t="str">
            <v>A.1.9.2.R.1.05-2</v>
          </cell>
          <cell r="M490">
            <v>17927.035684874994</v>
          </cell>
          <cell r="N490">
            <v>15513.356663999999</v>
          </cell>
        </row>
        <row r="491">
          <cell r="L491" t="str">
            <v>A.1.9.2.S.1.05-2</v>
          </cell>
          <cell r="M491">
            <v>25735.086138374998</v>
          </cell>
          <cell r="N491">
            <v>15513.356663999999</v>
          </cell>
        </row>
        <row r="492">
          <cell r="L492" t="str">
            <v>A.1.9.2.T.1.05-2</v>
          </cell>
          <cell r="M492">
            <v>13199.776477874999</v>
          </cell>
          <cell r="N492">
            <v>15513.356663999999</v>
          </cell>
        </row>
        <row r="493">
          <cell r="L493" t="str">
            <v>A.1.9.2.U.1.05-2</v>
          </cell>
          <cell r="M493">
            <v>14725.153009124999</v>
          </cell>
          <cell r="N493">
            <v>15513.356663999999</v>
          </cell>
        </row>
        <row r="494">
          <cell r="L494" t="str">
            <v>A.1.9.2.V.1.05-2</v>
          </cell>
          <cell r="M494">
            <v>17766.583140937495</v>
          </cell>
          <cell r="N494">
            <v>11175.740491499999</v>
          </cell>
        </row>
        <row r="495">
          <cell r="L495" t="str">
            <v>A.1.9.2.W.1.05-2</v>
          </cell>
          <cell r="M495">
            <v>9694.6745484374969</v>
          </cell>
          <cell r="N495">
            <v>11175.740491499999</v>
          </cell>
        </row>
        <row r="496">
          <cell r="L496" t="str">
            <v>A.1.9.2.X.1.05-2</v>
          </cell>
          <cell r="M496">
            <v>48436.785039374998</v>
          </cell>
          <cell r="N496">
            <v>31468.980074999999</v>
          </cell>
        </row>
        <row r="497">
          <cell r="L497" t="str">
            <v>A.1.9.2.Y.1.05-2</v>
          </cell>
          <cell r="M497">
            <v>42130.168676250003</v>
          </cell>
          <cell r="N497">
            <v>26536.004819999998</v>
          </cell>
        </row>
        <row r="498">
          <cell r="L498" t="str">
            <v>A.1.9.2.Z.1.05-2</v>
          </cell>
          <cell r="M498">
            <v>113768.79968437499</v>
          </cell>
          <cell r="N498">
            <v>125943.96133799999</v>
          </cell>
        </row>
        <row r="499">
          <cell r="L499" t="str">
            <v>A.1.9.2.A.2.05-2</v>
          </cell>
          <cell r="M499">
            <v>100752.32439749999</v>
          </cell>
          <cell r="N499">
            <v>94457.971003499988</v>
          </cell>
        </row>
        <row r="500">
          <cell r="L500" t="str">
            <v>A.1.9.2.B.2.05-2</v>
          </cell>
          <cell r="M500">
            <v>13977.142492499999</v>
          </cell>
          <cell r="N500">
            <v>17503.557025499998</v>
          </cell>
        </row>
        <row r="501">
          <cell r="L501" t="str">
            <v>A.1.9.2.C.2.05-2</v>
          </cell>
          <cell r="M501">
            <v>13683.587512499997</v>
          </cell>
          <cell r="N501">
            <v>17503.557025499998</v>
          </cell>
        </row>
        <row r="502">
          <cell r="M502">
            <v>0</v>
          </cell>
          <cell r="N502">
            <v>0</v>
          </cell>
        </row>
        <row r="503">
          <cell r="L503" t="str">
            <v>A.1.10.1.05-2</v>
          </cell>
          <cell r="M503">
            <v>0</v>
          </cell>
          <cell r="N503">
            <v>0</v>
          </cell>
        </row>
        <row r="504">
          <cell r="L504" t="str">
            <v>A.1.10.1.A.05-2</v>
          </cell>
          <cell r="M504">
            <v>112313.12558880002</v>
          </cell>
          <cell r="N504">
            <v>31077.744106500002</v>
          </cell>
        </row>
        <row r="505">
          <cell r="L505" t="str">
            <v>A.1.10.1.B.05-2</v>
          </cell>
          <cell r="M505">
            <v>110387.94496410001</v>
          </cell>
          <cell r="N505">
            <v>97451.77667549999</v>
          </cell>
        </row>
        <row r="506">
          <cell r="L506" t="str">
            <v>A.1.10.1.C.05-2</v>
          </cell>
          <cell r="M506">
            <v>165136.13211479998</v>
          </cell>
          <cell r="N506">
            <v>84353.876860499964</v>
          </cell>
        </row>
        <row r="507">
          <cell r="L507" t="str">
            <v>A.1.10.1.D.05-2</v>
          </cell>
          <cell r="M507">
            <v>184668.6904548</v>
          </cell>
          <cell r="N507">
            <v>84353.876860499964</v>
          </cell>
        </row>
        <row r="508">
          <cell r="L508" t="str">
            <v>A.1.10.1.E.05-2</v>
          </cell>
          <cell r="M508">
            <v>306264.0580896</v>
          </cell>
          <cell r="N508">
            <v>126530.81529074998</v>
          </cell>
        </row>
        <row r="509">
          <cell r="L509" t="str">
            <v>A.1.10.1.F.05-2</v>
          </cell>
          <cell r="M509">
            <v>368281.7269524</v>
          </cell>
          <cell r="N509">
            <v>126530.81529074998</v>
          </cell>
        </row>
        <row r="510">
          <cell r="L510" t="str">
            <v>A.1.10.1.G.05-2</v>
          </cell>
          <cell r="M510">
            <v>714618.0683267999</v>
          </cell>
          <cell r="N510">
            <v>168707.75372099993</v>
          </cell>
        </row>
        <row r="511">
          <cell r="L511" t="str">
            <v>A.1.10.1.H.05-2</v>
          </cell>
          <cell r="M511">
            <v>758273.55204360001</v>
          </cell>
          <cell r="N511">
            <v>168707.75372099993</v>
          </cell>
        </row>
        <row r="512">
          <cell r="L512" t="str">
            <v>A.1.10.1.I.05-2</v>
          </cell>
          <cell r="M512">
            <v>269487.45397500001</v>
          </cell>
          <cell r="N512">
            <v>196995.81526949993</v>
          </cell>
        </row>
        <row r="513">
          <cell r="L513" t="str">
            <v>A.1.10.1.J.05-2</v>
          </cell>
          <cell r="M513">
            <v>634600.189522275</v>
          </cell>
          <cell r="N513">
            <v>436952.74193219986</v>
          </cell>
        </row>
        <row r="514">
          <cell r="L514" t="str">
            <v>A.1.10.1.K.05-2</v>
          </cell>
          <cell r="M514">
            <v>450562.11578744999</v>
          </cell>
          <cell r="N514">
            <v>288349.41391424992</v>
          </cell>
        </row>
        <row r="515">
          <cell r="L515" t="str">
            <v>A.1.10.1.L.05-2</v>
          </cell>
          <cell r="M515">
            <v>938928.0257154</v>
          </cell>
          <cell r="N515">
            <v>632739.12775124994</v>
          </cell>
        </row>
        <row r="516">
          <cell r="L516" t="str">
            <v>A.1.10.1.M.05-2</v>
          </cell>
          <cell r="M516">
            <v>1191379.52275155</v>
          </cell>
          <cell r="N516">
            <v>868399.26286424987</v>
          </cell>
        </row>
        <row r="517">
          <cell r="L517" t="str">
            <v>A.1.10.1.N.05-2</v>
          </cell>
          <cell r="M517">
            <v>1223694</v>
          </cell>
          <cell r="N517">
            <v>253061.63058149992</v>
          </cell>
        </row>
        <row r="518">
          <cell r="L518" t="str">
            <v>A.1.10.1.O.05-2</v>
          </cell>
          <cell r="M518">
            <v>2506242</v>
          </cell>
          <cell r="N518">
            <v>253061.63058149992</v>
          </cell>
        </row>
        <row r="519">
          <cell r="L519" t="str">
            <v>A.1.10.1.P.05-2</v>
          </cell>
          <cell r="M519">
            <v>1428489.6</v>
          </cell>
          <cell r="N519">
            <v>253061.63058149992</v>
          </cell>
        </row>
        <row r="520">
          <cell r="L520" t="str">
            <v>A.1.10.1.Q.05-2</v>
          </cell>
          <cell r="M520">
            <v>2814435</v>
          </cell>
          <cell r="N520">
            <v>253061.63058149992</v>
          </cell>
        </row>
        <row r="521">
          <cell r="L521" t="str">
            <v>A.1.10.1.R.05-2</v>
          </cell>
          <cell r="M521">
            <v>3607597.2</v>
          </cell>
          <cell r="N521">
            <v>253061.63058149992</v>
          </cell>
        </row>
        <row r="522">
          <cell r="L522" t="str">
            <v>A.1.10.1.S.05-2</v>
          </cell>
          <cell r="M522">
            <v>5621689.2000000002</v>
          </cell>
          <cell r="N522">
            <v>253061.63058149992</v>
          </cell>
        </row>
        <row r="523">
          <cell r="L523" t="str">
            <v>A.1.10.1.T.05-2</v>
          </cell>
          <cell r="M523">
            <v>1041867.7436370001</v>
          </cell>
          <cell r="N523">
            <v>307460.44046249992</v>
          </cell>
        </row>
        <row r="524">
          <cell r="L524" t="str">
            <v>A.1.10.1.U.05-2</v>
          </cell>
          <cell r="M524">
            <v>856200.87775499991</v>
          </cell>
          <cell r="N524">
            <v>307460.44046249992</v>
          </cell>
        </row>
        <row r="525">
          <cell r="L525" t="str">
            <v>A.1.10.1.V.05-2</v>
          </cell>
          <cell r="M525">
            <v>537960.87775499991</v>
          </cell>
          <cell r="N525">
            <v>307460.44046249992</v>
          </cell>
        </row>
        <row r="526">
          <cell r="L526" t="str">
            <v>A.1.10.1.W.05-2</v>
          </cell>
          <cell r="M526">
            <v>1762980.877755</v>
          </cell>
          <cell r="N526">
            <v>307460.44046249992</v>
          </cell>
        </row>
        <row r="527">
          <cell r="L527" t="str">
            <v>A.1.10.1.X.05-2</v>
          </cell>
          <cell r="M527">
            <v>2606520.8777550003</v>
          </cell>
          <cell r="N527">
            <v>307460.44046249992</v>
          </cell>
        </row>
        <row r="528">
          <cell r="L528" t="str">
            <v>A.1.10.1.Y.05-2</v>
          </cell>
          <cell r="M528">
            <v>696060.87775499991</v>
          </cell>
          <cell r="N528">
            <v>307460.44046249992</v>
          </cell>
        </row>
        <row r="529">
          <cell r="L529" t="str">
            <v>A.1.10.1.Z.05-2</v>
          </cell>
          <cell r="M529">
            <v>1372320.877755</v>
          </cell>
          <cell r="N529">
            <v>307460.44046249992</v>
          </cell>
        </row>
        <row r="530">
          <cell r="L530" t="str">
            <v>A.1.10.A.1.05-2</v>
          </cell>
          <cell r="M530">
            <v>2453520.8777550003</v>
          </cell>
          <cell r="N530">
            <v>307460.44046249992</v>
          </cell>
        </row>
        <row r="531">
          <cell r="L531" t="str">
            <v>A.1.10.B.1.05-2</v>
          </cell>
          <cell r="M531">
            <v>3419460.8777550003</v>
          </cell>
          <cell r="N531">
            <v>307460.44046249992</v>
          </cell>
        </row>
        <row r="532">
          <cell r="L532" t="str">
            <v>A.1.10.C.1.05-2</v>
          </cell>
          <cell r="M532">
            <v>4277280.8777550003</v>
          </cell>
          <cell r="N532">
            <v>307460.44046249992</v>
          </cell>
        </row>
        <row r="533">
          <cell r="M533">
            <v>0</v>
          </cell>
          <cell r="N533">
            <v>0</v>
          </cell>
        </row>
        <row r="534">
          <cell r="L534" t="str">
            <v>A.1.11.1.05-2</v>
          </cell>
          <cell r="M534">
            <v>0</v>
          </cell>
          <cell r="N534">
            <v>0</v>
          </cell>
        </row>
        <row r="535">
          <cell r="L535" t="str">
            <v>A.1.11.1.A.05-2</v>
          </cell>
          <cell r="M535">
            <v>258123.24198900003</v>
          </cell>
          <cell r="N535">
            <v>72574.272156749983</v>
          </cell>
        </row>
        <row r="536">
          <cell r="L536" t="str">
            <v>A.1.11.1.B.05-2</v>
          </cell>
          <cell r="M536">
            <v>297207.66318899998</v>
          </cell>
          <cell r="N536">
            <v>72574.272156749983</v>
          </cell>
        </row>
        <row r="537">
          <cell r="L537" t="str">
            <v>A.1.11.1.C.05-2</v>
          </cell>
          <cell r="M537">
            <v>369048.21750899998</v>
          </cell>
          <cell r="N537">
            <v>72574.272156749983</v>
          </cell>
        </row>
        <row r="538">
          <cell r="M538">
            <v>0</v>
          </cell>
          <cell r="N538">
            <v>0</v>
          </cell>
        </row>
        <row r="539">
          <cell r="L539" t="str">
            <v>A.1.12.1.05-2</v>
          </cell>
          <cell r="M539">
            <v>0</v>
          </cell>
          <cell r="N539">
            <v>0</v>
          </cell>
        </row>
        <row r="540">
          <cell r="L540" t="str">
            <v>A.1.12.1.A.05-2</v>
          </cell>
          <cell r="M540">
            <v>5348204.7918750001</v>
          </cell>
          <cell r="N540">
            <v>257365.22623499995</v>
          </cell>
        </row>
        <row r="541">
          <cell r="L541" t="str">
            <v>A.1.12.1.B.05-2</v>
          </cell>
          <cell r="M541">
            <v>504291.61462499993</v>
          </cell>
          <cell r="N541">
            <v>123239.33007749998</v>
          </cell>
        </row>
        <row r="542">
          <cell r="L542" t="str">
            <v>A.1.12.1.C.05-2</v>
          </cell>
          <cell r="M542">
            <v>3358175.1018749997</v>
          </cell>
          <cell r="N542">
            <v>257365.22623499995</v>
          </cell>
        </row>
        <row r="543">
          <cell r="L543" t="str">
            <v>A.1.12.1.D.05-2</v>
          </cell>
          <cell r="M543">
            <v>513337.20412499987</v>
          </cell>
          <cell r="N543">
            <v>123239.33007749998</v>
          </cell>
        </row>
        <row r="544">
          <cell r="L544" t="str">
            <v>A.1.12.1.D.05-2</v>
          </cell>
          <cell r="M544">
            <v>1123914.4953750002</v>
          </cell>
          <cell r="N544">
            <v>123239.33007749998</v>
          </cell>
        </row>
        <row r="545">
          <cell r="L545" t="str">
            <v>A.1.12.1.E.05-2</v>
          </cell>
          <cell r="M545">
            <v>382176.1563749999</v>
          </cell>
          <cell r="N545">
            <v>123239.33007749998</v>
          </cell>
        </row>
        <row r="546">
          <cell r="L546" t="str">
            <v>A.1.12.1.F.05-2</v>
          </cell>
          <cell r="M546">
            <v>408182.22618749994</v>
          </cell>
          <cell r="N546">
            <v>123239.33007749998</v>
          </cell>
        </row>
        <row r="547">
          <cell r="L547" t="str">
            <v>A.1.12.1.G.05-2</v>
          </cell>
          <cell r="M547">
            <v>719124.36524999992</v>
          </cell>
          <cell r="N547">
            <v>123239.33007749998</v>
          </cell>
        </row>
        <row r="548">
          <cell r="L548" t="str">
            <v>A.1.12.1.H.05-2</v>
          </cell>
          <cell r="M548">
            <v>812972.35631249985</v>
          </cell>
          <cell r="N548">
            <v>123239.33007749998</v>
          </cell>
        </row>
        <row r="549">
          <cell r="L549" t="str">
            <v>A.1.12.1.I.05-2</v>
          </cell>
          <cell r="M549">
            <v>1198540.6087500001</v>
          </cell>
          <cell r="N549">
            <v>123239.33007749998</v>
          </cell>
        </row>
        <row r="550">
          <cell r="L550" t="str">
            <v>A.1.12.1.J.05-2</v>
          </cell>
          <cell r="M550">
            <v>3038187.3733124994</v>
          </cell>
          <cell r="N550">
            <v>265360.04819999996</v>
          </cell>
        </row>
        <row r="551">
          <cell r="L551" t="str">
            <v>A.1.12.1.K.05-2</v>
          </cell>
          <cell r="M551">
            <v>288328.16531250003</v>
          </cell>
          <cell r="N551">
            <v>136932.58897499999</v>
          </cell>
        </row>
        <row r="552">
          <cell r="L552" t="str">
            <v>A.1.12.1.L.05-2</v>
          </cell>
          <cell r="M552">
            <v>5626.826015624998</v>
          </cell>
          <cell r="N552">
            <v>15360.264328499998</v>
          </cell>
        </row>
        <row r="553">
          <cell r="L553" t="str">
            <v>A.1.12.1.M.05-2</v>
          </cell>
          <cell r="M553">
            <v>10480.296796875</v>
          </cell>
          <cell r="N553">
            <v>15360.264328499998</v>
          </cell>
        </row>
        <row r="554">
          <cell r="L554" t="str">
            <v>A.1.12.1.N.05-2</v>
          </cell>
          <cell r="M554">
            <v>15707.111484375</v>
          </cell>
          <cell r="N554">
            <v>15360.264328499998</v>
          </cell>
        </row>
        <row r="555">
          <cell r="L555" t="str">
            <v>A.1.12.1.O.05-2</v>
          </cell>
          <cell r="M555">
            <v>7706.8849218750001</v>
          </cell>
          <cell r="N555">
            <v>15360.264328499998</v>
          </cell>
        </row>
        <row r="556">
          <cell r="L556" t="str">
            <v>A.1.12.1.P.05-2</v>
          </cell>
          <cell r="M556">
            <v>47414.676093749986</v>
          </cell>
          <cell r="N556">
            <v>15360.264328499998</v>
          </cell>
        </row>
        <row r="557">
          <cell r="L557" t="str">
            <v>A.1.12.1.R.05-2</v>
          </cell>
          <cell r="M557">
            <v>153092.33549999999</v>
          </cell>
          <cell r="N557">
            <v>15360.264328499998</v>
          </cell>
        </row>
        <row r="558">
          <cell r="M558">
            <v>0</v>
          </cell>
          <cell r="N558">
            <v>0</v>
          </cell>
        </row>
        <row r="559">
          <cell r="L559" t="str">
            <v>A.1.13.1.05-2</v>
          </cell>
          <cell r="M559">
            <v>0</v>
          </cell>
          <cell r="N559">
            <v>0</v>
          </cell>
        </row>
        <row r="560">
          <cell r="L560" t="str">
            <v>A.1.13.1.A.05-2</v>
          </cell>
          <cell r="M560">
            <v>841762.96875000012</v>
          </cell>
          <cell r="N560">
            <v>46761.20336549999</v>
          </cell>
        </row>
        <row r="561">
          <cell r="L561" t="str">
            <v>A.1.13.1.B.05-2</v>
          </cell>
          <cell r="M561">
            <v>98970.918750000012</v>
          </cell>
          <cell r="N561">
            <v>49397.793587999993</v>
          </cell>
        </row>
        <row r="562">
          <cell r="L562" t="str">
            <v>A.1.13.1.C.05-2</v>
          </cell>
          <cell r="M562">
            <v>76523.90625</v>
          </cell>
          <cell r="N562">
            <v>49397.793587999993</v>
          </cell>
        </row>
        <row r="563">
          <cell r="L563" t="str">
            <v>A.1.13.1.D.05-2</v>
          </cell>
          <cell r="M563">
            <v>1269369.28125</v>
          </cell>
          <cell r="N563">
            <v>179917.51473149998</v>
          </cell>
        </row>
        <row r="564">
          <cell r="L564" t="str">
            <v>A.1.13.1.E.05-2</v>
          </cell>
          <cell r="M564">
            <v>2666742.1875</v>
          </cell>
          <cell r="N564">
            <v>179917.51473149998</v>
          </cell>
        </row>
        <row r="565">
          <cell r="L565" t="str">
            <v>A.1.13.1.F.05-2</v>
          </cell>
          <cell r="M565">
            <v>3412363.3031249992</v>
          </cell>
          <cell r="N565">
            <v>179917.51473149998</v>
          </cell>
        </row>
        <row r="566">
          <cell r="L566" t="str">
            <v>A.1.13.1.G.05-2</v>
          </cell>
          <cell r="M566">
            <v>2985684.5531249996</v>
          </cell>
          <cell r="N566">
            <v>179917.51473149998</v>
          </cell>
        </row>
        <row r="567">
          <cell r="L567" t="str">
            <v>A.1.13.1.H.05-2</v>
          </cell>
          <cell r="M567">
            <v>6399114.5531249987</v>
          </cell>
          <cell r="N567">
            <v>179917.51473149998</v>
          </cell>
        </row>
        <row r="568">
          <cell r="L568" t="str">
            <v>A.1.13.1.I.05-2</v>
          </cell>
          <cell r="M568">
            <v>4991074.6781249996</v>
          </cell>
          <cell r="N568">
            <v>179917.51473149998</v>
          </cell>
        </row>
        <row r="569">
          <cell r="L569" t="str">
            <v>A.1.13.1.J.05-2</v>
          </cell>
          <cell r="M569">
            <v>5097744.3656249996</v>
          </cell>
          <cell r="N569">
            <v>179917.51473149998</v>
          </cell>
        </row>
        <row r="570">
          <cell r="L570" t="str">
            <v>A.1.13.1.K.05-2</v>
          </cell>
          <cell r="M570">
            <v>5737762.4906249987</v>
          </cell>
          <cell r="N570">
            <v>179917.51473149998</v>
          </cell>
        </row>
        <row r="571">
          <cell r="L571" t="str">
            <v>A.1.13.1.L.05-2</v>
          </cell>
          <cell r="M571">
            <v>17044749.365625001</v>
          </cell>
          <cell r="N571">
            <v>273865.17794999998</v>
          </cell>
        </row>
        <row r="572">
          <cell r="L572" t="str">
            <v>A.1.13.1.M.05-2</v>
          </cell>
          <cell r="M572">
            <v>22378233.740625001</v>
          </cell>
          <cell r="N572">
            <v>273865.17794999998</v>
          </cell>
        </row>
        <row r="573">
          <cell r="L573" t="str">
            <v>A.1.13.1.N.05-2</v>
          </cell>
          <cell r="M573">
            <v>6377780.6156249987</v>
          </cell>
          <cell r="N573">
            <v>179917.51473149998</v>
          </cell>
        </row>
        <row r="574">
          <cell r="L574" t="str">
            <v>A.1.13.1.O.05-2</v>
          </cell>
          <cell r="M574">
            <v>9791210.6156249996</v>
          </cell>
          <cell r="N574">
            <v>179917.51473149998</v>
          </cell>
        </row>
      </sheetData>
      <sheetData sheetId="4" refreshError="1"/>
      <sheetData sheetId="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itulasi Biaya"/>
      <sheetName val="BOQ"/>
      <sheetName val="Peta Quarry"/>
      <sheetName val="UPAH"/>
      <sheetName val="BAHAN"/>
      <sheetName val="Analisa SNI"/>
      <sheetName val="REKAP SNI"/>
      <sheetName val="RAB"/>
      <sheetName val="Mobilisasi (ok)"/>
      <sheetName val="Perhitungan Mobilisasi Alat"/>
      <sheetName val="Lalu Lintas"/>
      <sheetName val="Jembatan Sementara"/>
      <sheetName val="cross"/>
      <sheetName val="Analisa K3"/>
      <sheetName val="4-Analisa Quarry"/>
      <sheetName val="4-formulir harga bahan"/>
      <sheetName val="Agg Halus &amp; Kasar NDA DI PAKE"/>
      <sheetName val="D7(3)"/>
      <sheetName val="D10 LS-Rutin"/>
      <sheetName val="D10 Kuantitas"/>
      <sheetName val="D10 Analisa HSP"/>
      <sheetName val="Progres"/>
      <sheetName val="Sheet3"/>
      <sheetName val="Peta_Quarry"/>
      <sheetName val="Analisa_SNI"/>
      <sheetName val="REKAP_SNI"/>
      <sheetName val="Rekapitulasi_Biaya"/>
      <sheetName val="Mobilisasi_(ok)"/>
      <sheetName val="Perhitungan_Mobilisasi_Alat"/>
      <sheetName val="Lalu_Lintas"/>
      <sheetName val="Jembatan_Sementara"/>
      <sheetName val="Analisa_K3"/>
      <sheetName val="4-Analisa_Quarry"/>
      <sheetName val="4-formulir_harga_bahan"/>
      <sheetName val="Agg_Halus_&amp;_Kasar_NDA_DI_PAKE"/>
      <sheetName val="D10_LS-Rutin"/>
      <sheetName val="D10_Kuantitas"/>
      <sheetName val="D10_Analisa_HSP"/>
      <sheetName val="Analisa"/>
      <sheetName val="LPMING1"/>
      <sheetName val="Anl.SNI"/>
      <sheetName val="Meth"/>
      <sheetName val="AN-E"/>
      <sheetName val="#REF"/>
      <sheetName val="Rincian Pekerjaan"/>
    </sheetNames>
    <sheetDataSet>
      <sheetData sheetId="0" refreshError="1">
        <row r="13">
          <cell r="E13">
            <v>100545275.40120003</v>
          </cell>
        </row>
      </sheetData>
      <sheetData sheetId="1" refreshError="1"/>
      <sheetData sheetId="2" refreshError="1"/>
      <sheetData sheetId="3">
        <row r="8">
          <cell r="F8">
            <v>16009.614285714286</v>
          </cell>
        </row>
      </sheetData>
      <sheetData sheetId="4" refreshError="1"/>
      <sheetData sheetId="5" refreshError="1"/>
      <sheetData sheetId="6">
        <row r="13">
          <cell r="E13">
            <v>100545275.40120003</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ow r="13">
          <cell r="E13">
            <v>100545275.40120003</v>
          </cell>
        </row>
      </sheetData>
      <sheetData sheetId="26">
        <row r="13">
          <cell r="E13">
            <v>100545275.40120003</v>
          </cell>
        </row>
      </sheetData>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K"/>
      <sheetName val="JALAN"/>
      <sheetName val="SITE-E"/>
      <sheetName val="Analisa_K"/>
      <sheetName val="ch"/>
      <sheetName val="an (1)"/>
      <sheetName val="Analisa"/>
      <sheetName val="Harga Bahan"/>
      <sheetName val="Analisa SNI"/>
      <sheetName val="Rekap"/>
      <sheetName val="H.Satuan"/>
      <sheetName val="ANAL.HRG.SAT"/>
      <sheetName val="HARGA.SAT"/>
      <sheetName val="REKAP DAN RAB"/>
      <sheetName val="HRG BHN"/>
      <sheetName val="H.SD"/>
      <sheetName val="Anls"/>
      <sheetName val="LPMING1"/>
    </sheetNames>
    <sheetDataSet>
      <sheetData sheetId="0" refreshError="1">
        <row r="621">
          <cell r="J621">
            <v>62149.995416666665</v>
          </cell>
        </row>
        <row r="691">
          <cell r="J691">
            <v>62211.686583333343</v>
          </cell>
        </row>
        <row r="1111">
          <cell r="J1111">
            <v>72994.054381481488</v>
          </cell>
        </row>
        <row r="1181">
          <cell r="J1181">
            <v>125289.94749999999</v>
          </cell>
        </row>
        <row r="1739">
          <cell r="J1739">
            <v>45837.285416666673</v>
          </cell>
        </row>
        <row r="1879">
          <cell r="J1879">
            <v>11530.379192337301</v>
          </cell>
        </row>
      </sheetData>
      <sheetData sheetId="1"/>
      <sheetData sheetId="2" refreshError="1"/>
      <sheetData sheetId="3">
        <row r="621">
          <cell r="J621">
            <v>62149.995416666665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B"/>
      <sheetName val="an. sni"/>
      <sheetName val="upah"/>
      <sheetName val="BAHAN"/>
    </sheetNames>
    <sheetDataSet>
      <sheetData sheetId="0"/>
      <sheetData sheetId="1"/>
      <sheetData sheetId="2">
        <row r="10">
          <cell r="I10">
            <v>112067.3</v>
          </cell>
        </row>
        <row r="13">
          <cell r="I13">
            <v>119538.46</v>
          </cell>
        </row>
        <row r="15">
          <cell r="I15">
            <v>134480.76</v>
          </cell>
        </row>
        <row r="16">
          <cell r="I16">
            <v>127009.61</v>
          </cell>
        </row>
      </sheetData>
      <sheetData sheetId="3"/>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Pondasi"/>
      <sheetName val="Struktur"/>
      <sheetName val="rab"/>
      <sheetName val="RAB BAPPEDA"/>
      <sheetName val="analisa SNI"/>
      <sheetName val="HARGA BARU"/>
      <sheetName val="harga"/>
      <sheetName val="analisa"/>
      <sheetName val="RAB_BAPPEDA"/>
      <sheetName val="analisa_SNI"/>
      <sheetName val="HARGA_BARU"/>
      <sheetName val="gvl"/>
      <sheetName val="Analisa K"/>
      <sheetName val="basic"/>
      <sheetName val="Ch"/>
      <sheetName val="an (1)"/>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RAT PIPA"/>
      <sheetName val="ANALISA SNI"/>
      <sheetName val="SPL"/>
      <sheetName val="RAB"/>
      <sheetName val="BACKUP DATA"/>
      <sheetName val="LINK HRG.BHN."/>
      <sheetName val="HRG.BESI"/>
      <sheetName val="DAFTAR CHECK LIST"/>
      <sheetName val="HIT.BERAT BESI"/>
      <sheetName val="FORMAT CCO"/>
      <sheetName val="K-AN ALT"/>
      <sheetName val="K-DAF.SEWA ALT"/>
      <sheetName val="K-ANL.K"/>
      <sheetName val="BM-AN.HRG"/>
      <sheetName val="BM-AN.TEK"/>
      <sheetName val="BM-AN.ALT"/>
      <sheetName val="BM-DAF.SEWA ALT"/>
      <sheetName val="BM-AGG.KSR&amp;HLS."/>
      <sheetName val="BM-AGG.KLS B"/>
      <sheetName val="BM-AGG.KLS A"/>
      <sheetName val="BM-AGG.KLS C"/>
      <sheetName val="METH. PELAK."/>
      <sheetName val="ANALISA_SNI"/>
      <sheetName val="BACKUP_DATA"/>
      <sheetName val="LINK_HRG_BHN_"/>
      <sheetName val="BERAT_PIPA"/>
      <sheetName val="HRG_BESI"/>
      <sheetName val="DAFTAR_CHECK_LIST"/>
      <sheetName val="HIT_BERAT_BESI"/>
      <sheetName val="FORMAT_CCO"/>
      <sheetName val="K-AN_ALT"/>
      <sheetName val="K-DAF_SEWA_ALT"/>
      <sheetName val="K-ANL_K"/>
      <sheetName val="BM-AN_HRG"/>
      <sheetName val="BM-AN_TEK"/>
      <sheetName val="BM-AN_ALT"/>
      <sheetName val="BM-DAF_SEWA_ALT"/>
      <sheetName val="BM-AGG_KSR&amp;HLS_"/>
      <sheetName val="BM-AGG_KLS_B"/>
      <sheetName val="BM-AGG_KLS_A"/>
      <sheetName val="BM-AGG_KLS_C"/>
      <sheetName val="METH__PELAK_"/>
      <sheetName val="CH"/>
      <sheetName val="analisa harga satuan"/>
      <sheetName val="Hrg satuan"/>
    </sheetNames>
    <sheetDataSet>
      <sheetData sheetId="0" refreshError="1"/>
      <sheetData sheetId="1" refreshError="1">
        <row r="470">
          <cell r="C470" t="str">
            <v>Ijuk</v>
          </cell>
        </row>
        <row r="471">
          <cell r="C471" t="str">
            <v>Electroda 6 mm</v>
          </cell>
        </row>
        <row r="472">
          <cell r="C472" t="str">
            <v>Karung (Kasar)</v>
          </cell>
        </row>
        <row r="473">
          <cell r="C473" t="str">
            <v>Buis Beton Dia. 32 cm</v>
          </cell>
        </row>
        <row r="474">
          <cell r="C474" t="str">
            <v>Jendela Nako</v>
          </cell>
        </row>
        <row r="475">
          <cell r="C475" t="str">
            <v>Formtie/penjaga jarak bekisting/spacer</v>
          </cell>
        </row>
        <row r="476">
          <cell r="C476" t="str">
            <v>Minyak Bekisting</v>
          </cell>
        </row>
        <row r="477">
          <cell r="C477" t="str">
            <v>Pohon Palem Raja (Tinggi min 2,5 m)</v>
          </cell>
        </row>
        <row r="478">
          <cell r="C478" t="str">
            <v xml:space="preserve">Rumput Veking  </v>
          </cell>
        </row>
        <row r="479">
          <cell r="C479" t="str">
            <v xml:space="preserve">Rumput Gajah Pendek </v>
          </cell>
        </row>
        <row r="480">
          <cell r="C480" t="str">
            <v>Glodogan Tiang   (Tinggo min. 2,00 mtr)</v>
          </cell>
        </row>
        <row r="481">
          <cell r="C481" t="str">
            <v>Filizium</v>
          </cell>
        </row>
        <row r="482">
          <cell r="C482" t="str">
            <v>Sekop</v>
          </cell>
        </row>
        <row r="483">
          <cell r="C483" t="str">
            <v>Pacul</v>
          </cell>
        </row>
        <row r="484">
          <cell r="C484" t="str">
            <v>Pupuk Kandang</v>
          </cell>
        </row>
        <row r="485">
          <cell r="C485" t="str">
            <v>Pupuk Anorganik</v>
          </cell>
        </row>
        <row r="486">
          <cell r="C486" t="str">
            <v>Geotextil</v>
          </cell>
        </row>
        <row r="487">
          <cell r="C487" t="str">
            <v>Benang Polypropylane</v>
          </cell>
        </row>
        <row r="488">
          <cell r="C488" t="str">
            <v>Diesel</v>
          </cell>
          <cell r="H488" t="str">
            <v>M.183</v>
          </cell>
        </row>
        <row r="489">
          <cell r="C489" t="str">
            <v>Bensin</v>
          </cell>
          <cell r="H489" t="str">
            <v>M.184</v>
          </cell>
        </row>
        <row r="490">
          <cell r="C490" t="str">
            <v>Pelumas</v>
          </cell>
          <cell r="H490" t="str">
            <v>M.185</v>
          </cell>
        </row>
        <row r="491">
          <cell r="C491" t="str">
            <v>F i l l e r</v>
          </cell>
          <cell r="H491" t="str">
            <v>M05</v>
          </cell>
        </row>
        <row r="492">
          <cell r="C492" t="str">
            <v>Aspal Cement</v>
          </cell>
          <cell r="H492" t="str">
            <v>M10</v>
          </cell>
        </row>
        <row r="493">
          <cell r="C493" t="str">
            <v>Kerosen / Minyak Tanah</v>
          </cell>
          <cell r="H493" t="str">
            <v>M11</v>
          </cell>
        </row>
        <row r="494">
          <cell r="C494" t="str">
            <v>Plastik Filter</v>
          </cell>
          <cell r="H494" t="str">
            <v>M23</v>
          </cell>
        </row>
        <row r="495">
          <cell r="C495" t="str">
            <v>Bahan Agr.Base Kelas A</v>
          </cell>
          <cell r="H495" t="str">
            <v>M26</v>
          </cell>
        </row>
        <row r="496">
          <cell r="C496" t="str">
            <v>Bahan Agr.Base Kelas B</v>
          </cell>
          <cell r="H496" t="str">
            <v>M27</v>
          </cell>
        </row>
        <row r="497">
          <cell r="C497" t="str">
            <v>Bahan Agr.Base Kelas C</v>
          </cell>
          <cell r="H497" t="str">
            <v>M28</v>
          </cell>
        </row>
        <row r="498">
          <cell r="C498" t="str">
            <v>Bahan Agr.Base Kelas C2</v>
          </cell>
          <cell r="H498" t="str">
            <v>M29</v>
          </cell>
        </row>
        <row r="499">
          <cell r="C499" t="str">
            <v>Aspal Emulsi</v>
          </cell>
          <cell r="H499" t="str">
            <v>M31</v>
          </cell>
        </row>
        <row r="500">
          <cell r="C500" t="str">
            <v>Gebalan Rumput</v>
          </cell>
          <cell r="H500" t="str">
            <v>M32</v>
          </cell>
        </row>
        <row r="501">
          <cell r="C501" t="str">
            <v>Arbocell</v>
          </cell>
          <cell r="H501" t="str">
            <v>M45</v>
          </cell>
        </row>
        <row r="502">
          <cell r="C502" t="str">
            <v>Minyak Fluks</v>
          </cell>
          <cell r="H502" t="str">
            <v>M53</v>
          </cell>
        </row>
        <row r="503">
          <cell r="C503" t="str">
            <v>Bunker Oil</v>
          </cell>
          <cell r="H503" t="str">
            <v>M54</v>
          </cell>
        </row>
        <row r="504">
          <cell r="C504" t="str">
            <v>Asbuton Halus</v>
          </cell>
          <cell r="H504" t="str">
            <v>M55</v>
          </cell>
        </row>
        <row r="506">
          <cell r="C506" t="str">
            <v>TENAGA KERJA:</v>
          </cell>
        </row>
        <row r="507">
          <cell r="C507" t="str">
            <v>(Pekerjaan Bangunan Gedung)</v>
          </cell>
        </row>
        <row r="508">
          <cell r="C508" t="str">
            <v>Tukang Cat</v>
          </cell>
          <cell r="H508" t="str">
            <v>L.079</v>
          </cell>
        </row>
        <row r="509">
          <cell r="C509" t="str">
            <v>Tukang Pipa</v>
          </cell>
          <cell r="H509" t="str">
            <v>L.079</v>
          </cell>
        </row>
        <row r="510">
          <cell r="C510" t="str">
            <v>Tukang Besi</v>
          </cell>
          <cell r="H510" t="str">
            <v>L.079</v>
          </cell>
        </row>
        <row r="511">
          <cell r="C511" t="str">
            <v>Tukang Batu</v>
          </cell>
          <cell r="H511" t="str">
            <v>L.079</v>
          </cell>
        </row>
        <row r="512">
          <cell r="C512" t="str">
            <v>Tukang Kayu</v>
          </cell>
          <cell r="H512" t="str">
            <v>L.079</v>
          </cell>
        </row>
        <row r="513">
          <cell r="C513" t="str">
            <v>Tukang Listrik</v>
          </cell>
          <cell r="H513" t="str">
            <v>L.079</v>
          </cell>
        </row>
        <row r="514">
          <cell r="C514" t="str">
            <v>Tukang Taman</v>
          </cell>
          <cell r="H514" t="str">
            <v>L.079</v>
          </cell>
        </row>
        <row r="515">
          <cell r="C515" t="str">
            <v>Tukang Las</v>
          </cell>
          <cell r="H515" t="str">
            <v>L.079</v>
          </cell>
        </row>
        <row r="516">
          <cell r="C516" t="str">
            <v>Kepala Tukang Cat</v>
          </cell>
          <cell r="H516" t="str">
            <v>L.073</v>
          </cell>
        </row>
        <row r="517">
          <cell r="C517" t="str">
            <v>Kepala Tukang Pipa</v>
          </cell>
          <cell r="H517" t="str">
            <v>L.073</v>
          </cell>
        </row>
        <row r="518">
          <cell r="C518" t="str">
            <v>Kepala Tukang Besi</v>
          </cell>
          <cell r="H518" t="str">
            <v>L.073</v>
          </cell>
        </row>
        <row r="519">
          <cell r="C519" t="str">
            <v>Kepala Tukang Batu</v>
          </cell>
          <cell r="H519" t="str">
            <v>L.073</v>
          </cell>
        </row>
        <row r="520">
          <cell r="C520" t="str">
            <v>Kepala Tukang Kayu</v>
          </cell>
          <cell r="H520" t="str">
            <v>L.073</v>
          </cell>
        </row>
        <row r="521">
          <cell r="C521" t="str">
            <v>Kepala Tukang Listrik</v>
          </cell>
          <cell r="H521" t="str">
            <v>L.073</v>
          </cell>
        </row>
        <row r="522">
          <cell r="C522" t="str">
            <v>Kepala Tukang Taman</v>
          </cell>
          <cell r="H522" t="str">
            <v>L.073</v>
          </cell>
        </row>
        <row r="523">
          <cell r="C523" t="str">
            <v>Pekerja</v>
          </cell>
          <cell r="H523" t="str">
            <v>L.106</v>
          </cell>
        </row>
        <row r="524">
          <cell r="C524" t="str">
            <v>Mandor</v>
          </cell>
          <cell r="H524" t="str">
            <v>L.061</v>
          </cell>
        </row>
        <row r="525">
          <cell r="C525" t="str">
            <v>Alat Bantu</v>
          </cell>
          <cell r="H525" t="str">
            <v>M.170</v>
          </cell>
        </row>
        <row r="527">
          <cell r="C527" t="str">
            <v>(Pekerjaan Jalan - Bina Marga)</v>
          </cell>
        </row>
        <row r="528">
          <cell r="C528" t="str">
            <v>Buruh tak terlatih</v>
          </cell>
          <cell r="H528" t="str">
            <v>L.101</v>
          </cell>
        </row>
        <row r="529">
          <cell r="C529" t="str">
            <v>Buruh terlatih</v>
          </cell>
          <cell r="H529" t="str">
            <v>L.106</v>
          </cell>
        </row>
        <row r="530">
          <cell r="C530" t="str">
            <v>Mekanik</v>
          </cell>
          <cell r="H530" t="str">
            <v>L.071</v>
          </cell>
        </row>
        <row r="531">
          <cell r="C531" t="str">
            <v>Mekanik Pembantu</v>
          </cell>
          <cell r="H531" t="str">
            <v>L.072</v>
          </cell>
        </row>
        <row r="532">
          <cell r="C532" t="str">
            <v>Operator</v>
          </cell>
          <cell r="H532" t="str">
            <v>L.081</v>
          </cell>
        </row>
        <row r="533">
          <cell r="C533" t="str">
            <v>Operator tak terlatih</v>
          </cell>
          <cell r="H533" t="str">
            <v>L.082</v>
          </cell>
        </row>
        <row r="534">
          <cell r="C534" t="str">
            <v>Pemb.Operator</v>
          </cell>
          <cell r="H534" t="str">
            <v>L.083</v>
          </cell>
        </row>
        <row r="535">
          <cell r="C535" t="str">
            <v>Supir</v>
          </cell>
          <cell r="H535" t="str">
            <v>L.091</v>
          </cell>
        </row>
        <row r="536">
          <cell r="C536" t="str">
            <v>Sopir Personil</v>
          </cell>
          <cell r="H536" t="str">
            <v>L.092</v>
          </cell>
        </row>
        <row r="537">
          <cell r="C537" t="str">
            <v>Pemb.Supir</v>
          </cell>
          <cell r="H537" t="str">
            <v>L.099</v>
          </cell>
        </row>
        <row r="539">
          <cell r="C539" t="str">
            <v>(Pekerjaan Pemancangan)</v>
          </cell>
        </row>
        <row r="540">
          <cell r="C540" t="str">
            <v>Pilling  Crew</v>
          </cell>
        </row>
        <row r="541">
          <cell r="C541" t="str">
            <v>Pilling  Master</v>
          </cell>
        </row>
        <row r="542">
          <cell r="C542" t="str">
            <v>Surveyor</v>
          </cell>
        </row>
        <row r="543">
          <cell r="C543" t="str">
            <v>Ass.  Surveyor</v>
          </cell>
        </row>
        <row r="544">
          <cell r="C544" t="str">
            <v>Recorder</v>
          </cell>
        </row>
        <row r="546">
          <cell r="C546" t="str">
            <v>(Analisa K)</v>
          </cell>
        </row>
        <row r="547">
          <cell r="C547" t="str">
            <v>Operator</v>
          </cell>
        </row>
        <row r="548">
          <cell r="C548" t="str">
            <v>Pemb.Operator</v>
          </cell>
        </row>
        <row r="549">
          <cell r="C549" t="str">
            <v>Supir</v>
          </cell>
        </row>
        <row r="550">
          <cell r="C550" t="str">
            <v>Pemb.Supir</v>
          </cell>
        </row>
        <row r="551">
          <cell r="C551" t="str">
            <v>Buruh Terlatih</v>
          </cell>
        </row>
        <row r="552">
          <cell r="C552" t="str">
            <v>Buruh Tak Terlatih</v>
          </cell>
        </row>
        <row r="554">
          <cell r="C554" t="str">
            <v>(Analisa K - Sewa Alat)</v>
          </cell>
        </row>
        <row r="555">
          <cell r="C555" t="str">
            <v>Bulldozer 100HP</v>
          </cell>
        </row>
        <row r="556">
          <cell r="C556" t="str">
            <v>Motor Greder</v>
          </cell>
        </row>
        <row r="557">
          <cell r="C557" t="str">
            <v>Loader Wheeled</v>
          </cell>
        </row>
        <row r="558">
          <cell r="C558" t="str">
            <v>Roller Three Wheeled</v>
          </cell>
        </row>
        <row r="559">
          <cell r="C559" t="str">
            <v>Roller Tandem 6 - 10 ton</v>
          </cell>
        </row>
        <row r="560">
          <cell r="C560" t="str">
            <v>Roller Pneumatic, 8 - 15 ton</v>
          </cell>
        </row>
        <row r="561">
          <cell r="C561" t="str">
            <v>Water Tank Truck</v>
          </cell>
        </row>
        <row r="562">
          <cell r="C562" t="str">
            <v>Dumptruck 5 ton</v>
          </cell>
        </row>
        <row r="563">
          <cell r="C563" t="str">
            <v>Dumptruck 3,5 ton</v>
          </cell>
        </row>
        <row r="564">
          <cell r="C564" t="str">
            <v>Compressor</v>
          </cell>
        </row>
        <row r="565">
          <cell r="C565" t="str">
            <v>Waterpump Dia. 5 mm</v>
          </cell>
        </row>
        <row r="566">
          <cell r="C566" t="str">
            <v>Vibr-Ped 1 Tone</v>
          </cell>
        </row>
        <row r="567">
          <cell r="C567" t="str">
            <v>Concrete Vibrator</v>
          </cell>
        </row>
        <row r="568">
          <cell r="C568" t="str">
            <v>Concrete Mixer 0,25 m3</v>
          </cell>
        </row>
        <row r="569">
          <cell r="C569" t="str">
            <v>Concrete Mixer 0,125 m3</v>
          </cell>
        </row>
        <row r="570">
          <cell r="C570" t="str">
            <v>Welding Set</v>
          </cell>
        </row>
        <row r="571">
          <cell r="C571" t="str">
            <v>Mesin Jahit Potebel</v>
          </cell>
        </row>
      </sheetData>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70">
          <cell r="C470" t="str">
            <v>Ijuk</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alisa"/>
      <sheetName val="Fill this out first..."/>
      <sheetName val="UPAH"/>
      <sheetName val="Daf.Harga-Upah"/>
    </sheetNames>
    <sheetDataSet>
      <sheetData sheetId="0"/>
      <sheetData sheetId="1" refreshError="1"/>
      <sheetData sheetId="2" refreshError="1"/>
      <sheetData sheetId="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000000"/>
      <sheetName val="Harsat Upah"/>
      <sheetName val="Harsat Bahan 2010"/>
      <sheetName val="Analisa"/>
      <sheetName val="Harsat Pekerjaan"/>
      <sheetName val="Perhit Beton"/>
      <sheetName val="Perhitungan Besi"/>
      <sheetName val="Analisa Jaling"/>
      <sheetName val="Harsat Pekerjaan Jaling"/>
      <sheetName val="DRAFT PLOT Harsat 2010"/>
      <sheetName val="Harsat_Upah"/>
      <sheetName val="Harsat_Bahan_2010"/>
      <sheetName val="Harsat_Pekerjaan"/>
      <sheetName val="Perhit_Beton"/>
      <sheetName val="Perhitungan_Besi"/>
      <sheetName val="Analisa_Jaling"/>
      <sheetName val="Harsat_Pekerjaan_Jaling"/>
      <sheetName val="DRAFT_PLOT_Harsat_2010"/>
      <sheetName val="PEKERJAAN PERSIAPAN"/>
      <sheetName val="Ans Kom Precast"/>
      <sheetName val="PJ"/>
      <sheetName val="UPAH &amp; BHN"/>
      <sheetName val="ANALISA HARGA SATUAN"/>
      <sheetName val="UPAH"/>
      <sheetName val="BQ"/>
      <sheetName val="Rekap"/>
      <sheetName val="1106-M&amp;E"/>
      <sheetName val="analisa (2)"/>
    </sheetNames>
    <sheetDataSet>
      <sheetData sheetId="0">
        <row r="9">
          <cell r="E9">
            <v>32500</v>
          </cell>
        </row>
      </sheetData>
      <sheetData sheetId="1">
        <row r="9">
          <cell r="E9">
            <v>32500</v>
          </cell>
        </row>
      </sheetData>
      <sheetData sheetId="2">
        <row r="9">
          <cell r="E9">
            <v>32500</v>
          </cell>
        </row>
        <row r="10">
          <cell r="E10">
            <v>27500</v>
          </cell>
        </row>
        <row r="11">
          <cell r="E11">
            <v>32500</v>
          </cell>
        </row>
        <row r="12">
          <cell r="E12">
            <v>32500</v>
          </cell>
        </row>
        <row r="13">
          <cell r="E13">
            <v>42500</v>
          </cell>
        </row>
        <row r="14">
          <cell r="E14">
            <v>62500</v>
          </cell>
        </row>
        <row r="15">
          <cell r="E15">
            <v>67500</v>
          </cell>
        </row>
        <row r="16">
          <cell r="E16">
            <v>40000</v>
          </cell>
        </row>
        <row r="17">
          <cell r="E17">
            <v>52500</v>
          </cell>
        </row>
        <row r="18">
          <cell r="E18">
            <v>62500</v>
          </cell>
        </row>
        <row r="19">
          <cell r="E19">
            <v>37500</v>
          </cell>
        </row>
        <row r="20">
          <cell r="E20">
            <v>52500</v>
          </cell>
        </row>
        <row r="21">
          <cell r="E21">
            <v>62500</v>
          </cell>
        </row>
        <row r="22">
          <cell r="E22">
            <v>40000</v>
          </cell>
        </row>
        <row r="23">
          <cell r="E23">
            <v>75000</v>
          </cell>
        </row>
        <row r="26">
          <cell r="E26">
            <v>62500</v>
          </cell>
        </row>
        <row r="27">
          <cell r="E27">
            <v>72500</v>
          </cell>
        </row>
        <row r="29">
          <cell r="E29">
            <v>52500</v>
          </cell>
        </row>
        <row r="30">
          <cell r="E30">
            <v>37500</v>
          </cell>
        </row>
      </sheetData>
      <sheetData sheetId="3"/>
      <sheetData sheetId="4"/>
      <sheetData sheetId="5"/>
      <sheetData sheetId="6"/>
      <sheetData sheetId="7"/>
      <sheetData sheetId="8"/>
      <sheetData sheetId="9"/>
      <sheetData sheetId="10"/>
      <sheetData sheetId="11">
        <row r="9">
          <cell r="E9">
            <v>32500</v>
          </cell>
        </row>
      </sheetData>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sheetName val="Schedule"/>
      <sheetName val="Rab"/>
      <sheetName val="K.321"/>
      <sheetName val="K.311"/>
      <sheetName val="K.714"/>
      <sheetName val="K.715"/>
      <sheetName val="K.516"/>
      <sheetName val="K.705"/>
      <sheetName val="K.719"/>
      <sheetName val="K.725"/>
      <sheetName val="K.722"/>
      <sheetName val="K.721"/>
      <sheetName val="Upah"/>
      <sheetName val="Rekap Analisa"/>
      <sheetName val="Analisa Bow"/>
      <sheetName val="Cover "/>
      <sheetName val="Metodee"/>
      <sheetName val="Mobdemob"/>
      <sheetName val="Mobdemobil"/>
      <sheetName val="Renolith"/>
      <sheetName val="Jengan D&amp;EP rev.2"/>
      <sheetName val="Lomuk - Benung rev.2"/>
      <sheetName val="Rekap rev.2"/>
      <sheetName val="Harsat Upa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48">
          <cell r="M248" t="str">
            <v>KOEF.</v>
          </cell>
        </row>
      </sheetData>
      <sheetData sheetId="18"/>
      <sheetData sheetId="19"/>
      <sheetData sheetId="20"/>
      <sheetData sheetId="21"/>
      <sheetData sheetId="22"/>
      <sheetData sheetId="23"/>
      <sheetData sheetId="24"/>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kap"/>
      <sheetName val="rab"/>
      <sheetName val="analisa"/>
      <sheetName val="upah bahan alat"/>
      <sheetName val="time"/>
      <sheetName val="susun-mdl"/>
      <sheetName val="susun-urus"/>
      <sheetName val="Bk.Peg.Negri"/>
      <sheetName val="Pálamkerja"/>
      <sheetName val="Ahli-prusaan"/>
      <sheetName val="Organ-lap"/>
      <sheetName val="sub-kontrak"/>
      <sheetName val="Tagihan"/>
      <sheetName val="Test"/>
      <sheetName val="data-tehnik"/>
      <sheetName val="sampul"/>
      <sheetName val="daf-alat"/>
      <sheetName val="Metode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A2" t="str">
            <v>DAFTAR PERALATAN</v>
          </cell>
        </row>
        <row r="5">
          <cell r="A5" t="str">
            <v>No.</v>
          </cell>
          <cell r="B5" t="str">
            <v>JENIS / MACAM ALAT</v>
          </cell>
          <cell r="E5" t="str">
            <v>JUMLAH</v>
          </cell>
          <cell r="F5" t="str">
            <v>KAPASITAS ATAU OUTPUT SAAT INI</v>
          </cell>
          <cell r="H5" t="str">
            <v>TAHUN PEMBUATAN</v>
          </cell>
          <cell r="I5" t="str">
            <v>KEADAAN</v>
          </cell>
          <cell r="K5" t="str">
            <v>HARGA SAAT INI ( Rp. )</v>
          </cell>
        </row>
        <row r="6">
          <cell r="G6" t="str">
            <v>MERK DAN</v>
          </cell>
          <cell r="I6" t="str">
            <v>( BAIK /</v>
          </cell>
          <cell r="J6" t="str">
            <v>LOKASI</v>
          </cell>
          <cell r="L6" t="str">
            <v>KEPEMILIKAN</v>
          </cell>
        </row>
        <row r="7">
          <cell r="G7" t="str">
            <v>TYPE</v>
          </cell>
          <cell r="I7" t="str">
            <v>RUSAK )</v>
          </cell>
          <cell r="J7" t="str">
            <v>SAAT INI</v>
          </cell>
        </row>
        <row r="9">
          <cell r="A9" t="str">
            <v>1</v>
          </cell>
          <cell r="B9" t="str">
            <v>2</v>
          </cell>
          <cell r="E9">
            <v>3</v>
          </cell>
          <cell r="F9">
            <v>4</v>
          </cell>
          <cell r="G9">
            <v>5</v>
          </cell>
          <cell r="H9">
            <v>6</v>
          </cell>
          <cell r="I9">
            <v>7</v>
          </cell>
          <cell r="J9">
            <v>8</v>
          </cell>
          <cell r="K9">
            <v>9</v>
          </cell>
          <cell r="L9">
            <v>10</v>
          </cell>
        </row>
        <row r="11">
          <cell r="A11">
            <v>1</v>
          </cell>
          <cell r="B11" t="str">
            <v>EXCAVATOR</v>
          </cell>
          <cell r="E11" t="str">
            <v>2</v>
          </cell>
          <cell r="F11" t="str">
            <v>1.1 M3</v>
          </cell>
          <cell r="G11" t="str">
            <v>HALLA</v>
          </cell>
          <cell r="H11">
            <v>1998</v>
          </cell>
          <cell r="I11" t="str">
            <v>BAIK</v>
          </cell>
          <cell r="J11" t="str">
            <v>BALIKPAPAN</v>
          </cell>
          <cell r="K11">
            <v>350000000</v>
          </cell>
          <cell r="L11" t="str">
            <v>MILIK</v>
          </cell>
        </row>
        <row r="12">
          <cell r="A12">
            <v>2</v>
          </cell>
          <cell r="B12" t="str">
            <v>DUMP TRUCK</v>
          </cell>
          <cell r="E12" t="str">
            <v>4</v>
          </cell>
          <cell r="F12" t="str">
            <v>8 TON</v>
          </cell>
          <cell r="G12" t="str">
            <v>HINO</v>
          </cell>
          <cell r="H12">
            <v>1998</v>
          </cell>
          <cell r="I12" t="str">
            <v>BAIK</v>
          </cell>
          <cell r="J12" t="str">
            <v>BALIKPAPAN</v>
          </cell>
          <cell r="K12">
            <v>150000000</v>
          </cell>
          <cell r="L12" t="str">
            <v>MILIK</v>
          </cell>
        </row>
        <row r="13">
          <cell r="A13">
            <v>3</v>
          </cell>
          <cell r="B13" t="str">
            <v>MOBIL JEEP</v>
          </cell>
          <cell r="E13" t="str">
            <v>1</v>
          </cell>
          <cell r="F13" t="str">
            <v>-</v>
          </cell>
          <cell r="G13" t="str">
            <v>DAIHATSU</v>
          </cell>
          <cell r="H13">
            <v>1995</v>
          </cell>
          <cell r="I13" t="str">
            <v>BAIK</v>
          </cell>
          <cell r="J13" t="str">
            <v>BALIKPAPAN</v>
          </cell>
          <cell r="K13">
            <v>75000000</v>
          </cell>
          <cell r="L13" t="str">
            <v>MILIK</v>
          </cell>
        </row>
        <row r="14">
          <cell r="A14">
            <v>4</v>
          </cell>
          <cell r="B14" t="str">
            <v>PICK UP</v>
          </cell>
          <cell r="E14" t="str">
            <v>1</v>
          </cell>
          <cell r="F14" t="str">
            <v>1 TON</v>
          </cell>
          <cell r="G14" t="str">
            <v>ISUZU</v>
          </cell>
          <cell r="H14">
            <v>1999</v>
          </cell>
          <cell r="I14" t="str">
            <v>BAIK</v>
          </cell>
          <cell r="J14" t="str">
            <v>BALIKPAPAN</v>
          </cell>
          <cell r="K14">
            <v>60000000</v>
          </cell>
          <cell r="L14" t="str">
            <v>MILIK</v>
          </cell>
        </row>
        <row r="15">
          <cell r="A15">
            <v>5</v>
          </cell>
          <cell r="B15" t="str">
            <v>BETON MOLEN</v>
          </cell>
          <cell r="E15" t="str">
            <v>1</v>
          </cell>
          <cell r="F15" t="str">
            <v>0.35 M3</v>
          </cell>
          <cell r="G15" t="str">
            <v>GOLDSTAR</v>
          </cell>
          <cell r="H15">
            <v>1999</v>
          </cell>
          <cell r="I15" t="str">
            <v>BAIK</v>
          </cell>
          <cell r="J15" t="str">
            <v>BALIKPAPAN</v>
          </cell>
          <cell r="K15">
            <v>7500000</v>
          </cell>
          <cell r="L15" t="str">
            <v>MILIK</v>
          </cell>
        </row>
        <row r="16">
          <cell r="A16">
            <v>6</v>
          </cell>
          <cell r="B16" t="str">
            <v>CONCRETE VIBRATOR</v>
          </cell>
          <cell r="E16" t="str">
            <v>1</v>
          </cell>
          <cell r="F16" t="str">
            <v>5 HP</v>
          </cell>
          <cell r="G16" t="str">
            <v>MIKASA</v>
          </cell>
          <cell r="H16">
            <v>1998</v>
          </cell>
          <cell r="I16" t="str">
            <v>BAIK</v>
          </cell>
          <cell r="J16" t="str">
            <v>BALIKPAPAN</v>
          </cell>
          <cell r="K16">
            <v>5000000</v>
          </cell>
          <cell r="L16" t="str">
            <v>MILIK</v>
          </cell>
        </row>
        <row r="17">
          <cell r="A17">
            <v>7</v>
          </cell>
          <cell r="B17" t="str">
            <v>STAMPER</v>
          </cell>
          <cell r="E17">
            <v>2</v>
          </cell>
          <cell r="F17" t="str">
            <v>-</v>
          </cell>
          <cell r="G17" t="str">
            <v>MIKASA</v>
          </cell>
          <cell r="H17">
            <v>1996</v>
          </cell>
          <cell r="I17" t="str">
            <v>BAIK</v>
          </cell>
          <cell r="J17" t="str">
            <v>BALIKPAPAN</v>
          </cell>
          <cell r="K17">
            <v>6000000</v>
          </cell>
          <cell r="L17" t="str">
            <v>MILIK</v>
          </cell>
        </row>
        <row r="18">
          <cell r="A18">
            <v>8</v>
          </cell>
          <cell r="B18" t="str">
            <v>POMPA AIR</v>
          </cell>
          <cell r="E18" t="str">
            <v>3</v>
          </cell>
          <cell r="F18" t="str">
            <v>2"</v>
          </cell>
          <cell r="G18" t="str">
            <v>ROBIN</v>
          </cell>
          <cell r="H18">
            <v>1998</v>
          </cell>
          <cell r="I18" t="str">
            <v>BAIK</v>
          </cell>
          <cell r="J18" t="str">
            <v>BALIKPAPAN</v>
          </cell>
          <cell r="K18">
            <v>2500000</v>
          </cell>
          <cell r="L18" t="str">
            <v>MILIK</v>
          </cell>
        </row>
        <row r="19">
          <cell r="A19">
            <v>9</v>
          </cell>
          <cell r="B19" t="str">
            <v>GENERATOR</v>
          </cell>
          <cell r="E19">
            <v>1</v>
          </cell>
          <cell r="F19" t="str">
            <v>125 kva</v>
          </cell>
          <cell r="G19" t="str">
            <v>DONGFENG</v>
          </cell>
          <cell r="H19">
            <v>1995</v>
          </cell>
          <cell r="I19" t="str">
            <v>BAIK</v>
          </cell>
          <cell r="J19" t="str">
            <v>BALIKPAPAN</v>
          </cell>
          <cell r="K19">
            <v>7500000</v>
          </cell>
          <cell r="L19" t="str">
            <v>MILIK</v>
          </cell>
        </row>
        <row r="20">
          <cell r="A20">
            <v>10</v>
          </cell>
          <cell r="B20" t="str">
            <v>THEODOLITE</v>
          </cell>
          <cell r="E20" t="str">
            <v>1</v>
          </cell>
          <cell r="F20" t="str">
            <v>-</v>
          </cell>
          <cell r="G20" t="str">
            <v>TOPCON</v>
          </cell>
          <cell r="H20">
            <v>1997</v>
          </cell>
          <cell r="I20" t="str">
            <v>BAIK</v>
          </cell>
          <cell r="J20" t="str">
            <v>BALIKPAPAN</v>
          </cell>
          <cell r="K20">
            <v>35000000</v>
          </cell>
          <cell r="L20" t="str">
            <v>MILIK</v>
          </cell>
        </row>
        <row r="21">
          <cell r="A21">
            <v>11</v>
          </cell>
          <cell r="B21" t="str">
            <v>ELECTRICAL TOOLSET</v>
          </cell>
          <cell r="E21" t="str">
            <v>1</v>
          </cell>
          <cell r="F21" t="str">
            <v>-</v>
          </cell>
          <cell r="G21" t="str">
            <v>-</v>
          </cell>
          <cell r="H21">
            <v>1995</v>
          </cell>
          <cell r="I21" t="str">
            <v>BAIK</v>
          </cell>
          <cell r="J21" t="str">
            <v>BALIKPAPAN</v>
          </cell>
          <cell r="K21">
            <v>2500000</v>
          </cell>
          <cell r="L21" t="str">
            <v>MILIK</v>
          </cell>
        </row>
        <row r="22">
          <cell r="A22">
            <v>12</v>
          </cell>
          <cell r="B22" t="str">
            <v>BOR LISTRIK</v>
          </cell>
          <cell r="E22" t="str">
            <v>2</v>
          </cell>
          <cell r="F22" t="str">
            <v>-</v>
          </cell>
          <cell r="G22" t="str">
            <v>MAKITA</v>
          </cell>
          <cell r="H22">
            <v>1995</v>
          </cell>
          <cell r="I22" t="str">
            <v>BAIK</v>
          </cell>
          <cell r="J22" t="str">
            <v>BALIKPAPAN</v>
          </cell>
          <cell r="K22">
            <v>3500000</v>
          </cell>
          <cell r="L22" t="str">
            <v>MILIK</v>
          </cell>
        </row>
        <row r="23">
          <cell r="A23">
            <v>13</v>
          </cell>
          <cell r="B23" t="str">
            <v>ALAT PANCANG RINGAN</v>
          </cell>
          <cell r="E23">
            <v>1</v>
          </cell>
          <cell r="F23" t="str">
            <v>600 Kg</v>
          </cell>
          <cell r="G23" t="str">
            <v>-</v>
          </cell>
          <cell r="H23">
            <v>1996</v>
          </cell>
          <cell r="I23" t="str">
            <v>BAIK</v>
          </cell>
          <cell r="J23" t="str">
            <v>BALIKPAPAN</v>
          </cell>
          <cell r="K23">
            <v>8000000</v>
          </cell>
          <cell r="L23" t="str">
            <v>MILIK</v>
          </cell>
        </row>
        <row r="24">
          <cell r="A24">
            <v>14</v>
          </cell>
          <cell r="B24" t="str">
            <v>MESIN LAS DYNAMO</v>
          </cell>
          <cell r="E24">
            <v>1</v>
          </cell>
          <cell r="F24" t="str">
            <v>-</v>
          </cell>
          <cell r="G24" t="str">
            <v>-</v>
          </cell>
          <cell r="H24">
            <v>1996</v>
          </cell>
          <cell r="I24" t="str">
            <v>BAIK</v>
          </cell>
          <cell r="J24" t="str">
            <v>BALIKPAPAN</v>
          </cell>
          <cell r="K24">
            <v>15000000</v>
          </cell>
          <cell r="L24" t="str">
            <v>MILIK</v>
          </cell>
        </row>
        <row r="25">
          <cell r="E25">
            <v>0</v>
          </cell>
          <cell r="H25">
            <v>0</v>
          </cell>
          <cell r="I25">
            <v>0</v>
          </cell>
          <cell r="J25">
            <v>0</v>
          </cell>
          <cell r="L25">
            <v>0</v>
          </cell>
        </row>
        <row r="26">
          <cell r="A26">
            <v>0</v>
          </cell>
        </row>
        <row r="27">
          <cell r="H27">
            <v>0</v>
          </cell>
          <cell r="I27" t="str">
            <v>Balikpapan, 30 Juni 2000</v>
          </cell>
        </row>
        <row r="28">
          <cell r="I28" t="str">
            <v>PT.KARUNIA WAHANANUSA</v>
          </cell>
        </row>
        <row r="32">
          <cell r="I32" t="str">
            <v>H. ACHMAD ASFIA</v>
          </cell>
        </row>
        <row r="33">
          <cell r="I33" t="str">
            <v>Direktur Utama</v>
          </cell>
        </row>
      </sheetData>
      <sheetData sheetId="1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UACA"/>
      <sheetName val="Alat E"/>
      <sheetName val="Calc. Overview"/>
      <sheetName val="U32 Rev"/>
      <sheetName val="daf-alat"/>
      <sheetName val="Metodee"/>
    </sheetNames>
    <sheetDataSet>
      <sheetData sheetId="0">
        <row r="8">
          <cell r="H8">
            <v>7</v>
          </cell>
          <cell r="I8">
            <v>8</v>
          </cell>
          <cell r="J8">
            <v>9</v>
          </cell>
          <cell r="K8">
            <v>10</v>
          </cell>
          <cell r="L8">
            <v>11</v>
          </cell>
          <cell r="M8">
            <v>12</v>
          </cell>
          <cell r="N8">
            <v>13</v>
          </cell>
          <cell r="O8">
            <v>14</v>
          </cell>
          <cell r="P8">
            <v>15</v>
          </cell>
          <cell r="Q8">
            <v>16</v>
          </cell>
          <cell r="R8">
            <v>17</v>
          </cell>
          <cell r="S8">
            <v>18</v>
          </cell>
          <cell r="T8">
            <v>19</v>
          </cell>
          <cell r="U8">
            <v>20</v>
          </cell>
          <cell r="V8">
            <v>21</v>
          </cell>
          <cell r="W8">
            <v>22</v>
          </cell>
          <cell r="X8">
            <v>23</v>
          </cell>
          <cell r="Y8">
            <v>24</v>
          </cell>
          <cell r="Z8">
            <v>25</v>
          </cell>
          <cell r="AA8">
            <v>26</v>
          </cell>
          <cell r="AB8">
            <v>27</v>
          </cell>
          <cell r="AC8">
            <v>28</v>
          </cell>
          <cell r="AD8">
            <v>29</v>
          </cell>
          <cell r="AE8">
            <v>30</v>
          </cell>
          <cell r="AF8">
            <v>31</v>
          </cell>
        </row>
      </sheetData>
      <sheetData sheetId="1" refreshError="1"/>
      <sheetData sheetId="2" refreshError="1"/>
      <sheetData sheetId="3" refreshError="1"/>
      <sheetData sheetId="4" refreshError="1"/>
      <sheetData sheetId="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CA"/>
      <sheetName val="Alat E"/>
      <sheetName val="Calc. Overview"/>
      <sheetName val="U32 Rev"/>
      <sheetName val="Metodee"/>
    </sheetNames>
    <sheetDataSet>
      <sheetData sheetId="0">
        <row r="8">
          <cell r="H8">
            <v>7</v>
          </cell>
          <cell r="I8">
            <v>8</v>
          </cell>
          <cell r="J8">
            <v>9</v>
          </cell>
          <cell r="K8">
            <v>10</v>
          </cell>
          <cell r="L8">
            <v>11</v>
          </cell>
          <cell r="M8">
            <v>12</v>
          </cell>
          <cell r="N8">
            <v>13</v>
          </cell>
          <cell r="O8">
            <v>14</v>
          </cell>
          <cell r="P8">
            <v>15</v>
          </cell>
          <cell r="Q8">
            <v>16</v>
          </cell>
          <cell r="R8">
            <v>17</v>
          </cell>
          <cell r="S8">
            <v>18</v>
          </cell>
          <cell r="T8">
            <v>19</v>
          </cell>
          <cell r="U8">
            <v>20</v>
          </cell>
          <cell r="V8">
            <v>21</v>
          </cell>
          <cell r="W8">
            <v>22</v>
          </cell>
          <cell r="X8">
            <v>23</v>
          </cell>
          <cell r="Y8">
            <v>24</v>
          </cell>
          <cell r="Z8">
            <v>25</v>
          </cell>
          <cell r="AA8">
            <v>26</v>
          </cell>
          <cell r="AB8">
            <v>27</v>
          </cell>
          <cell r="AC8">
            <v>28</v>
          </cell>
          <cell r="AD8">
            <v>29</v>
          </cell>
          <cell r="AE8">
            <v>30</v>
          </cell>
          <cell r="AF8">
            <v>31</v>
          </cell>
        </row>
      </sheetData>
      <sheetData sheetId="1" refreshError="1"/>
      <sheetData sheetId="2" refreshError="1"/>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REKAP"/>
      <sheetName val="HPS"/>
      <sheetName val="ANAL A"/>
      <sheetName val="ANAL_A"/>
      <sheetName val="L-Mechanical"/>
      <sheetName val="CUACA"/>
      <sheetName val="Rev"/>
      <sheetName val="Markup"/>
      <sheetName val="Harga Satuan"/>
      <sheetName val="daf-alat"/>
      <sheetName val="GeneralInfo"/>
    </sheetNames>
    <sheetDataSet>
      <sheetData sheetId="0" refreshError="1">
        <row r="15">
          <cell r="G15">
            <v>45000</v>
          </cell>
        </row>
        <row r="28">
          <cell r="G28">
            <v>87500</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L Up.+ Bhn"/>
      <sheetName val="Rekap (2)"/>
      <sheetName val="Rekap"/>
      <sheetName val="RAB-01"/>
      <sheetName val="Analisa"/>
      <sheetName val="Rekap_(2)"/>
      <sheetName val="AnL_Up_+_Bhn"/>
      <sheetName val="analisa harga satuan"/>
      <sheetName val="HARGA"/>
      <sheetName val="HRG BHN"/>
      <sheetName val="Harga Satuan"/>
      <sheetName val="Alat E"/>
    </sheetNames>
    <sheetDataSet>
      <sheetData sheetId="0" refreshError="1">
        <row r="15">
          <cell r="H15">
            <v>41400</v>
          </cell>
        </row>
        <row r="25">
          <cell r="H25">
            <v>85500</v>
          </cell>
        </row>
        <row r="35">
          <cell r="H35">
            <v>2250</v>
          </cell>
        </row>
      </sheetData>
      <sheetData sheetId="1" refreshError="1"/>
      <sheetData sheetId="2" refreshError="1"/>
      <sheetData sheetId="3" refreshError="1"/>
      <sheetData sheetId="4" refreshError="1"/>
      <sheetData sheetId="5"/>
      <sheetData sheetId="6">
        <row r="15">
          <cell r="H15">
            <v>41400</v>
          </cell>
        </row>
      </sheetData>
      <sheetData sheetId="7" refreshError="1"/>
      <sheetData sheetId="8" refreshError="1"/>
      <sheetData sheetId="9" refreshError="1"/>
      <sheetData sheetId="10" refreshError="1"/>
      <sheetData sheetId="11"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un-mdl"/>
      <sheetName val="daf-alat"/>
      <sheetName val="rekap"/>
      <sheetName val="rab"/>
      <sheetName val="analisa"/>
      <sheetName val="upah bahan alat"/>
      <sheetName val="time"/>
      <sheetName val="susun-urus"/>
      <sheetName val="Bk.Peg.Negri"/>
      <sheetName val="Pálamkerja"/>
      <sheetName val="Ahli-prusaan"/>
      <sheetName val="Organ-lap"/>
      <sheetName val="sub-kontrak"/>
      <sheetName val="Tagihan"/>
      <sheetName val="Test"/>
      <sheetName val="data-tehnik"/>
      <sheetName val="sampul"/>
      <sheetName val="CUACA"/>
      <sheetName val="bahan "/>
      <sheetName val="ASPAL (14)"/>
      <sheetName val="AnL Up.+ Bhn"/>
      <sheetName val="ANALISA ALAT"/>
      <sheetName val="REKAP SAWAH"/>
      <sheetName val="HARGA"/>
    </sheetNames>
    <sheetDataSet>
      <sheetData sheetId="0" refreshError="1"/>
      <sheetData sheetId="1">
        <row r="2">
          <cell r="A2" t="str">
            <v>DAFTAR PERALATAN</v>
          </cell>
        </row>
        <row r="5">
          <cell r="A5" t="str">
            <v>No.</v>
          </cell>
          <cell r="B5" t="str">
            <v>JENIS / MACAM ALAT</v>
          </cell>
          <cell r="E5" t="str">
            <v>JUMLAH</v>
          </cell>
          <cell r="F5" t="str">
            <v>KAPASITAS ATAU OUTPUT SAAT INI</v>
          </cell>
          <cell r="H5" t="str">
            <v>TAHUN PEMBUATAN</v>
          </cell>
          <cell r="I5" t="str">
            <v>KEADAAN</v>
          </cell>
          <cell r="K5" t="str">
            <v>HARGA SAAT INI ( Rp. )</v>
          </cell>
        </row>
        <row r="6">
          <cell r="G6" t="str">
            <v>MERK DAN</v>
          </cell>
          <cell r="I6" t="str">
            <v>( BAIK /</v>
          </cell>
          <cell r="J6" t="str">
            <v>LOKASI</v>
          </cell>
          <cell r="L6" t="str">
            <v>KEPEMILIKAN</v>
          </cell>
        </row>
        <row r="7">
          <cell r="G7" t="str">
            <v>TYPE</v>
          </cell>
          <cell r="I7" t="str">
            <v xml:space="preserve"> RUSAK )</v>
          </cell>
          <cell r="J7" t="str">
            <v>SAAT INI</v>
          </cell>
        </row>
        <row r="9">
          <cell r="A9" t="str">
            <v>1</v>
          </cell>
          <cell r="B9" t="str">
            <v>2</v>
          </cell>
          <cell r="E9">
            <v>3</v>
          </cell>
          <cell r="F9">
            <v>4</v>
          </cell>
          <cell r="G9">
            <v>5</v>
          </cell>
          <cell r="H9">
            <v>6</v>
          </cell>
          <cell r="I9">
            <v>7</v>
          </cell>
          <cell r="J9">
            <v>8</v>
          </cell>
          <cell r="K9">
            <v>9</v>
          </cell>
          <cell r="L9">
            <v>10</v>
          </cell>
        </row>
        <row r="11">
          <cell r="A11">
            <v>1</v>
          </cell>
          <cell r="B11" t="str">
            <v>EXCAVATOR</v>
          </cell>
          <cell r="E11" t="str">
            <v>2</v>
          </cell>
          <cell r="F11" t="str">
            <v>1.1 M3</v>
          </cell>
          <cell r="G11" t="str">
            <v>HALLA</v>
          </cell>
          <cell r="H11">
            <v>1998</v>
          </cell>
          <cell r="I11" t="str">
            <v>BAIK</v>
          </cell>
          <cell r="J11" t="str">
            <v>BALIKPAPAN</v>
          </cell>
          <cell r="K11">
            <v>350000000</v>
          </cell>
          <cell r="L11" t="str">
            <v>MILIK</v>
          </cell>
        </row>
        <row r="12">
          <cell r="A12">
            <v>2</v>
          </cell>
          <cell r="B12" t="str">
            <v>DUMP TRUCK</v>
          </cell>
          <cell r="E12" t="str">
            <v>4</v>
          </cell>
          <cell r="F12" t="str">
            <v>8 TON</v>
          </cell>
          <cell r="G12" t="str">
            <v>HINO</v>
          </cell>
          <cell r="H12">
            <v>1998</v>
          </cell>
          <cell r="I12" t="str">
            <v>BAIK</v>
          </cell>
          <cell r="J12" t="str">
            <v>BALIKPAPAN</v>
          </cell>
          <cell r="K12">
            <v>150000000</v>
          </cell>
          <cell r="L12" t="str">
            <v>MILIK</v>
          </cell>
        </row>
        <row r="13">
          <cell r="A13">
            <v>3</v>
          </cell>
          <cell r="B13" t="str">
            <v>MOBIL JEEP</v>
          </cell>
          <cell r="E13" t="str">
            <v>1</v>
          </cell>
          <cell r="F13" t="str">
            <v>-</v>
          </cell>
          <cell r="G13" t="str">
            <v>DAIHATSU</v>
          </cell>
          <cell r="H13">
            <v>1995</v>
          </cell>
          <cell r="I13" t="str">
            <v>BAIK</v>
          </cell>
          <cell r="J13" t="str">
            <v>BALIKPAPAN</v>
          </cell>
          <cell r="K13">
            <v>75000000</v>
          </cell>
          <cell r="L13" t="str">
            <v>MILIK</v>
          </cell>
        </row>
        <row r="14">
          <cell r="A14">
            <v>4</v>
          </cell>
          <cell r="B14" t="str">
            <v>PICK UP</v>
          </cell>
          <cell r="E14" t="str">
            <v>1</v>
          </cell>
          <cell r="F14" t="str">
            <v>1 TON</v>
          </cell>
          <cell r="G14" t="str">
            <v>ISUZU</v>
          </cell>
          <cell r="H14">
            <v>1999</v>
          </cell>
          <cell r="I14" t="str">
            <v>BAIK</v>
          </cell>
          <cell r="J14" t="str">
            <v>BALIKPAPAN</v>
          </cell>
          <cell r="K14">
            <v>60000000</v>
          </cell>
          <cell r="L14" t="str">
            <v>MILIK</v>
          </cell>
        </row>
        <row r="15">
          <cell r="A15">
            <v>5</v>
          </cell>
          <cell r="B15" t="str">
            <v>BETON MOLEN</v>
          </cell>
          <cell r="E15" t="str">
            <v>1</v>
          </cell>
          <cell r="F15" t="str">
            <v>0.35 M3</v>
          </cell>
          <cell r="G15" t="str">
            <v>GOLDSTAR</v>
          </cell>
          <cell r="H15">
            <v>1999</v>
          </cell>
          <cell r="I15" t="str">
            <v>BAIK</v>
          </cell>
          <cell r="J15" t="str">
            <v>BALIKPAPAN</v>
          </cell>
          <cell r="K15">
            <v>7500000</v>
          </cell>
          <cell r="L15" t="str">
            <v>MILIK</v>
          </cell>
        </row>
        <row r="16">
          <cell r="A16">
            <v>6</v>
          </cell>
          <cell r="B16" t="str">
            <v>CONCRETE VIBRATOR</v>
          </cell>
          <cell r="E16" t="str">
            <v>1</v>
          </cell>
          <cell r="F16" t="str">
            <v>5 HP</v>
          </cell>
          <cell r="G16" t="str">
            <v>MIKASA</v>
          </cell>
          <cell r="H16">
            <v>1998</v>
          </cell>
          <cell r="I16" t="str">
            <v>BAIK</v>
          </cell>
          <cell r="J16" t="str">
            <v>BALIKPAPAN</v>
          </cell>
          <cell r="K16">
            <v>5000000</v>
          </cell>
          <cell r="L16" t="str">
            <v>MILIK</v>
          </cell>
        </row>
        <row r="17">
          <cell r="A17">
            <v>7</v>
          </cell>
          <cell r="B17" t="str">
            <v>STAMPER</v>
          </cell>
          <cell r="E17">
            <v>2</v>
          </cell>
          <cell r="F17" t="str">
            <v>-</v>
          </cell>
          <cell r="G17" t="str">
            <v>MIKASA</v>
          </cell>
          <cell r="H17">
            <v>1996</v>
          </cell>
          <cell r="I17" t="str">
            <v>BAIK</v>
          </cell>
          <cell r="J17" t="str">
            <v>BALIKPAPAN</v>
          </cell>
          <cell r="K17">
            <v>6000000</v>
          </cell>
          <cell r="L17" t="str">
            <v>MILIK</v>
          </cell>
        </row>
        <row r="18">
          <cell r="A18">
            <v>8</v>
          </cell>
          <cell r="B18" t="str">
            <v>POMPA AIR</v>
          </cell>
          <cell r="E18" t="str">
            <v>3</v>
          </cell>
          <cell r="F18" t="str">
            <v>2"</v>
          </cell>
          <cell r="G18" t="str">
            <v>ROBIN</v>
          </cell>
          <cell r="H18">
            <v>1998</v>
          </cell>
          <cell r="I18" t="str">
            <v>BAIK</v>
          </cell>
          <cell r="J18" t="str">
            <v>BALIKPAPAN</v>
          </cell>
          <cell r="K18">
            <v>2500000</v>
          </cell>
          <cell r="L18" t="str">
            <v>MILIK</v>
          </cell>
        </row>
        <row r="19">
          <cell r="A19">
            <v>9</v>
          </cell>
          <cell r="B19" t="str">
            <v>GENERATOR</v>
          </cell>
          <cell r="E19">
            <v>1</v>
          </cell>
          <cell r="F19" t="str">
            <v>125 kva</v>
          </cell>
          <cell r="G19" t="str">
            <v>DONGFENG</v>
          </cell>
          <cell r="H19">
            <v>1995</v>
          </cell>
          <cell r="I19" t="str">
            <v>BAIK</v>
          </cell>
          <cell r="J19" t="str">
            <v>BALIKPAPAN</v>
          </cell>
          <cell r="K19">
            <v>7500000</v>
          </cell>
          <cell r="L19" t="str">
            <v>MILIK</v>
          </cell>
        </row>
        <row r="20">
          <cell r="A20">
            <v>10</v>
          </cell>
          <cell r="B20" t="str">
            <v>THEODOLITE</v>
          </cell>
          <cell r="E20" t="str">
            <v>1</v>
          </cell>
          <cell r="F20" t="str">
            <v>-</v>
          </cell>
          <cell r="G20" t="str">
            <v>TOPCON</v>
          </cell>
          <cell r="H20">
            <v>1997</v>
          </cell>
          <cell r="I20" t="str">
            <v>BAIK</v>
          </cell>
          <cell r="J20" t="str">
            <v>BALIKPAPAN</v>
          </cell>
          <cell r="K20">
            <v>35000000</v>
          </cell>
          <cell r="L20" t="str">
            <v>MILIK</v>
          </cell>
        </row>
        <row r="21">
          <cell r="A21">
            <v>11</v>
          </cell>
          <cell r="B21" t="str">
            <v>ELECTRICAL TOOLSET</v>
          </cell>
          <cell r="E21" t="str">
            <v>1</v>
          </cell>
          <cell r="F21" t="str">
            <v>-</v>
          </cell>
          <cell r="G21" t="str">
            <v>-</v>
          </cell>
          <cell r="H21">
            <v>1995</v>
          </cell>
          <cell r="I21" t="str">
            <v>BAIK</v>
          </cell>
          <cell r="J21" t="str">
            <v>BALIKPAPAN</v>
          </cell>
          <cell r="K21">
            <v>2500000</v>
          </cell>
          <cell r="L21" t="str">
            <v>MILIK</v>
          </cell>
        </row>
        <row r="22">
          <cell r="A22">
            <v>12</v>
          </cell>
          <cell r="B22" t="str">
            <v>BOR LISTRIK</v>
          </cell>
          <cell r="E22" t="str">
            <v>2</v>
          </cell>
          <cell r="F22" t="str">
            <v>-</v>
          </cell>
          <cell r="G22" t="str">
            <v>MAKITA</v>
          </cell>
          <cell r="H22">
            <v>1995</v>
          </cell>
          <cell r="I22" t="str">
            <v>BAIK</v>
          </cell>
          <cell r="J22" t="str">
            <v>BALIKPAPAN</v>
          </cell>
          <cell r="K22">
            <v>3500000</v>
          </cell>
          <cell r="L22" t="str">
            <v>MILIK</v>
          </cell>
        </row>
        <row r="23">
          <cell r="A23">
            <v>13</v>
          </cell>
          <cell r="B23" t="str">
            <v>ALAT PANCANG RINGAN</v>
          </cell>
          <cell r="E23">
            <v>1</v>
          </cell>
          <cell r="F23" t="str">
            <v>600 Kg</v>
          </cell>
          <cell r="G23" t="str">
            <v>-</v>
          </cell>
          <cell r="H23">
            <v>1996</v>
          </cell>
          <cell r="I23" t="str">
            <v>BAIK</v>
          </cell>
          <cell r="J23" t="str">
            <v>BALIKPAPAN</v>
          </cell>
          <cell r="K23">
            <v>8000000</v>
          </cell>
          <cell r="L23" t="str">
            <v>MILIK</v>
          </cell>
        </row>
        <row r="24">
          <cell r="A24">
            <v>14</v>
          </cell>
          <cell r="B24" t="str">
            <v>MESIN LAS DYNAMO</v>
          </cell>
          <cell r="E24">
            <v>1</v>
          </cell>
          <cell r="F24" t="str">
            <v>-</v>
          </cell>
          <cell r="G24" t="str">
            <v>-</v>
          </cell>
          <cell r="H24">
            <v>1996</v>
          </cell>
          <cell r="I24" t="str">
            <v>BAIK</v>
          </cell>
          <cell r="J24" t="str">
            <v>BALIKPAPAN</v>
          </cell>
          <cell r="K24">
            <v>15000000</v>
          </cell>
          <cell r="L24" t="str">
            <v>MILIK</v>
          </cell>
        </row>
        <row r="25">
          <cell r="E25">
            <v>0</v>
          </cell>
          <cell r="H25">
            <v>0</v>
          </cell>
          <cell r="I25">
            <v>0</v>
          </cell>
          <cell r="J25">
            <v>0</v>
          </cell>
          <cell r="L25">
            <v>0</v>
          </cell>
        </row>
        <row r="26">
          <cell r="A26">
            <v>0</v>
          </cell>
        </row>
        <row r="27">
          <cell r="H27">
            <v>0</v>
          </cell>
          <cell r="I27" t="str">
            <v>Balikpapan, 30 Juni 2000</v>
          </cell>
        </row>
        <row r="28">
          <cell r="I28" t="str">
            <v>PT.KARUNIA WAHANANUSA</v>
          </cell>
        </row>
        <row r="32">
          <cell r="I32" t="str">
            <v>H. ACHMAD ASFIA</v>
          </cell>
        </row>
        <row r="33">
          <cell r="I33" t="str">
            <v>Direktur Utama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HAN"/>
      <sheetName val="UPAH"/>
      <sheetName val="A-ars"/>
      <sheetName val="ANALISA"/>
      <sheetName val="RAB-ME"/>
      <sheetName val="RAB-ARS"/>
      <sheetName val="RAB-STR"/>
      <sheetName val="REKAP"/>
      <sheetName val="Plumbing"/>
    </sheetNames>
    <sheetDataSet>
      <sheetData sheetId="0">
        <row r="1">
          <cell r="A1" t="str">
            <v>ANALISA HARGA SATUAN PEKERJAAN</v>
          </cell>
        </row>
      </sheetData>
      <sheetData sheetId="1"/>
      <sheetData sheetId="2">
        <row r="1">
          <cell r="A1" t="str">
            <v>ANALISA HARGA SATUAN PEKERJAAN</v>
          </cell>
        </row>
        <row r="2">
          <cell r="A2" t="str">
            <v>PAKET PEKERJAAN :</v>
          </cell>
        </row>
        <row r="4">
          <cell r="A4" t="str">
            <v>PROYEK  :</v>
          </cell>
        </row>
        <row r="5">
          <cell r="A5" t="str">
            <v>LOKASI :</v>
          </cell>
        </row>
        <row r="7">
          <cell r="A7" t="str">
            <v>Sumber harga satuan Bahan/Upah : DKI-Jakarta Oktober 2001</v>
          </cell>
          <cell r="G7" t="str">
            <v>ATELIER 6</v>
          </cell>
        </row>
        <row r="8">
          <cell r="A8" t="str">
            <v>NO.</v>
          </cell>
          <cell r="C8" t="str">
            <v>URAIAN PEKERJAAN</v>
          </cell>
          <cell r="D8" t="str">
            <v>UNIT</v>
          </cell>
          <cell r="E8" t="str">
            <v>HARGA BAHAN</v>
          </cell>
          <cell r="F8" t="str">
            <v>HARGA UPAH</v>
          </cell>
          <cell r="G8" t="str">
            <v>SUB TOTAL</v>
          </cell>
        </row>
        <row r="9">
          <cell r="E9" t="str">
            <v>Rp.</v>
          </cell>
          <cell r="F9" t="str">
            <v>Rp.</v>
          </cell>
          <cell r="G9" t="str">
            <v>Rp.</v>
          </cell>
        </row>
      </sheetData>
      <sheetData sheetId="3"/>
      <sheetData sheetId="4"/>
      <sheetData sheetId="5"/>
      <sheetData sheetId="6"/>
      <sheetData sheetId="7"/>
      <sheetData sheetId="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inci"/>
      <sheetName val="Rekap"/>
      <sheetName val="S Curve Alt.1 (2)"/>
      <sheetName val="S Curve "/>
      <sheetName val="Visual"/>
    </sheetNames>
    <sheetDataSet>
      <sheetData sheetId="0" refreshError="1"/>
      <sheetData sheetId="1">
        <row r="10">
          <cell r="K10">
            <v>0</v>
          </cell>
          <cell r="O10">
            <v>0.2</v>
          </cell>
        </row>
        <row r="16">
          <cell r="K16">
            <v>0</v>
          </cell>
          <cell r="O16">
            <v>0</v>
          </cell>
        </row>
        <row r="17">
          <cell r="K17">
            <v>0</v>
          </cell>
          <cell r="O17">
            <v>0</v>
          </cell>
        </row>
        <row r="18">
          <cell r="K18">
            <v>0</v>
          </cell>
          <cell r="O18">
            <v>0</v>
          </cell>
        </row>
        <row r="19">
          <cell r="K19">
            <v>0</v>
          </cell>
          <cell r="O19">
            <v>0</v>
          </cell>
        </row>
        <row r="20">
          <cell r="K20">
            <v>0</v>
          </cell>
          <cell r="O20">
            <v>0</v>
          </cell>
        </row>
        <row r="21">
          <cell r="K21">
            <v>0</v>
          </cell>
          <cell r="O21">
            <v>0</v>
          </cell>
        </row>
        <row r="22">
          <cell r="K22">
            <v>0</v>
          </cell>
          <cell r="O22">
            <v>0</v>
          </cell>
        </row>
        <row r="23">
          <cell r="K23">
            <v>0</v>
          </cell>
          <cell r="O23">
            <v>0</v>
          </cell>
        </row>
        <row r="25">
          <cell r="K25">
            <v>0</v>
          </cell>
          <cell r="O25">
            <v>0</v>
          </cell>
        </row>
        <row r="27">
          <cell r="K27">
            <v>0</v>
          </cell>
          <cell r="O27">
            <v>0</v>
          </cell>
        </row>
        <row r="28">
          <cell r="K28">
            <v>0</v>
          </cell>
          <cell r="O28">
            <v>0</v>
          </cell>
        </row>
        <row r="29">
          <cell r="K29">
            <v>0</v>
          </cell>
          <cell r="O29">
            <v>0</v>
          </cell>
        </row>
        <row r="32">
          <cell r="K32">
            <v>0</v>
          </cell>
          <cell r="O32">
            <v>0</v>
          </cell>
        </row>
        <row r="34">
          <cell r="K34">
            <v>0</v>
          </cell>
          <cell r="O34">
            <v>0</v>
          </cell>
        </row>
        <row r="37">
          <cell r="K37">
            <v>0</v>
          </cell>
          <cell r="O37">
            <v>0</v>
          </cell>
        </row>
        <row r="40">
          <cell r="K40">
            <v>0</v>
          </cell>
          <cell r="O40">
            <v>0</v>
          </cell>
        </row>
        <row r="42">
          <cell r="K42">
            <v>0</v>
          </cell>
          <cell r="O42">
            <v>0</v>
          </cell>
        </row>
        <row r="45">
          <cell r="K45">
            <v>0</v>
          </cell>
          <cell r="O45">
            <v>0</v>
          </cell>
        </row>
        <row r="48">
          <cell r="K48">
            <v>0</v>
          </cell>
          <cell r="O48">
            <v>0</v>
          </cell>
        </row>
        <row r="49">
          <cell r="K49">
            <v>0</v>
          </cell>
          <cell r="O49">
            <v>0</v>
          </cell>
        </row>
        <row r="52">
          <cell r="K52">
            <v>0</v>
          </cell>
          <cell r="O52">
            <v>0</v>
          </cell>
        </row>
        <row r="54">
          <cell r="K54">
            <v>0</v>
          </cell>
          <cell r="O54">
            <v>0</v>
          </cell>
        </row>
        <row r="57">
          <cell r="K57">
            <v>0</v>
          </cell>
          <cell r="O57">
            <v>0</v>
          </cell>
        </row>
        <row r="61">
          <cell r="K61">
            <v>0</v>
          </cell>
          <cell r="O61">
            <v>0</v>
          </cell>
        </row>
        <row r="62">
          <cell r="K62">
            <v>0</v>
          </cell>
          <cell r="O62">
            <v>0</v>
          </cell>
        </row>
        <row r="66">
          <cell r="K66">
            <v>0</v>
          </cell>
          <cell r="O66">
            <v>0</v>
          </cell>
        </row>
        <row r="67">
          <cell r="K67">
            <v>0</v>
          </cell>
          <cell r="O67">
            <v>0</v>
          </cell>
        </row>
        <row r="68">
          <cell r="K68">
            <v>0</v>
          </cell>
          <cell r="O68">
            <v>0</v>
          </cell>
        </row>
        <row r="72">
          <cell r="K72">
            <v>0</v>
          </cell>
          <cell r="O72">
            <v>0</v>
          </cell>
        </row>
        <row r="73">
          <cell r="K73">
            <v>0</v>
          </cell>
          <cell r="O73">
            <v>0</v>
          </cell>
        </row>
        <row r="74">
          <cell r="K74">
            <v>0</v>
          </cell>
          <cell r="O74">
            <v>0</v>
          </cell>
        </row>
        <row r="75">
          <cell r="K75">
            <v>0</v>
          </cell>
          <cell r="O75">
            <v>0</v>
          </cell>
        </row>
        <row r="76">
          <cell r="K76">
            <v>0</v>
          </cell>
          <cell r="O76">
            <v>0</v>
          </cell>
        </row>
        <row r="77">
          <cell r="K77">
            <v>0</v>
          </cell>
          <cell r="O77">
            <v>0</v>
          </cell>
        </row>
        <row r="80">
          <cell r="K80">
            <v>0</v>
          </cell>
          <cell r="O80">
            <v>0</v>
          </cell>
        </row>
        <row r="82">
          <cell r="K82">
            <v>0</v>
          </cell>
          <cell r="O82">
            <v>0</v>
          </cell>
        </row>
        <row r="86">
          <cell r="K86">
            <v>0</v>
          </cell>
          <cell r="O86">
            <v>0</v>
          </cell>
        </row>
        <row r="91">
          <cell r="K91">
            <v>0</v>
          </cell>
          <cell r="O91">
            <v>0</v>
          </cell>
        </row>
        <row r="96">
          <cell r="K96">
            <v>0</v>
          </cell>
          <cell r="O96">
            <v>0</v>
          </cell>
        </row>
        <row r="101">
          <cell r="K101">
            <v>0</v>
          </cell>
          <cell r="O101">
            <v>0</v>
          </cell>
        </row>
        <row r="106">
          <cell r="K106">
            <v>0</v>
          </cell>
          <cell r="O106">
            <v>0</v>
          </cell>
        </row>
        <row r="111">
          <cell r="K111">
            <v>0</v>
          </cell>
          <cell r="O111">
            <v>0</v>
          </cell>
        </row>
        <row r="116">
          <cell r="K116">
            <v>0</v>
          </cell>
          <cell r="O116">
            <v>0</v>
          </cell>
        </row>
        <row r="118">
          <cell r="K118">
            <v>0</v>
          </cell>
          <cell r="O118">
            <v>0</v>
          </cell>
        </row>
        <row r="120">
          <cell r="K120">
            <v>0</v>
          </cell>
          <cell r="O120">
            <v>0</v>
          </cell>
        </row>
        <row r="124">
          <cell r="K124">
            <v>0</v>
          </cell>
          <cell r="O124">
            <v>0</v>
          </cell>
        </row>
        <row r="126">
          <cell r="K126">
            <v>0</v>
          </cell>
          <cell r="O126">
            <v>0</v>
          </cell>
        </row>
        <row r="127">
          <cell r="K127">
            <v>0</v>
          </cell>
          <cell r="O127">
            <v>0</v>
          </cell>
        </row>
        <row r="128">
          <cell r="K128">
            <v>0</v>
          </cell>
          <cell r="O128">
            <v>0</v>
          </cell>
        </row>
        <row r="129">
          <cell r="K129">
            <v>0</v>
          </cell>
          <cell r="O129">
            <v>0</v>
          </cell>
        </row>
        <row r="130">
          <cell r="K130">
            <v>0</v>
          </cell>
          <cell r="O130">
            <v>0</v>
          </cell>
        </row>
        <row r="135">
          <cell r="K135">
            <v>0</v>
          </cell>
          <cell r="O135">
            <v>0</v>
          </cell>
        </row>
        <row r="138">
          <cell r="K138">
            <v>0</v>
          </cell>
          <cell r="O138">
            <v>0</v>
          </cell>
        </row>
        <row r="139">
          <cell r="K139">
            <v>0</v>
          </cell>
          <cell r="O139">
            <v>0</v>
          </cell>
        </row>
        <row r="142">
          <cell r="K142">
            <v>0</v>
          </cell>
          <cell r="O142">
            <v>0</v>
          </cell>
        </row>
        <row r="143">
          <cell r="K143">
            <v>0</v>
          </cell>
          <cell r="O143">
            <v>0</v>
          </cell>
        </row>
        <row r="144">
          <cell r="K144">
            <v>0</v>
          </cell>
          <cell r="O144">
            <v>0</v>
          </cell>
        </row>
        <row r="150">
          <cell r="K150">
            <v>0</v>
          </cell>
          <cell r="O150">
            <v>0</v>
          </cell>
        </row>
        <row r="152">
          <cell r="K152">
            <v>0</v>
          </cell>
          <cell r="O152">
            <v>0</v>
          </cell>
        </row>
        <row r="153">
          <cell r="K153">
            <v>0</v>
          </cell>
          <cell r="O153">
            <v>0</v>
          </cell>
        </row>
        <row r="155">
          <cell r="K155">
            <v>0</v>
          </cell>
          <cell r="O155">
            <v>0</v>
          </cell>
        </row>
        <row r="156">
          <cell r="K156">
            <v>0</v>
          </cell>
          <cell r="O156">
            <v>0</v>
          </cell>
        </row>
        <row r="157">
          <cell r="K157">
            <v>0</v>
          </cell>
          <cell r="O157">
            <v>0</v>
          </cell>
        </row>
        <row r="162">
          <cell r="K162">
            <v>0</v>
          </cell>
          <cell r="O162">
            <v>0</v>
          </cell>
        </row>
        <row r="164">
          <cell r="K164">
            <v>0</v>
          </cell>
          <cell r="O164">
            <v>0</v>
          </cell>
        </row>
        <row r="166">
          <cell r="K166">
            <v>0</v>
          </cell>
          <cell r="O166">
            <v>0</v>
          </cell>
        </row>
        <row r="167">
          <cell r="K167">
            <v>0</v>
          </cell>
          <cell r="O167">
            <v>0</v>
          </cell>
        </row>
        <row r="168">
          <cell r="K168">
            <v>0</v>
          </cell>
          <cell r="O168">
            <v>0</v>
          </cell>
        </row>
        <row r="170">
          <cell r="K170">
            <v>0</v>
          </cell>
          <cell r="O170">
            <v>0</v>
          </cell>
        </row>
        <row r="171">
          <cell r="K171">
            <v>0</v>
          </cell>
          <cell r="O171">
            <v>0</v>
          </cell>
        </row>
        <row r="177">
          <cell r="K177">
            <v>0</v>
          </cell>
          <cell r="O177">
            <v>0</v>
          </cell>
        </row>
        <row r="179">
          <cell r="K179">
            <v>0</v>
          </cell>
          <cell r="O179">
            <v>0</v>
          </cell>
        </row>
        <row r="180">
          <cell r="K180">
            <v>0</v>
          </cell>
          <cell r="O180">
            <v>0</v>
          </cell>
        </row>
        <row r="181">
          <cell r="K181">
            <v>0</v>
          </cell>
          <cell r="O181">
            <v>0</v>
          </cell>
        </row>
        <row r="185">
          <cell r="K185">
            <v>0</v>
          </cell>
          <cell r="O185">
            <v>0</v>
          </cell>
        </row>
        <row r="187">
          <cell r="K187">
            <v>0</v>
          </cell>
          <cell r="O187">
            <v>0</v>
          </cell>
        </row>
        <row r="188">
          <cell r="K188">
            <v>0</v>
          </cell>
          <cell r="O188">
            <v>0</v>
          </cell>
        </row>
        <row r="189">
          <cell r="K189">
            <v>0</v>
          </cell>
          <cell r="O189">
            <v>0</v>
          </cell>
        </row>
        <row r="193">
          <cell r="K193">
            <v>0</v>
          </cell>
          <cell r="O193">
            <v>0</v>
          </cell>
        </row>
        <row r="196">
          <cell r="K196">
            <v>0</v>
          </cell>
          <cell r="O196">
            <v>0</v>
          </cell>
        </row>
        <row r="198">
          <cell r="K198">
            <v>0</v>
          </cell>
          <cell r="O198">
            <v>0</v>
          </cell>
        </row>
        <row r="199">
          <cell r="K199">
            <v>0</v>
          </cell>
          <cell r="O199">
            <v>0</v>
          </cell>
        </row>
        <row r="200">
          <cell r="K200">
            <v>0</v>
          </cell>
          <cell r="O200">
            <v>0</v>
          </cell>
        </row>
        <row r="205">
          <cell r="K205">
            <v>0</v>
          </cell>
          <cell r="O205">
            <v>0</v>
          </cell>
        </row>
        <row r="207">
          <cell r="K207">
            <v>0</v>
          </cell>
          <cell r="O207">
            <v>0</v>
          </cell>
        </row>
        <row r="208">
          <cell r="K208">
            <v>0</v>
          </cell>
          <cell r="O208">
            <v>0</v>
          </cell>
        </row>
        <row r="212">
          <cell r="K212">
            <v>0</v>
          </cell>
          <cell r="O212">
            <v>0</v>
          </cell>
        </row>
        <row r="214">
          <cell r="K214">
            <v>0</v>
          </cell>
          <cell r="O214">
            <v>0</v>
          </cell>
        </row>
        <row r="215">
          <cell r="K215">
            <v>0</v>
          </cell>
          <cell r="O215">
            <v>0</v>
          </cell>
        </row>
        <row r="216">
          <cell r="K216">
            <v>0</v>
          </cell>
          <cell r="O216">
            <v>0</v>
          </cell>
        </row>
        <row r="217">
          <cell r="K217">
            <v>0</v>
          </cell>
          <cell r="O217">
            <v>0</v>
          </cell>
        </row>
        <row r="218">
          <cell r="K218">
            <v>0</v>
          </cell>
          <cell r="O218">
            <v>0</v>
          </cell>
        </row>
        <row r="219">
          <cell r="K219">
            <v>0</v>
          </cell>
          <cell r="O219">
            <v>0</v>
          </cell>
        </row>
        <row r="220">
          <cell r="K220">
            <v>0</v>
          </cell>
          <cell r="O220">
            <v>0</v>
          </cell>
        </row>
        <row r="224">
          <cell r="K224">
            <v>0</v>
          </cell>
          <cell r="O224">
            <v>0</v>
          </cell>
        </row>
        <row r="225">
          <cell r="K225">
            <v>0</v>
          </cell>
          <cell r="O225">
            <v>0</v>
          </cell>
        </row>
        <row r="226">
          <cell r="K226">
            <v>0</v>
          </cell>
          <cell r="O226">
            <v>0</v>
          </cell>
        </row>
        <row r="230">
          <cell r="K230">
            <v>0</v>
          </cell>
          <cell r="O230">
            <v>0</v>
          </cell>
        </row>
        <row r="232">
          <cell r="K232">
            <v>0</v>
          </cell>
          <cell r="O232">
            <v>0</v>
          </cell>
        </row>
        <row r="233">
          <cell r="K233">
            <v>0</v>
          </cell>
          <cell r="O233">
            <v>0</v>
          </cell>
        </row>
        <row r="234">
          <cell r="K234">
            <v>0</v>
          </cell>
          <cell r="O234">
            <v>0</v>
          </cell>
        </row>
        <row r="238">
          <cell r="K238">
            <v>0</v>
          </cell>
          <cell r="O238">
            <v>0</v>
          </cell>
        </row>
        <row r="241">
          <cell r="K241">
            <v>0</v>
          </cell>
          <cell r="O241">
            <v>0</v>
          </cell>
        </row>
        <row r="244">
          <cell r="K244">
            <v>0</v>
          </cell>
          <cell r="O244">
            <v>0</v>
          </cell>
        </row>
        <row r="247">
          <cell r="K247">
            <v>0</v>
          </cell>
          <cell r="O247">
            <v>0</v>
          </cell>
        </row>
        <row r="250">
          <cell r="K250">
            <v>0</v>
          </cell>
          <cell r="O250">
            <v>0</v>
          </cell>
        </row>
        <row r="253">
          <cell r="K253">
            <v>0</v>
          </cell>
          <cell r="O253">
            <v>0</v>
          </cell>
        </row>
        <row r="257">
          <cell r="K257">
            <v>0</v>
          </cell>
          <cell r="O257">
            <v>0</v>
          </cell>
        </row>
        <row r="265">
          <cell r="K265">
            <v>0</v>
          </cell>
          <cell r="O265">
            <v>0</v>
          </cell>
        </row>
        <row r="273">
          <cell r="K273">
            <v>0</v>
          </cell>
          <cell r="O273">
            <v>0</v>
          </cell>
        </row>
        <row r="280">
          <cell r="K280">
            <v>0</v>
          </cell>
          <cell r="O280">
            <v>0</v>
          </cell>
        </row>
        <row r="286">
          <cell r="K286">
            <v>0</v>
          </cell>
          <cell r="O286">
            <v>0</v>
          </cell>
        </row>
        <row r="289">
          <cell r="K289">
            <v>0</v>
          </cell>
          <cell r="O289">
            <v>0</v>
          </cell>
        </row>
        <row r="291">
          <cell r="K291">
            <v>0</v>
          </cell>
          <cell r="O291">
            <v>0</v>
          </cell>
        </row>
        <row r="292">
          <cell r="K292">
            <v>0</v>
          </cell>
          <cell r="O292">
            <v>0</v>
          </cell>
        </row>
        <row r="293">
          <cell r="K293">
            <v>0</v>
          </cell>
          <cell r="O293">
            <v>0</v>
          </cell>
        </row>
        <row r="297">
          <cell r="K297">
            <v>0</v>
          </cell>
          <cell r="O297">
            <v>0</v>
          </cell>
        </row>
        <row r="300">
          <cell r="K300">
            <v>0</v>
          </cell>
          <cell r="O300">
            <v>0</v>
          </cell>
        </row>
        <row r="303">
          <cell r="K303">
            <v>0</v>
          </cell>
          <cell r="O303">
            <v>0</v>
          </cell>
        </row>
        <row r="306">
          <cell r="K306">
            <v>0</v>
          </cell>
          <cell r="O306">
            <v>0</v>
          </cell>
        </row>
        <row r="309">
          <cell r="K309">
            <v>0</v>
          </cell>
          <cell r="O309">
            <v>0</v>
          </cell>
        </row>
        <row r="312">
          <cell r="K312">
            <v>0</v>
          </cell>
          <cell r="O312">
            <v>0</v>
          </cell>
        </row>
        <row r="315">
          <cell r="K315">
            <v>0</v>
          </cell>
          <cell r="O315">
            <v>0</v>
          </cell>
        </row>
        <row r="318">
          <cell r="K318">
            <v>0</v>
          </cell>
          <cell r="O318">
            <v>0</v>
          </cell>
        </row>
        <row r="321">
          <cell r="K321">
            <v>0</v>
          </cell>
          <cell r="O321">
            <v>0</v>
          </cell>
        </row>
        <row r="324">
          <cell r="K324">
            <v>0</v>
          </cell>
          <cell r="O324">
            <v>0</v>
          </cell>
        </row>
        <row r="327">
          <cell r="K327">
            <v>0</v>
          </cell>
          <cell r="O327">
            <v>0</v>
          </cell>
        </row>
        <row r="332">
          <cell r="K332">
            <v>0</v>
          </cell>
          <cell r="O332">
            <v>0</v>
          </cell>
        </row>
        <row r="337">
          <cell r="K337">
            <v>0</v>
          </cell>
          <cell r="O337">
            <v>0</v>
          </cell>
        </row>
        <row r="342">
          <cell r="K342">
            <v>0</v>
          </cell>
          <cell r="O342">
            <v>0</v>
          </cell>
        </row>
        <row r="349">
          <cell r="K349">
            <v>0</v>
          </cell>
          <cell r="O349">
            <v>0</v>
          </cell>
        </row>
        <row r="357">
          <cell r="K357">
            <v>0</v>
          </cell>
          <cell r="O357">
            <v>0</v>
          </cell>
        </row>
        <row r="361">
          <cell r="K361">
            <v>0</v>
          </cell>
          <cell r="O361">
            <v>0</v>
          </cell>
        </row>
        <row r="365">
          <cell r="K365">
            <v>0</v>
          </cell>
          <cell r="O365">
            <v>0</v>
          </cell>
        </row>
        <row r="372">
          <cell r="K372">
            <v>0</v>
          </cell>
          <cell r="O372">
            <v>0</v>
          </cell>
        </row>
        <row r="373">
          <cell r="K373">
            <v>0</v>
          </cell>
          <cell r="O373">
            <v>0</v>
          </cell>
        </row>
        <row r="383">
          <cell r="K383">
            <v>0</v>
          </cell>
          <cell r="O383">
            <v>0</v>
          </cell>
        </row>
        <row r="384">
          <cell r="K384">
            <v>0</v>
          </cell>
          <cell r="O384">
            <v>0</v>
          </cell>
        </row>
        <row r="390">
          <cell r="K390">
            <v>0</v>
          </cell>
          <cell r="O390">
            <v>0</v>
          </cell>
        </row>
        <row r="397">
          <cell r="K397">
            <v>0</v>
          </cell>
          <cell r="O397">
            <v>0</v>
          </cell>
        </row>
        <row r="404">
          <cell r="K404">
            <v>0</v>
          </cell>
          <cell r="O404">
            <v>0</v>
          </cell>
        </row>
        <row r="409">
          <cell r="K409">
            <v>0</v>
          </cell>
          <cell r="O409">
            <v>0</v>
          </cell>
        </row>
        <row r="419">
          <cell r="K419">
            <v>0</v>
          </cell>
          <cell r="O419">
            <v>0</v>
          </cell>
        </row>
        <row r="429">
          <cell r="K429">
            <v>0</v>
          </cell>
          <cell r="O429">
            <v>0</v>
          </cell>
        </row>
        <row r="439">
          <cell r="K439">
            <v>0</v>
          </cell>
          <cell r="O439">
            <v>0</v>
          </cell>
        </row>
        <row r="445">
          <cell r="K445">
            <v>0</v>
          </cell>
          <cell r="O445">
            <v>0</v>
          </cell>
        </row>
        <row r="455">
          <cell r="K455">
            <v>0</v>
          </cell>
          <cell r="O455">
            <v>0</v>
          </cell>
        </row>
        <row r="464">
          <cell r="K464">
            <v>0</v>
          </cell>
          <cell r="O464">
            <v>0</v>
          </cell>
        </row>
        <row r="473">
          <cell r="K473">
            <v>0</v>
          </cell>
          <cell r="O473">
            <v>0</v>
          </cell>
        </row>
        <row r="474">
          <cell r="K474">
            <v>0</v>
          </cell>
          <cell r="O474">
            <v>0</v>
          </cell>
        </row>
        <row r="475">
          <cell r="K475">
            <v>0</v>
          </cell>
          <cell r="O475">
            <v>0</v>
          </cell>
        </row>
        <row r="480">
          <cell r="K480">
            <v>0</v>
          </cell>
          <cell r="O480">
            <v>0</v>
          </cell>
        </row>
        <row r="489">
          <cell r="K489">
            <v>0</v>
          </cell>
          <cell r="O489">
            <v>0</v>
          </cell>
        </row>
        <row r="493">
          <cell r="K493">
            <v>0</v>
          </cell>
          <cell r="O493">
            <v>0</v>
          </cell>
        </row>
        <row r="496">
          <cell r="K496">
            <v>0</v>
          </cell>
          <cell r="O496">
            <v>0</v>
          </cell>
        </row>
        <row r="502">
          <cell r="K502">
            <v>0</v>
          </cell>
          <cell r="O502">
            <v>0</v>
          </cell>
        </row>
        <row r="513">
          <cell r="K513">
            <v>0</v>
          </cell>
          <cell r="O513">
            <v>0</v>
          </cell>
        </row>
        <row r="525">
          <cell r="K525">
            <v>0</v>
          </cell>
          <cell r="O525">
            <v>0</v>
          </cell>
        </row>
        <row r="535">
          <cell r="K535">
            <v>0</v>
          </cell>
          <cell r="O535">
            <v>0</v>
          </cell>
        </row>
        <row r="543">
          <cell r="K543">
            <v>0</v>
          </cell>
          <cell r="O543">
            <v>0</v>
          </cell>
        </row>
        <row r="550">
          <cell r="K550">
            <v>0</v>
          </cell>
          <cell r="O550">
            <v>0</v>
          </cell>
        </row>
        <row r="558">
          <cell r="K558">
            <v>0</v>
          </cell>
          <cell r="O558">
            <v>0</v>
          </cell>
        </row>
        <row r="565">
          <cell r="K565">
            <v>0</v>
          </cell>
          <cell r="O565">
            <v>0</v>
          </cell>
        </row>
        <row r="567">
          <cell r="K567">
            <v>0</v>
          </cell>
          <cell r="O567">
            <v>0</v>
          </cell>
        </row>
        <row r="569">
          <cell r="K569">
            <v>0</v>
          </cell>
          <cell r="O569">
            <v>0</v>
          </cell>
        </row>
        <row r="578">
          <cell r="K578">
            <v>0</v>
          </cell>
          <cell r="O578">
            <v>0</v>
          </cell>
        </row>
        <row r="584">
          <cell r="K584">
            <v>0</v>
          </cell>
          <cell r="O584">
            <v>0</v>
          </cell>
        </row>
        <row r="592">
          <cell r="K592">
            <v>0</v>
          </cell>
          <cell r="O592">
            <v>0</v>
          </cell>
        </row>
        <row r="598">
          <cell r="K598">
            <v>0</v>
          </cell>
          <cell r="O598">
            <v>0</v>
          </cell>
        </row>
        <row r="599">
          <cell r="K599">
            <v>0</v>
          </cell>
          <cell r="O599">
            <v>0</v>
          </cell>
        </row>
        <row r="600">
          <cell r="K600">
            <v>0</v>
          </cell>
          <cell r="O600">
            <v>0</v>
          </cell>
        </row>
        <row r="601">
          <cell r="K601">
            <v>0</v>
          </cell>
          <cell r="O601">
            <v>0</v>
          </cell>
        </row>
        <row r="602">
          <cell r="K602">
            <v>0</v>
          </cell>
          <cell r="O602">
            <v>0</v>
          </cell>
        </row>
        <row r="603">
          <cell r="K603">
            <v>0</v>
          </cell>
          <cell r="O603">
            <v>0</v>
          </cell>
        </row>
        <row r="604">
          <cell r="K604">
            <v>0</v>
          </cell>
          <cell r="O604">
            <v>0</v>
          </cell>
        </row>
        <row r="605">
          <cell r="K605">
            <v>0</v>
          </cell>
          <cell r="O605">
            <v>0</v>
          </cell>
        </row>
        <row r="606">
          <cell r="K606">
            <v>0</v>
          </cell>
          <cell r="O606">
            <v>0</v>
          </cell>
        </row>
        <row r="607">
          <cell r="K607">
            <v>0</v>
          </cell>
          <cell r="O607">
            <v>0</v>
          </cell>
        </row>
        <row r="608">
          <cell r="K608">
            <v>0</v>
          </cell>
          <cell r="O608">
            <v>0</v>
          </cell>
        </row>
        <row r="609">
          <cell r="K609">
            <v>0</v>
          </cell>
          <cell r="O609">
            <v>0</v>
          </cell>
        </row>
        <row r="610">
          <cell r="K610">
            <v>0</v>
          </cell>
          <cell r="O610">
            <v>0</v>
          </cell>
        </row>
        <row r="611">
          <cell r="K611">
            <v>0</v>
          </cell>
          <cell r="O611">
            <v>0</v>
          </cell>
        </row>
        <row r="612">
          <cell r="K612">
            <v>0</v>
          </cell>
          <cell r="O612">
            <v>0</v>
          </cell>
        </row>
        <row r="613">
          <cell r="K613">
            <v>0</v>
          </cell>
          <cell r="O613">
            <v>0</v>
          </cell>
        </row>
        <row r="615">
          <cell r="K615">
            <v>0</v>
          </cell>
          <cell r="O615">
            <v>0</v>
          </cell>
        </row>
        <row r="616">
          <cell r="K616">
            <v>0</v>
          </cell>
          <cell r="O616">
            <v>0</v>
          </cell>
        </row>
        <row r="617">
          <cell r="K617">
            <v>0</v>
          </cell>
          <cell r="O617">
            <v>0</v>
          </cell>
        </row>
        <row r="618">
          <cell r="K618">
            <v>0</v>
          </cell>
          <cell r="O618">
            <v>0</v>
          </cell>
        </row>
        <row r="619">
          <cell r="K619">
            <v>0</v>
          </cell>
          <cell r="O619">
            <v>0</v>
          </cell>
        </row>
        <row r="620">
          <cell r="K620">
            <v>0</v>
          </cell>
          <cell r="O620">
            <v>0</v>
          </cell>
        </row>
        <row r="621">
          <cell r="K621">
            <v>0</v>
          </cell>
          <cell r="O621">
            <v>0</v>
          </cell>
        </row>
        <row r="622">
          <cell r="K622">
            <v>0</v>
          </cell>
          <cell r="O622">
            <v>0</v>
          </cell>
        </row>
        <row r="624">
          <cell r="K624">
            <v>0</v>
          </cell>
          <cell r="O624">
            <v>0</v>
          </cell>
        </row>
        <row r="625">
          <cell r="K625">
            <v>0</v>
          </cell>
          <cell r="O625">
            <v>0</v>
          </cell>
        </row>
        <row r="627">
          <cell r="K627">
            <v>0</v>
          </cell>
          <cell r="O627">
            <v>0</v>
          </cell>
        </row>
        <row r="628">
          <cell r="K628">
            <v>0</v>
          </cell>
          <cell r="O628">
            <v>0</v>
          </cell>
        </row>
        <row r="629">
          <cell r="K629">
            <v>0</v>
          </cell>
          <cell r="O629">
            <v>0</v>
          </cell>
        </row>
        <row r="630">
          <cell r="K630">
            <v>0</v>
          </cell>
          <cell r="O630">
            <v>0</v>
          </cell>
        </row>
        <row r="633">
          <cell r="K633">
            <v>0</v>
          </cell>
          <cell r="O633">
            <v>0</v>
          </cell>
        </row>
        <row r="634">
          <cell r="K634">
            <v>0</v>
          </cell>
          <cell r="O634">
            <v>0</v>
          </cell>
        </row>
        <row r="638">
          <cell r="K638">
            <v>0</v>
          </cell>
          <cell r="O638">
            <v>0</v>
          </cell>
        </row>
        <row r="640">
          <cell r="K640">
            <v>0</v>
          </cell>
          <cell r="O640">
            <v>0</v>
          </cell>
        </row>
        <row r="641">
          <cell r="K641">
            <v>0</v>
          </cell>
          <cell r="O641">
            <v>0</v>
          </cell>
        </row>
        <row r="646">
          <cell r="K646">
            <v>0</v>
          </cell>
          <cell r="O646">
            <v>0</v>
          </cell>
        </row>
        <row r="647">
          <cell r="K647">
            <v>0</v>
          </cell>
          <cell r="O647">
            <v>0</v>
          </cell>
        </row>
        <row r="648">
          <cell r="K648">
            <v>0</v>
          </cell>
          <cell r="O648">
            <v>0</v>
          </cell>
        </row>
        <row r="649">
          <cell r="K649">
            <v>0</v>
          </cell>
          <cell r="O649">
            <v>0</v>
          </cell>
        </row>
        <row r="650">
          <cell r="K650">
            <v>0</v>
          </cell>
          <cell r="O650">
            <v>0</v>
          </cell>
        </row>
        <row r="651">
          <cell r="K651">
            <v>0</v>
          </cell>
          <cell r="O651">
            <v>0</v>
          </cell>
        </row>
        <row r="652">
          <cell r="K652">
            <v>0</v>
          </cell>
          <cell r="O652">
            <v>0</v>
          </cell>
        </row>
        <row r="653">
          <cell r="K653">
            <v>0</v>
          </cell>
          <cell r="O653">
            <v>0</v>
          </cell>
        </row>
        <row r="654">
          <cell r="K654">
            <v>0</v>
          </cell>
          <cell r="O654">
            <v>0</v>
          </cell>
        </row>
        <row r="655">
          <cell r="K655">
            <v>0</v>
          </cell>
          <cell r="O655">
            <v>0</v>
          </cell>
        </row>
        <row r="657">
          <cell r="K657">
            <v>0</v>
          </cell>
          <cell r="O657">
            <v>0</v>
          </cell>
        </row>
        <row r="658">
          <cell r="K658">
            <v>0</v>
          </cell>
          <cell r="O658">
            <v>0</v>
          </cell>
        </row>
        <row r="659">
          <cell r="K659">
            <v>0</v>
          </cell>
          <cell r="O659">
            <v>0</v>
          </cell>
        </row>
        <row r="660">
          <cell r="K660">
            <v>0</v>
          </cell>
          <cell r="O660">
            <v>0</v>
          </cell>
        </row>
        <row r="661">
          <cell r="K661">
            <v>0</v>
          </cell>
          <cell r="O661">
            <v>0</v>
          </cell>
        </row>
        <row r="662">
          <cell r="K662">
            <v>0</v>
          </cell>
          <cell r="O662">
            <v>0</v>
          </cell>
        </row>
        <row r="663">
          <cell r="K663">
            <v>0</v>
          </cell>
          <cell r="O663">
            <v>0</v>
          </cell>
        </row>
        <row r="664">
          <cell r="K664">
            <v>0</v>
          </cell>
          <cell r="O664">
            <v>0</v>
          </cell>
        </row>
        <row r="665">
          <cell r="K665">
            <v>0</v>
          </cell>
          <cell r="O665">
            <v>0</v>
          </cell>
        </row>
        <row r="666">
          <cell r="K666">
            <v>0</v>
          </cell>
          <cell r="O666">
            <v>0</v>
          </cell>
        </row>
        <row r="667">
          <cell r="K667">
            <v>0</v>
          </cell>
          <cell r="O667">
            <v>0</v>
          </cell>
        </row>
        <row r="668">
          <cell r="K668">
            <v>0</v>
          </cell>
          <cell r="O668">
            <v>0</v>
          </cell>
        </row>
        <row r="669">
          <cell r="K669">
            <v>0</v>
          </cell>
          <cell r="O669">
            <v>0</v>
          </cell>
        </row>
        <row r="672">
          <cell r="K672">
            <v>0</v>
          </cell>
          <cell r="O672">
            <v>0</v>
          </cell>
        </row>
        <row r="673">
          <cell r="K673">
            <v>0</v>
          </cell>
          <cell r="O673">
            <v>0</v>
          </cell>
        </row>
        <row r="675">
          <cell r="K675">
            <v>0</v>
          </cell>
          <cell r="O675">
            <v>0</v>
          </cell>
        </row>
        <row r="676">
          <cell r="K676">
            <v>0</v>
          </cell>
          <cell r="O676">
            <v>0</v>
          </cell>
        </row>
        <row r="677">
          <cell r="K677">
            <v>0</v>
          </cell>
          <cell r="O677">
            <v>0</v>
          </cell>
        </row>
        <row r="681">
          <cell r="K681">
            <v>0</v>
          </cell>
          <cell r="O681">
            <v>0</v>
          </cell>
        </row>
        <row r="682">
          <cell r="K682">
            <v>0</v>
          </cell>
          <cell r="O682">
            <v>0</v>
          </cell>
        </row>
        <row r="683">
          <cell r="K683">
            <v>0</v>
          </cell>
          <cell r="O683">
            <v>0</v>
          </cell>
        </row>
        <row r="684">
          <cell r="K684">
            <v>0</v>
          </cell>
          <cell r="O684">
            <v>0</v>
          </cell>
        </row>
        <row r="685">
          <cell r="K685">
            <v>0</v>
          </cell>
          <cell r="O685">
            <v>0</v>
          </cell>
        </row>
        <row r="686">
          <cell r="K686">
            <v>0</v>
          </cell>
          <cell r="O686">
            <v>0</v>
          </cell>
        </row>
        <row r="687">
          <cell r="K687">
            <v>0</v>
          </cell>
          <cell r="O687">
            <v>0</v>
          </cell>
        </row>
        <row r="688">
          <cell r="K688">
            <v>0</v>
          </cell>
          <cell r="O688">
            <v>0</v>
          </cell>
        </row>
        <row r="689">
          <cell r="K689">
            <v>0</v>
          </cell>
          <cell r="O689">
            <v>0</v>
          </cell>
        </row>
        <row r="690">
          <cell r="K690">
            <v>0</v>
          </cell>
          <cell r="O690">
            <v>0</v>
          </cell>
        </row>
        <row r="692">
          <cell r="K692">
            <v>0</v>
          </cell>
          <cell r="O692">
            <v>0</v>
          </cell>
        </row>
        <row r="693">
          <cell r="K693">
            <v>0</v>
          </cell>
          <cell r="O693">
            <v>0</v>
          </cell>
        </row>
        <row r="694">
          <cell r="K694">
            <v>0</v>
          </cell>
          <cell r="O694">
            <v>0</v>
          </cell>
        </row>
        <row r="695">
          <cell r="K695">
            <v>0</v>
          </cell>
          <cell r="O695">
            <v>0</v>
          </cell>
        </row>
        <row r="696">
          <cell r="K696">
            <v>0</v>
          </cell>
          <cell r="O696">
            <v>0</v>
          </cell>
        </row>
        <row r="697">
          <cell r="K697">
            <v>0</v>
          </cell>
          <cell r="O697">
            <v>0</v>
          </cell>
        </row>
        <row r="698">
          <cell r="K698">
            <v>0</v>
          </cell>
          <cell r="O698">
            <v>0</v>
          </cell>
        </row>
        <row r="699">
          <cell r="K699">
            <v>0</v>
          </cell>
          <cell r="O699">
            <v>0</v>
          </cell>
        </row>
        <row r="700">
          <cell r="K700">
            <v>0</v>
          </cell>
          <cell r="O700">
            <v>0</v>
          </cell>
        </row>
        <row r="701">
          <cell r="K701">
            <v>0</v>
          </cell>
          <cell r="O701">
            <v>0</v>
          </cell>
        </row>
        <row r="702">
          <cell r="K702">
            <v>0</v>
          </cell>
          <cell r="O702">
            <v>0</v>
          </cell>
        </row>
        <row r="703">
          <cell r="K703">
            <v>0</v>
          </cell>
          <cell r="O703">
            <v>0</v>
          </cell>
        </row>
        <row r="704">
          <cell r="K704">
            <v>0</v>
          </cell>
          <cell r="O704">
            <v>0</v>
          </cell>
        </row>
        <row r="707">
          <cell r="K707">
            <v>0</v>
          </cell>
          <cell r="O707">
            <v>0</v>
          </cell>
        </row>
        <row r="708">
          <cell r="K708">
            <v>0</v>
          </cell>
          <cell r="O708">
            <v>0</v>
          </cell>
        </row>
        <row r="710">
          <cell r="K710">
            <v>0</v>
          </cell>
          <cell r="O710">
            <v>0</v>
          </cell>
        </row>
        <row r="711">
          <cell r="K711">
            <v>0</v>
          </cell>
          <cell r="O711">
            <v>0</v>
          </cell>
        </row>
        <row r="712">
          <cell r="K712">
            <v>0</v>
          </cell>
          <cell r="O712">
            <v>0</v>
          </cell>
        </row>
        <row r="716">
          <cell r="K716">
            <v>0</v>
          </cell>
          <cell r="O716">
            <v>0</v>
          </cell>
        </row>
        <row r="723">
          <cell r="K723">
            <v>0</v>
          </cell>
          <cell r="O723">
            <v>0</v>
          </cell>
        </row>
        <row r="725">
          <cell r="K725">
            <v>0</v>
          </cell>
          <cell r="O725">
            <v>0</v>
          </cell>
        </row>
        <row r="728">
          <cell r="K728">
            <v>0</v>
          </cell>
          <cell r="O728">
            <v>0</v>
          </cell>
        </row>
        <row r="730">
          <cell r="K730">
            <v>0</v>
          </cell>
          <cell r="O730">
            <v>0</v>
          </cell>
        </row>
        <row r="733">
          <cell r="K733">
            <v>0</v>
          </cell>
          <cell r="O733">
            <v>0</v>
          </cell>
        </row>
        <row r="734">
          <cell r="K734">
            <v>0</v>
          </cell>
          <cell r="O734">
            <v>0</v>
          </cell>
        </row>
        <row r="736">
          <cell r="K736">
            <v>0</v>
          </cell>
          <cell r="O736">
            <v>0</v>
          </cell>
        </row>
        <row r="737">
          <cell r="K737">
            <v>0</v>
          </cell>
          <cell r="O737">
            <v>0</v>
          </cell>
        </row>
        <row r="739">
          <cell r="K739">
            <v>0</v>
          </cell>
          <cell r="O739">
            <v>0</v>
          </cell>
        </row>
        <row r="741">
          <cell r="K741">
            <v>0</v>
          </cell>
          <cell r="O741">
            <v>0</v>
          </cell>
        </row>
        <row r="743">
          <cell r="K743">
            <v>0</v>
          </cell>
          <cell r="O743">
            <v>0</v>
          </cell>
        </row>
        <row r="746">
          <cell r="K746">
            <v>0</v>
          </cell>
          <cell r="O746">
            <v>0</v>
          </cell>
        </row>
        <row r="747">
          <cell r="K747">
            <v>0</v>
          </cell>
          <cell r="O747">
            <v>0</v>
          </cell>
        </row>
        <row r="750">
          <cell r="K750">
            <v>0</v>
          </cell>
          <cell r="O750">
            <v>0</v>
          </cell>
        </row>
        <row r="753">
          <cell r="K753">
            <v>0</v>
          </cell>
          <cell r="O753">
            <v>0</v>
          </cell>
        </row>
        <row r="754">
          <cell r="K754">
            <v>0</v>
          </cell>
          <cell r="O754">
            <v>0</v>
          </cell>
        </row>
        <row r="755">
          <cell r="K755">
            <v>0</v>
          </cell>
          <cell r="O755">
            <v>0</v>
          </cell>
        </row>
        <row r="756">
          <cell r="K756">
            <v>0</v>
          </cell>
          <cell r="O756">
            <v>0</v>
          </cell>
        </row>
        <row r="757">
          <cell r="K757">
            <v>0</v>
          </cell>
          <cell r="O757">
            <v>0</v>
          </cell>
        </row>
        <row r="760">
          <cell r="K760">
            <v>0</v>
          </cell>
          <cell r="O760">
            <v>0</v>
          </cell>
        </row>
        <row r="770">
          <cell r="K770">
            <v>0</v>
          </cell>
          <cell r="O770">
            <v>0</v>
          </cell>
        </row>
        <row r="777">
          <cell r="K777">
            <v>0</v>
          </cell>
          <cell r="O777">
            <v>0.95</v>
          </cell>
        </row>
        <row r="781">
          <cell r="K781">
            <v>0</v>
          </cell>
          <cell r="O781">
            <v>0.95</v>
          </cell>
        </row>
        <row r="784">
          <cell r="K784">
            <v>0</v>
          </cell>
          <cell r="O784">
            <v>0.95</v>
          </cell>
        </row>
        <row r="787">
          <cell r="K787">
            <v>0</v>
          </cell>
          <cell r="O787">
            <v>0.95</v>
          </cell>
        </row>
        <row r="789">
          <cell r="K789">
            <v>0</v>
          </cell>
          <cell r="O789">
            <v>0.95</v>
          </cell>
        </row>
        <row r="792">
          <cell r="K792">
            <v>0</v>
          </cell>
          <cell r="O792">
            <v>0.95</v>
          </cell>
        </row>
        <row r="795">
          <cell r="K795">
            <v>0</v>
          </cell>
          <cell r="O795">
            <v>0.95</v>
          </cell>
        </row>
        <row r="802">
          <cell r="K802">
            <v>0</v>
          </cell>
          <cell r="O802">
            <v>0.95</v>
          </cell>
        </row>
        <row r="810">
          <cell r="K810">
            <v>0</v>
          </cell>
          <cell r="O810">
            <v>0.95</v>
          </cell>
        </row>
        <row r="811">
          <cell r="K811">
            <v>0</v>
          </cell>
          <cell r="O811">
            <v>0.95</v>
          </cell>
        </row>
        <row r="812">
          <cell r="K812">
            <v>0</v>
          </cell>
          <cell r="O812">
            <v>0.95</v>
          </cell>
        </row>
        <row r="815">
          <cell r="K815">
            <v>0</v>
          </cell>
          <cell r="O815">
            <v>0.95</v>
          </cell>
        </row>
        <row r="816">
          <cell r="K816">
            <v>0</v>
          </cell>
          <cell r="O816">
            <v>0.95</v>
          </cell>
        </row>
        <row r="817">
          <cell r="K817">
            <v>0</v>
          </cell>
          <cell r="O817">
            <v>0.95</v>
          </cell>
        </row>
        <row r="818">
          <cell r="K818">
            <v>0</v>
          </cell>
          <cell r="O818">
            <v>0.95</v>
          </cell>
        </row>
        <row r="819">
          <cell r="K819">
            <v>0</v>
          </cell>
          <cell r="O819">
            <v>0.95</v>
          </cell>
        </row>
        <row r="820">
          <cell r="K820">
            <v>0</v>
          </cell>
          <cell r="O820">
            <v>0.95</v>
          </cell>
        </row>
        <row r="821">
          <cell r="K821">
            <v>0</v>
          </cell>
          <cell r="O821">
            <v>0.95</v>
          </cell>
        </row>
        <row r="822">
          <cell r="K822">
            <v>0</v>
          </cell>
          <cell r="O822">
            <v>0.95</v>
          </cell>
        </row>
        <row r="823">
          <cell r="K823">
            <v>0</v>
          </cell>
          <cell r="O823">
            <v>0.95</v>
          </cell>
        </row>
        <row r="824">
          <cell r="K824">
            <v>0</v>
          </cell>
          <cell r="O824">
            <v>0.95</v>
          </cell>
        </row>
        <row r="825">
          <cell r="K825">
            <v>0</v>
          </cell>
          <cell r="O825">
            <v>0.95</v>
          </cell>
        </row>
        <row r="827">
          <cell r="K827">
            <v>0</v>
          </cell>
          <cell r="O827">
            <v>0.95</v>
          </cell>
        </row>
        <row r="828">
          <cell r="K828">
            <v>0</v>
          </cell>
          <cell r="O828">
            <v>0.95</v>
          </cell>
        </row>
        <row r="830">
          <cell r="K830">
            <v>0</v>
          </cell>
          <cell r="O830">
            <v>0.95</v>
          </cell>
        </row>
        <row r="831">
          <cell r="K831">
            <v>0</v>
          </cell>
          <cell r="O831">
            <v>0.95</v>
          </cell>
        </row>
        <row r="832">
          <cell r="K832">
            <v>0</v>
          </cell>
          <cell r="O832">
            <v>0.95</v>
          </cell>
        </row>
        <row r="836">
          <cell r="K836">
            <v>0</v>
          </cell>
          <cell r="O836">
            <v>0</v>
          </cell>
        </row>
        <row r="837">
          <cell r="K837">
            <v>0</v>
          </cell>
          <cell r="O837">
            <v>0</v>
          </cell>
        </row>
        <row r="839">
          <cell r="K839">
            <v>0</v>
          </cell>
          <cell r="O839">
            <v>0</v>
          </cell>
        </row>
        <row r="840">
          <cell r="K840">
            <v>0</v>
          </cell>
          <cell r="O840">
            <v>0</v>
          </cell>
        </row>
        <row r="841">
          <cell r="K841">
            <v>0</v>
          </cell>
          <cell r="O841">
            <v>0</v>
          </cell>
        </row>
        <row r="842">
          <cell r="K842">
            <v>0</v>
          </cell>
          <cell r="O842">
            <v>0</v>
          </cell>
        </row>
        <row r="843">
          <cell r="K843">
            <v>0</v>
          </cell>
          <cell r="O843">
            <v>0</v>
          </cell>
        </row>
        <row r="844">
          <cell r="K844">
            <v>0</v>
          </cell>
          <cell r="O844">
            <v>0</v>
          </cell>
        </row>
        <row r="846">
          <cell r="K846">
            <v>0</v>
          </cell>
          <cell r="O846">
            <v>0</v>
          </cell>
        </row>
        <row r="847">
          <cell r="K847">
            <v>0</v>
          </cell>
          <cell r="O847">
            <v>0</v>
          </cell>
        </row>
        <row r="848">
          <cell r="K848">
            <v>0</v>
          </cell>
          <cell r="O848">
            <v>0</v>
          </cell>
        </row>
        <row r="849">
          <cell r="K849">
            <v>0</v>
          </cell>
          <cell r="O849">
            <v>0</v>
          </cell>
        </row>
        <row r="851">
          <cell r="K851">
            <v>0</v>
          </cell>
          <cell r="O851">
            <v>0</v>
          </cell>
        </row>
        <row r="852">
          <cell r="K852">
            <v>0</v>
          </cell>
          <cell r="O852">
            <v>0</v>
          </cell>
        </row>
        <row r="853">
          <cell r="K853">
            <v>0</v>
          </cell>
          <cell r="O853">
            <v>0</v>
          </cell>
        </row>
        <row r="854">
          <cell r="K854">
            <v>0</v>
          </cell>
          <cell r="O854">
            <v>0</v>
          </cell>
        </row>
        <row r="855">
          <cell r="K855">
            <v>0</v>
          </cell>
          <cell r="O855">
            <v>0</v>
          </cell>
        </row>
        <row r="856">
          <cell r="K856">
            <v>0</v>
          </cell>
          <cell r="O856">
            <v>0</v>
          </cell>
        </row>
        <row r="857">
          <cell r="K857">
            <v>0</v>
          </cell>
          <cell r="O857">
            <v>0</v>
          </cell>
        </row>
        <row r="858">
          <cell r="K858">
            <v>0</v>
          </cell>
          <cell r="O858">
            <v>0</v>
          </cell>
        </row>
        <row r="859">
          <cell r="K859">
            <v>0</v>
          </cell>
          <cell r="O859">
            <v>0</v>
          </cell>
        </row>
        <row r="860">
          <cell r="K860">
            <v>0</v>
          </cell>
          <cell r="O860">
            <v>0</v>
          </cell>
        </row>
        <row r="861">
          <cell r="K861">
            <v>0</v>
          </cell>
          <cell r="O861">
            <v>0</v>
          </cell>
        </row>
        <row r="864">
          <cell r="K864">
            <v>0</v>
          </cell>
          <cell r="O864">
            <v>0</v>
          </cell>
        </row>
        <row r="865">
          <cell r="K865">
            <v>0</v>
          </cell>
          <cell r="O865">
            <v>0</v>
          </cell>
        </row>
        <row r="866">
          <cell r="K866">
            <v>0</v>
          </cell>
          <cell r="O866">
            <v>0</v>
          </cell>
        </row>
        <row r="867">
          <cell r="K867">
            <v>0</v>
          </cell>
          <cell r="O867">
            <v>0</v>
          </cell>
        </row>
        <row r="869">
          <cell r="K869">
            <v>0</v>
          </cell>
          <cell r="O869">
            <v>0</v>
          </cell>
        </row>
        <row r="870">
          <cell r="K870">
            <v>0</v>
          </cell>
          <cell r="O870">
            <v>0</v>
          </cell>
        </row>
        <row r="872">
          <cell r="K872">
            <v>0</v>
          </cell>
          <cell r="O872">
            <v>0</v>
          </cell>
        </row>
        <row r="873">
          <cell r="K873">
            <v>0</v>
          </cell>
          <cell r="O873">
            <v>0</v>
          </cell>
        </row>
        <row r="874">
          <cell r="K874">
            <v>0</v>
          </cell>
          <cell r="O874">
            <v>0</v>
          </cell>
        </row>
        <row r="875">
          <cell r="K875">
            <v>0</v>
          </cell>
          <cell r="O875">
            <v>0</v>
          </cell>
        </row>
        <row r="876">
          <cell r="K876">
            <v>0</v>
          </cell>
          <cell r="O876">
            <v>0</v>
          </cell>
        </row>
        <row r="878">
          <cell r="K878">
            <v>0</v>
          </cell>
          <cell r="O878">
            <v>0</v>
          </cell>
        </row>
        <row r="879">
          <cell r="K879">
            <v>0</v>
          </cell>
          <cell r="O879">
            <v>0</v>
          </cell>
        </row>
        <row r="880">
          <cell r="K880">
            <v>0</v>
          </cell>
          <cell r="O880">
            <v>0</v>
          </cell>
        </row>
        <row r="883">
          <cell r="K883">
            <v>0</v>
          </cell>
          <cell r="O883">
            <v>0</v>
          </cell>
        </row>
        <row r="884">
          <cell r="K884">
            <v>0</v>
          </cell>
          <cell r="O884">
            <v>0</v>
          </cell>
        </row>
        <row r="885">
          <cell r="K885">
            <v>0</v>
          </cell>
          <cell r="O885">
            <v>0</v>
          </cell>
        </row>
        <row r="886">
          <cell r="K886">
            <v>0</v>
          </cell>
          <cell r="O886">
            <v>0</v>
          </cell>
        </row>
        <row r="887">
          <cell r="K887">
            <v>0</v>
          </cell>
          <cell r="O887">
            <v>0</v>
          </cell>
        </row>
        <row r="888">
          <cell r="K888">
            <v>0</v>
          </cell>
          <cell r="O888">
            <v>0</v>
          </cell>
        </row>
        <row r="889">
          <cell r="K889">
            <v>0</v>
          </cell>
          <cell r="O889">
            <v>0</v>
          </cell>
        </row>
        <row r="892">
          <cell r="K892">
            <v>0</v>
          </cell>
          <cell r="O892">
            <v>0</v>
          </cell>
        </row>
        <row r="893">
          <cell r="K893">
            <v>0</v>
          </cell>
          <cell r="O893">
            <v>0</v>
          </cell>
        </row>
        <row r="897">
          <cell r="K897">
            <v>0</v>
          </cell>
          <cell r="O897">
            <v>0</v>
          </cell>
        </row>
        <row r="898">
          <cell r="K898">
            <v>0</v>
          </cell>
          <cell r="O898">
            <v>0</v>
          </cell>
        </row>
        <row r="899">
          <cell r="K899">
            <v>0</v>
          </cell>
          <cell r="O899">
            <v>0</v>
          </cell>
        </row>
        <row r="900">
          <cell r="K900">
            <v>0</v>
          </cell>
          <cell r="O900">
            <v>0</v>
          </cell>
        </row>
        <row r="901">
          <cell r="K901">
            <v>0</v>
          </cell>
          <cell r="O901">
            <v>0</v>
          </cell>
        </row>
        <row r="903">
          <cell r="K903">
            <v>0</v>
          </cell>
          <cell r="O903">
            <v>0</v>
          </cell>
        </row>
        <row r="904">
          <cell r="K904">
            <v>0</v>
          </cell>
          <cell r="O904">
            <v>0</v>
          </cell>
        </row>
        <row r="905">
          <cell r="K905">
            <v>0</v>
          </cell>
          <cell r="O905">
            <v>0</v>
          </cell>
        </row>
        <row r="908">
          <cell r="K908">
            <v>0</v>
          </cell>
          <cell r="O908">
            <v>0</v>
          </cell>
        </row>
        <row r="909">
          <cell r="K909">
            <v>0</v>
          </cell>
          <cell r="O909">
            <v>0</v>
          </cell>
        </row>
        <row r="910">
          <cell r="K910">
            <v>0</v>
          </cell>
          <cell r="O910">
            <v>0</v>
          </cell>
        </row>
        <row r="911">
          <cell r="K911">
            <v>0</v>
          </cell>
          <cell r="O911">
            <v>0</v>
          </cell>
        </row>
        <row r="912">
          <cell r="K912">
            <v>0</v>
          </cell>
          <cell r="O912">
            <v>0</v>
          </cell>
        </row>
        <row r="913">
          <cell r="K913">
            <v>0</v>
          </cell>
          <cell r="O913">
            <v>0</v>
          </cell>
        </row>
        <row r="914">
          <cell r="K914">
            <v>0</v>
          </cell>
          <cell r="O914">
            <v>0</v>
          </cell>
        </row>
        <row r="915">
          <cell r="K915">
            <v>0</v>
          </cell>
          <cell r="O915">
            <v>0</v>
          </cell>
        </row>
        <row r="918">
          <cell r="K918">
            <v>0</v>
          </cell>
          <cell r="O918">
            <v>0</v>
          </cell>
        </row>
        <row r="919">
          <cell r="K919">
            <v>0</v>
          </cell>
          <cell r="O919">
            <v>0</v>
          </cell>
        </row>
        <row r="921">
          <cell r="K921">
            <v>0</v>
          </cell>
          <cell r="O921">
            <v>0</v>
          </cell>
        </row>
        <row r="924">
          <cell r="K924">
            <v>0</v>
          </cell>
          <cell r="O924">
            <v>0</v>
          </cell>
        </row>
        <row r="925">
          <cell r="K925">
            <v>0</v>
          </cell>
          <cell r="O925">
            <v>0</v>
          </cell>
        </row>
        <row r="926">
          <cell r="K926">
            <v>0</v>
          </cell>
          <cell r="O926">
            <v>0</v>
          </cell>
        </row>
        <row r="928">
          <cell r="K928">
            <v>0</v>
          </cell>
          <cell r="O928">
            <v>0</v>
          </cell>
        </row>
        <row r="929">
          <cell r="K929">
            <v>0</v>
          </cell>
          <cell r="O929">
            <v>0</v>
          </cell>
        </row>
        <row r="930">
          <cell r="K930">
            <v>0</v>
          </cell>
          <cell r="O930">
            <v>0</v>
          </cell>
        </row>
        <row r="933">
          <cell r="K933">
            <v>0</v>
          </cell>
          <cell r="O933">
            <v>0</v>
          </cell>
        </row>
        <row r="934">
          <cell r="K934">
            <v>0</v>
          </cell>
          <cell r="O934">
            <v>0</v>
          </cell>
        </row>
        <row r="935">
          <cell r="K935">
            <v>0</v>
          </cell>
          <cell r="O935">
            <v>0</v>
          </cell>
        </row>
        <row r="936">
          <cell r="K936">
            <v>0</v>
          </cell>
          <cell r="O936">
            <v>0</v>
          </cell>
        </row>
        <row r="937">
          <cell r="K937">
            <v>0</v>
          </cell>
          <cell r="O937">
            <v>0</v>
          </cell>
        </row>
        <row r="938">
          <cell r="K938">
            <v>0</v>
          </cell>
          <cell r="O938">
            <v>0</v>
          </cell>
        </row>
        <row r="939">
          <cell r="K939">
            <v>0</v>
          </cell>
          <cell r="O939">
            <v>0</v>
          </cell>
        </row>
        <row r="941">
          <cell r="K941">
            <v>0</v>
          </cell>
          <cell r="O941">
            <v>0</v>
          </cell>
        </row>
        <row r="944">
          <cell r="K944">
            <v>0</v>
          </cell>
          <cell r="O944">
            <v>0</v>
          </cell>
        </row>
        <row r="945">
          <cell r="K945">
            <v>0</v>
          </cell>
          <cell r="O945">
            <v>0</v>
          </cell>
        </row>
        <row r="946">
          <cell r="K946">
            <v>0</v>
          </cell>
          <cell r="O946">
            <v>0</v>
          </cell>
        </row>
        <row r="947">
          <cell r="K947">
            <v>0</v>
          </cell>
          <cell r="O947">
            <v>0</v>
          </cell>
        </row>
        <row r="949">
          <cell r="K949">
            <v>0</v>
          </cell>
          <cell r="O949">
            <v>0</v>
          </cell>
        </row>
        <row r="953">
          <cell r="K953">
            <v>0</v>
          </cell>
          <cell r="O953">
            <v>0</v>
          </cell>
        </row>
        <row r="954">
          <cell r="K954">
            <v>0</v>
          </cell>
          <cell r="O954">
            <v>0</v>
          </cell>
        </row>
        <row r="955">
          <cell r="K955">
            <v>0</v>
          </cell>
          <cell r="O955">
            <v>0</v>
          </cell>
        </row>
        <row r="956">
          <cell r="K956">
            <v>0</v>
          </cell>
          <cell r="O956">
            <v>0</v>
          </cell>
        </row>
        <row r="957">
          <cell r="K957">
            <v>0</v>
          </cell>
          <cell r="O957">
            <v>0</v>
          </cell>
        </row>
        <row r="959">
          <cell r="K959">
            <v>0</v>
          </cell>
          <cell r="O959">
            <v>0</v>
          </cell>
        </row>
        <row r="962">
          <cell r="K962">
            <v>0</v>
          </cell>
          <cell r="O962">
            <v>0</v>
          </cell>
        </row>
        <row r="963">
          <cell r="K963">
            <v>0</v>
          </cell>
          <cell r="O963">
            <v>0</v>
          </cell>
        </row>
        <row r="965">
          <cell r="K965">
            <v>0</v>
          </cell>
          <cell r="O965">
            <v>0</v>
          </cell>
        </row>
        <row r="966">
          <cell r="K966">
            <v>0</v>
          </cell>
          <cell r="O966">
            <v>0</v>
          </cell>
        </row>
        <row r="967">
          <cell r="K967">
            <v>0</v>
          </cell>
          <cell r="O967">
            <v>0</v>
          </cell>
        </row>
        <row r="968">
          <cell r="K968">
            <v>0</v>
          </cell>
          <cell r="O968">
            <v>0</v>
          </cell>
        </row>
        <row r="969">
          <cell r="K969">
            <v>0</v>
          </cell>
          <cell r="O969">
            <v>0</v>
          </cell>
        </row>
        <row r="970">
          <cell r="K970">
            <v>0</v>
          </cell>
          <cell r="O970">
            <v>0</v>
          </cell>
        </row>
        <row r="972">
          <cell r="K972">
            <v>0</v>
          </cell>
          <cell r="O972">
            <v>0</v>
          </cell>
        </row>
        <row r="973">
          <cell r="K973">
            <v>0</v>
          </cell>
          <cell r="O973">
            <v>0</v>
          </cell>
        </row>
        <row r="977">
          <cell r="K977">
            <v>0</v>
          </cell>
          <cell r="O977">
            <v>0</v>
          </cell>
        </row>
        <row r="980">
          <cell r="K980">
            <v>0</v>
          </cell>
          <cell r="O980">
            <v>0</v>
          </cell>
        </row>
        <row r="981">
          <cell r="K981">
            <v>0</v>
          </cell>
          <cell r="O981">
            <v>0</v>
          </cell>
        </row>
        <row r="983">
          <cell r="K983">
            <v>0</v>
          </cell>
          <cell r="O983">
            <v>0</v>
          </cell>
        </row>
        <row r="984">
          <cell r="K984">
            <v>0</v>
          </cell>
          <cell r="O984">
            <v>0</v>
          </cell>
        </row>
        <row r="987">
          <cell r="K987">
            <v>0</v>
          </cell>
          <cell r="O987">
            <v>0</v>
          </cell>
        </row>
        <row r="988">
          <cell r="K988">
            <v>0</v>
          </cell>
          <cell r="O988">
            <v>0</v>
          </cell>
        </row>
        <row r="989">
          <cell r="K989">
            <v>0</v>
          </cell>
          <cell r="O989">
            <v>0</v>
          </cell>
        </row>
        <row r="991">
          <cell r="K991">
            <v>0</v>
          </cell>
          <cell r="O991">
            <v>0</v>
          </cell>
        </row>
        <row r="992">
          <cell r="K992">
            <v>0</v>
          </cell>
          <cell r="O992">
            <v>0</v>
          </cell>
        </row>
        <row r="993">
          <cell r="K993">
            <v>0</v>
          </cell>
          <cell r="O993">
            <v>0</v>
          </cell>
        </row>
        <row r="995">
          <cell r="K995">
            <v>0</v>
          </cell>
          <cell r="O995">
            <v>0</v>
          </cell>
        </row>
        <row r="996">
          <cell r="K996">
            <v>0</v>
          </cell>
          <cell r="O996">
            <v>0</v>
          </cell>
        </row>
        <row r="997">
          <cell r="K997">
            <v>0</v>
          </cell>
          <cell r="O997">
            <v>0</v>
          </cell>
        </row>
        <row r="998">
          <cell r="K998">
            <v>0</v>
          </cell>
          <cell r="O998">
            <v>0</v>
          </cell>
        </row>
        <row r="1003">
          <cell r="K1003">
            <v>0</v>
          </cell>
          <cell r="O1003">
            <v>0</v>
          </cell>
        </row>
        <row r="1005">
          <cell r="K1005">
            <v>0</v>
          </cell>
          <cell r="O1005">
            <v>0</v>
          </cell>
        </row>
        <row r="1009">
          <cell r="K1009">
            <v>0</v>
          </cell>
          <cell r="O1009">
            <v>0</v>
          </cell>
        </row>
      </sheetData>
      <sheetData sheetId="2" refreshError="1"/>
      <sheetData sheetId="3" refreshError="1"/>
      <sheetData sheetId="4" refreshError="1"/>
      <sheetData sheetId="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S-Rutin"/>
      <sheetName val="Kuantitas"/>
      <sheetName val="Analisa HSP"/>
      <sheetName val="A-ars"/>
    </sheetNames>
    <sheetDataSet>
      <sheetData sheetId="0">
        <row r="12">
          <cell r="D12" t="str">
            <v>: 10.1 (1)</v>
          </cell>
        </row>
      </sheetData>
      <sheetData sheetId="1"/>
      <sheetData sheetId="2"/>
      <sheetData sheetId="3"/>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BU"/>
      <sheetName val="MENU"/>
      <sheetName val="UP"/>
      <sheetName val="pabrikasi kayu"/>
      <sheetName val="pabrikasi_kayu"/>
      <sheetName val="ANALISA-SNI"/>
      <sheetName val="TOWN"/>
      <sheetName val="UPAH"/>
      <sheetName val="ANALISA"/>
      <sheetName val="Bill of Qty MEP"/>
      <sheetName val="LS-Rutin"/>
    </sheetNames>
    <sheetDataSet>
      <sheetData sheetId="0" refreshError="1">
        <row r="444">
          <cell r="E444" t="str">
            <v>Tukang kayu</v>
          </cell>
        </row>
        <row r="445">
          <cell r="E445" t="str">
            <v>Tukang las</v>
          </cell>
        </row>
        <row r="446">
          <cell r="E446" t="str">
            <v>Tukang</v>
          </cell>
        </row>
        <row r="447">
          <cell r="E447" t="str">
            <v>Tukang gali</v>
          </cell>
        </row>
        <row r="448">
          <cell r="E448" t="str">
            <v>Tukang batu</v>
          </cell>
        </row>
        <row r="449">
          <cell r="E449" t="str">
            <v>Tukang besi</v>
          </cell>
        </row>
        <row r="450">
          <cell r="E450" t="str">
            <v>Tukang cat</v>
          </cell>
        </row>
        <row r="451">
          <cell r="E451" t="str">
            <v>Tukang listrik</v>
          </cell>
        </row>
        <row r="452">
          <cell r="E452" t="str">
            <v>Kepala tukang</v>
          </cell>
        </row>
        <row r="453">
          <cell r="E453" t="str">
            <v>Mandor</v>
          </cell>
        </row>
        <row r="458">
          <cell r="F458" t="str">
            <v>M3</v>
          </cell>
        </row>
        <row r="459">
          <cell r="F459" t="str">
            <v>M2</v>
          </cell>
        </row>
        <row r="460">
          <cell r="F460" t="str">
            <v>M'</v>
          </cell>
        </row>
        <row r="461">
          <cell r="F461" t="str">
            <v>Bh</v>
          </cell>
        </row>
        <row r="462">
          <cell r="F462" t="str">
            <v>Btg</v>
          </cell>
        </row>
        <row r="463">
          <cell r="F463" t="str">
            <v>Roll</v>
          </cell>
        </row>
        <row r="464">
          <cell r="F464" t="str">
            <v>Kg</v>
          </cell>
        </row>
        <row r="465">
          <cell r="F465" t="str">
            <v>Gln</v>
          </cell>
        </row>
        <row r="466">
          <cell r="F466" t="str">
            <v>Zak</v>
          </cell>
        </row>
        <row r="467">
          <cell r="F467" t="str">
            <v>Btl</v>
          </cell>
        </row>
        <row r="468">
          <cell r="F468" t="str">
            <v>Klng</v>
          </cell>
        </row>
        <row r="469">
          <cell r="F469" t="str">
            <v>Ltr</v>
          </cell>
        </row>
        <row r="470">
          <cell r="F470" t="str">
            <v>Dos</v>
          </cell>
        </row>
        <row r="471">
          <cell r="F471" t="str">
            <v>Lbr</v>
          </cell>
        </row>
        <row r="472">
          <cell r="F472" t="str">
            <v>Set</v>
          </cell>
        </row>
      </sheetData>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kap_Progres"/>
      <sheetName val="Rinc_Progres"/>
      <sheetName val="Visual"/>
      <sheetName val="T_Scedule"/>
      <sheetName val="Cover M"/>
      <sheetName val="Rekap_Progres M"/>
      <sheetName val="Rinc_Progres M"/>
      <sheetName val="T_Scedule M"/>
      <sheetName val="Validasi Harga RB Tbn"/>
    </sheetNames>
    <sheetDataSet>
      <sheetData sheetId="0">
        <row r="40">
          <cell r="J40">
            <v>1</v>
          </cell>
          <cell r="K40">
            <v>45621</v>
          </cell>
          <cell r="L40">
            <v>45627</v>
          </cell>
        </row>
        <row r="41">
          <cell r="J41">
            <v>2</v>
          </cell>
          <cell r="K41">
            <v>45628</v>
          </cell>
          <cell r="L41">
            <v>45634</v>
          </cell>
        </row>
        <row r="42">
          <cell r="J42">
            <v>3</v>
          </cell>
          <cell r="K42">
            <v>45635</v>
          </cell>
          <cell r="L42">
            <v>45641</v>
          </cell>
        </row>
        <row r="43">
          <cell r="J43">
            <v>4</v>
          </cell>
          <cell r="K43">
            <v>45642</v>
          </cell>
          <cell r="L43">
            <v>45648</v>
          </cell>
        </row>
        <row r="44">
          <cell r="J44">
            <v>5</v>
          </cell>
          <cell r="K44">
            <v>45649</v>
          </cell>
          <cell r="L44">
            <v>45655</v>
          </cell>
        </row>
        <row r="45">
          <cell r="J45">
            <v>6</v>
          </cell>
          <cell r="K45">
            <v>45656</v>
          </cell>
          <cell r="L45">
            <v>45662</v>
          </cell>
        </row>
        <row r="46">
          <cell r="J46">
            <v>7</v>
          </cell>
          <cell r="K46">
            <v>45663</v>
          </cell>
          <cell r="L46">
            <v>45669</v>
          </cell>
        </row>
        <row r="47">
          <cell r="J47">
            <v>8</v>
          </cell>
          <cell r="K47">
            <v>45670</v>
          </cell>
          <cell r="L47">
            <v>45676</v>
          </cell>
        </row>
        <row r="48">
          <cell r="J48">
            <v>9</v>
          </cell>
          <cell r="K48">
            <v>45677</v>
          </cell>
          <cell r="L48">
            <v>45681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概総括1"/>
      <sheetName val="NET表"/>
      <sheetName val="BQ表"/>
      <sheetName val="A"/>
      <sheetName val="Fill this out first___"/>
      <sheetName val="bq"/>
      <sheetName val="ana_str"/>
    </sheetNames>
    <sheetDataSet>
      <sheetData sheetId="0">
        <row r="1">
          <cell r="A1">
            <v>0</v>
          </cell>
          <cell r="C1" t="str">
            <v>新 概算事業費積算総括表(1998-05-25)</v>
          </cell>
          <cell r="G1" t="str">
            <v>★操作方法(CTRL+Ｂ:ｷ-)</v>
          </cell>
        </row>
        <row r="2">
          <cell r="G2" t="str">
            <v>★操作方法(CTRL+Ｂ:ｷ-)</v>
          </cell>
        </row>
        <row r="3">
          <cell r="E3" t="str">
            <v>概 算 事 業 費 積 算 総 括 表 (   期 ) (新築・改修)</v>
          </cell>
          <cell r="M3" t="str">
            <v>(建築案件の場合)</v>
          </cell>
        </row>
        <row r="4">
          <cell r="C4" t="str">
            <v>案  件  名 (年度)</v>
          </cell>
          <cell r="E4" t="str">
            <v>フィリピン国 地域保健所改修・機材整備計画</v>
          </cell>
          <cell r="I4" t="str">
            <v>平成11年</v>
          </cell>
          <cell r="K4" t="str">
            <v>コンサルタント名</v>
          </cell>
          <cell r="M4" t="str">
            <v>株式会社　久 米 設 計</v>
          </cell>
        </row>
        <row r="5">
          <cell r="C5" t="str">
            <v>建　　設　　地</v>
          </cell>
          <cell r="E5" t="str">
            <v>フィリピン国</v>
          </cell>
          <cell r="F5" t="str">
            <v>ﾊﾞﾀ-ﾝ,ﾌﾞﾗｶﾝ,ﾇｴﾊﾞｴｼﾊ,ﾊﾟﾝﾊﾟﾝｶﾞ,ｻﾞﾝﾊﾞﾗｽ,ﾀ-ﾗｯｸ州</v>
          </cell>
          <cell r="K5" t="str">
            <v>積 算 時 点</v>
          </cell>
          <cell r="M5" t="str">
            <v>平成10年 10月(1998年)</v>
          </cell>
        </row>
        <row r="6">
          <cell r="C6" t="str">
            <v>工　　　　　期</v>
          </cell>
          <cell r="E6" t="str">
            <v>1999 年 ６ 月初より 2000 年 3 月末まで ( 9.5 ｹ月間 )</v>
          </cell>
          <cell r="K6" t="str">
            <v>換 算 レ － ト</v>
          </cell>
          <cell r="M6" t="str">
            <v>1 US$=138.7円=40.8Peso</v>
          </cell>
        </row>
        <row r="7">
          <cell r="C7" t="str">
            <v>1. 用　　　　途</v>
          </cell>
          <cell r="E7" t="str">
            <v>医 　療</v>
          </cell>
          <cell r="K7" t="str">
            <v>換 算 レ － ト</v>
          </cell>
          <cell r="M7" t="str">
            <v>1 Peso = 3.40 円</v>
          </cell>
        </row>
        <row r="8">
          <cell r="C8" t="str">
            <v>2. 敷 地  面 積</v>
          </cell>
          <cell r="E8">
            <v>33294</v>
          </cell>
          <cell r="F8" t="str">
            <v>m2</v>
          </cell>
          <cell r="G8" t="str">
            <v>3. 建築面積</v>
          </cell>
          <cell r="H8">
            <v>16160</v>
          </cell>
          <cell r="I8" t="str">
            <v>m2</v>
          </cell>
          <cell r="J8" t="str">
            <v>施 設 概 要</v>
          </cell>
          <cell r="K8" t="str">
            <v>地下 0階,地上 1階,軒高 3.7m (計)83 棟</v>
          </cell>
        </row>
        <row r="9">
          <cell r="C9" t="str">
            <v>4. 延 床  面 積</v>
          </cell>
          <cell r="E9">
            <v>16160</v>
          </cell>
          <cell r="F9" t="str">
            <v>m2</v>
          </cell>
          <cell r="G9" t="str">
            <v>5. 面積内訳</v>
          </cell>
          <cell r="H9" t="str">
            <v>MCHC=2020.0 m2 :</v>
          </cell>
          <cell r="J9" t="str">
            <v>主体基礎構造</v>
          </cell>
          <cell r="K9" t="str">
            <v>ＲＣ造 : 直 接 基 礎</v>
          </cell>
        </row>
        <row r="10">
          <cell r="C10" t="str">
            <v>6. 施 工 床 面 積</v>
          </cell>
          <cell r="E10">
            <v>19018</v>
          </cell>
          <cell r="F10" t="str">
            <v>m2</v>
          </cell>
          <cell r="G10" t="str">
            <v>RHU=2460.0 m2: BHS=3600.0 m2:</v>
          </cell>
        </row>
        <row r="11">
          <cell r="E11">
            <v>19018</v>
          </cell>
          <cell r="F11" t="str">
            <v>m2</v>
          </cell>
          <cell r="G11" t="str">
            <v>RHU=2460.0 m2: BHS=3600.0 m2:</v>
          </cell>
        </row>
        <row r="12">
          <cell r="E12" t="str">
            <v>現 地 調 達</v>
          </cell>
          <cell r="H12" t="str">
            <v>第 三 国 調 達</v>
          </cell>
          <cell r="K12" t="str">
            <v>日 本 調 達</v>
          </cell>
          <cell r="N12" t="str">
            <v>構成比(%)</v>
          </cell>
        </row>
        <row r="13">
          <cell r="C13" t="str">
            <v>工　事　名　称</v>
          </cell>
          <cell r="E13" t="str">
            <v>現地貨 ( Peso )</v>
          </cell>
          <cell r="G13" t="str">
            <v>円 換 算</v>
          </cell>
          <cell r="H13" t="str">
            <v>第三国 ( US$ )</v>
          </cell>
          <cell r="J13" t="str">
            <v>円 換 算</v>
          </cell>
          <cell r="K13" t="str">
            <v>日 本 円 (\)</v>
          </cell>
          <cell r="M13" t="str">
            <v>総 合 計</v>
          </cell>
          <cell r="N13" t="str">
            <v>単価</v>
          </cell>
        </row>
        <row r="14">
          <cell r="E14" t="str">
            <v>Ａ</v>
          </cell>
          <cell r="F14" t="str">
            <v>Ｂ</v>
          </cell>
          <cell r="H14" t="str">
            <v>Ｃ</v>
          </cell>
          <cell r="I14" t="str">
            <v>Ｄ</v>
          </cell>
          <cell r="M14">
            <v>0</v>
          </cell>
          <cell r="N14" t="str">
            <v>(千円／m2)</v>
          </cell>
        </row>
        <row r="15">
          <cell r="C15" t="str">
            <v>総 　事　 業　 費</v>
          </cell>
          <cell r="E15">
            <v>205568815</v>
          </cell>
          <cell r="F15">
            <v>0</v>
          </cell>
          <cell r="G15">
            <v>698933971</v>
          </cell>
          <cell r="H15">
            <v>0</v>
          </cell>
          <cell r="I15">
            <v>0</v>
          </cell>
          <cell r="J15">
            <v>0</v>
          </cell>
          <cell r="K15">
            <v>64919000</v>
          </cell>
          <cell r="M15">
            <v>763852971</v>
          </cell>
          <cell r="N15">
            <v>100</v>
          </cell>
        </row>
        <row r="16">
          <cell r="C16" t="str">
            <v>Ｉ. 建 築 建 設 費</v>
          </cell>
          <cell r="E16">
            <v>205568815</v>
          </cell>
          <cell r="F16">
            <v>0</v>
          </cell>
          <cell r="G16">
            <v>698933971</v>
          </cell>
          <cell r="H16">
            <v>0</v>
          </cell>
          <cell r="I16">
            <v>0</v>
          </cell>
          <cell r="J16">
            <v>0</v>
          </cell>
          <cell r="K16">
            <v>64919000</v>
          </cell>
          <cell r="M16">
            <v>763852971</v>
          </cell>
          <cell r="N16">
            <v>100</v>
          </cell>
          <cell r="O16">
            <v>100</v>
          </cell>
        </row>
        <row r="17">
          <cell r="C17" t="str">
            <v>Ａ.直 接 工 事 費</v>
          </cell>
          <cell r="E17">
            <v>205568815</v>
          </cell>
          <cell r="F17">
            <v>0</v>
          </cell>
          <cell r="G17">
            <v>698933971</v>
          </cell>
          <cell r="H17">
            <v>0</v>
          </cell>
          <cell r="I17">
            <v>0</v>
          </cell>
          <cell r="J17">
            <v>0</v>
          </cell>
          <cell r="K17">
            <v>0</v>
          </cell>
          <cell r="M17">
            <v>698933971</v>
          </cell>
          <cell r="O17">
            <v>91.501113111465529</v>
          </cell>
        </row>
        <row r="18">
          <cell r="C18" t="str">
            <v>１.建　築　費</v>
          </cell>
          <cell r="E18">
            <v>177146892</v>
          </cell>
          <cell r="F18">
            <v>0</v>
          </cell>
          <cell r="G18">
            <v>602299432</v>
          </cell>
          <cell r="H18">
            <v>0</v>
          </cell>
          <cell r="I18">
            <v>0</v>
          </cell>
          <cell r="J18">
            <v>0</v>
          </cell>
          <cell r="K18">
            <v>0</v>
          </cell>
          <cell r="M18">
            <v>602299432</v>
          </cell>
        </row>
        <row r="19">
          <cell r="C19" t="str">
            <v>(1) 直接仮設</v>
          </cell>
          <cell r="E19">
            <v>5080885</v>
          </cell>
          <cell r="F19">
            <v>0</v>
          </cell>
          <cell r="G19">
            <v>17275009</v>
          </cell>
          <cell r="H19">
            <v>0</v>
          </cell>
          <cell r="I19">
            <v>0</v>
          </cell>
          <cell r="J19">
            <v>0</v>
          </cell>
          <cell r="K19">
            <v>0</v>
          </cell>
          <cell r="M19">
            <v>17275009</v>
          </cell>
        </row>
        <row r="20">
          <cell r="C20" t="str">
            <v>(2) 地業工事</v>
          </cell>
          <cell r="E20">
            <v>0</v>
          </cell>
          <cell r="F20">
            <v>0</v>
          </cell>
          <cell r="G20">
            <v>0</v>
          </cell>
          <cell r="H20">
            <v>0</v>
          </cell>
          <cell r="I20">
            <v>0</v>
          </cell>
          <cell r="J20">
            <v>0</v>
          </cell>
          <cell r="K20">
            <v>0</v>
          </cell>
          <cell r="M20">
            <v>0</v>
          </cell>
        </row>
        <row r="21">
          <cell r="C21" t="str">
            <v>(3) 土 工 事</v>
          </cell>
          <cell r="E21">
            <v>1774839</v>
          </cell>
          <cell r="F21">
            <v>0</v>
          </cell>
          <cell r="G21">
            <v>6034452</v>
          </cell>
          <cell r="H21">
            <v>0</v>
          </cell>
          <cell r="I21">
            <v>0</v>
          </cell>
          <cell r="J21">
            <v>0</v>
          </cell>
          <cell r="K21">
            <v>0</v>
          </cell>
          <cell r="M21">
            <v>6034452</v>
          </cell>
        </row>
        <row r="22">
          <cell r="C22" t="str">
            <v>(4) 躯体工事</v>
          </cell>
          <cell r="E22">
            <v>66767310</v>
          </cell>
          <cell r="F22">
            <v>0</v>
          </cell>
          <cell r="G22">
            <v>227008854</v>
          </cell>
          <cell r="H22">
            <v>0</v>
          </cell>
          <cell r="I22">
            <v>0</v>
          </cell>
          <cell r="J22">
            <v>0</v>
          </cell>
          <cell r="K22">
            <v>0</v>
          </cell>
          <cell r="M22">
            <v>227008854</v>
          </cell>
        </row>
        <row r="23">
          <cell r="C23" t="str">
            <v>(5) 仕上工事</v>
          </cell>
          <cell r="E23">
            <v>103523858</v>
          </cell>
          <cell r="F23">
            <v>0</v>
          </cell>
          <cell r="G23">
            <v>351981117</v>
          </cell>
          <cell r="H23">
            <v>0</v>
          </cell>
          <cell r="I23">
            <v>0</v>
          </cell>
          <cell r="J23">
            <v>0</v>
          </cell>
          <cell r="K23">
            <v>0</v>
          </cell>
          <cell r="M23">
            <v>351981117</v>
          </cell>
        </row>
        <row r="24">
          <cell r="C24" t="str">
            <v>２.設　備　費</v>
          </cell>
          <cell r="E24">
            <v>0</v>
          </cell>
          <cell r="F24">
            <v>0</v>
          </cell>
          <cell r="G24">
            <v>0</v>
          </cell>
          <cell r="H24">
            <v>0</v>
          </cell>
          <cell r="I24">
            <v>0</v>
          </cell>
          <cell r="J24">
            <v>0</v>
          </cell>
          <cell r="K24">
            <v>0</v>
          </cell>
          <cell r="M24">
            <v>0</v>
          </cell>
        </row>
        <row r="25">
          <cell r="C25" t="str">
            <v>(1) 電気設備工事</v>
          </cell>
          <cell r="E25">
            <v>0</v>
          </cell>
          <cell r="F25">
            <v>0</v>
          </cell>
          <cell r="G25">
            <v>0</v>
          </cell>
          <cell r="H25">
            <v>0</v>
          </cell>
          <cell r="I25">
            <v>0</v>
          </cell>
          <cell r="J25">
            <v>0</v>
          </cell>
          <cell r="K25">
            <v>0</v>
          </cell>
          <cell r="M25">
            <v>0</v>
          </cell>
        </row>
        <row r="26">
          <cell r="C26" t="str">
            <v>1. 受電・幹線動力</v>
          </cell>
          <cell r="E26">
            <v>0</v>
          </cell>
          <cell r="F26">
            <v>0</v>
          </cell>
          <cell r="G26">
            <v>0</v>
          </cell>
          <cell r="H26">
            <v>0</v>
          </cell>
          <cell r="I26">
            <v>0</v>
          </cell>
          <cell r="J26">
            <v>0</v>
          </cell>
          <cell r="K26">
            <v>0</v>
          </cell>
          <cell r="M26">
            <v>0</v>
          </cell>
        </row>
        <row r="27">
          <cell r="C27" t="str">
            <v>2. 照明器具設備等</v>
          </cell>
          <cell r="E27">
            <v>0</v>
          </cell>
          <cell r="F27">
            <v>0</v>
          </cell>
          <cell r="G27">
            <v>0</v>
          </cell>
          <cell r="H27">
            <v>0</v>
          </cell>
          <cell r="I27">
            <v>0</v>
          </cell>
          <cell r="J27">
            <v>0</v>
          </cell>
          <cell r="K27">
            <v>0</v>
          </cell>
          <cell r="M27">
            <v>0</v>
          </cell>
        </row>
        <row r="28">
          <cell r="C28" t="str">
            <v>3. 弱電設備等</v>
          </cell>
          <cell r="E28">
            <v>0</v>
          </cell>
          <cell r="F28">
            <v>0</v>
          </cell>
          <cell r="G28">
            <v>0</v>
          </cell>
          <cell r="H28">
            <v>0</v>
          </cell>
          <cell r="I28">
            <v>0</v>
          </cell>
          <cell r="J28">
            <v>0</v>
          </cell>
          <cell r="K28">
            <v>0</v>
          </cell>
          <cell r="M28">
            <v>0</v>
          </cell>
        </row>
        <row r="29">
          <cell r="C29" t="str">
            <v>(2) 給排水衛生設備</v>
          </cell>
          <cell r="E29">
            <v>0</v>
          </cell>
          <cell r="F29">
            <v>0</v>
          </cell>
          <cell r="G29">
            <v>0</v>
          </cell>
          <cell r="H29">
            <v>0</v>
          </cell>
          <cell r="I29">
            <v>0</v>
          </cell>
          <cell r="J29">
            <v>0</v>
          </cell>
          <cell r="K29">
            <v>0</v>
          </cell>
          <cell r="M29">
            <v>0</v>
          </cell>
        </row>
      </sheetData>
      <sheetData sheetId="1"/>
      <sheetData sheetId="2"/>
      <sheetData sheetId="3"/>
      <sheetData sheetId="4"/>
      <sheetData sheetId="5"/>
      <sheetData sheetId="6"/>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表"/>
      <sheetName val="NET表"/>
      <sheetName val="srt"/>
      <sheetName val="escon"/>
      <sheetName val="scope"/>
      <sheetName val="maker"/>
      <sheetName val="bq"/>
      <sheetName val="data profit"/>
      <sheetName val="0504"/>
      <sheetName val="profit"/>
      <sheetName val="sumpro"/>
      <sheetName val="sex"/>
      <sheetName val="BQ・"/>
      <sheetName val="NET・"/>
      <sheetName val="概総括1"/>
      <sheetName val="BAG-2"/>
      <sheetName val="HB me"/>
      <sheetName val="Meth"/>
      <sheetName val="AN-E"/>
      <sheetName val="Analisa"/>
      <sheetName val="AnalisaSIPIL RIIL"/>
      <sheetName val="PLUMBING"/>
      <sheetName val="DAF-1"/>
      <sheetName val="Pipe"/>
      <sheetName val="sort2"/>
      <sheetName val="tifico"/>
      <sheetName val="Estimate"/>
      <sheetName val="Submission Form"/>
      <sheetName val="Summary"/>
      <sheetName val="An Arsitektur"/>
      <sheetName val="Unit Rate (2)"/>
      <sheetName val="An Struktur"/>
      <sheetName val="data_profit"/>
      <sheetName val="AnalisaSIPIL_RIIL"/>
      <sheetName val="Kihon-Jiko"/>
      <sheetName val="환산표"/>
      <sheetName val="A"/>
      <sheetName val="Currency Rate"/>
      <sheetName val="index"/>
      <sheetName val="#3E1_GCR"/>
      <sheetName val="data_profit2"/>
      <sheetName val="AnalisaSIPIL_RIIL2"/>
      <sheetName val="HB_me1"/>
      <sheetName val="An_Arsitektur1"/>
      <sheetName val="Unit_Rate_(2)1"/>
      <sheetName val="An_Struktur1"/>
      <sheetName val="Currency_Rate1"/>
      <sheetName val="Submission_Form1"/>
      <sheetName val="data_profit1"/>
      <sheetName val="AnalisaSIPIL_RIIL1"/>
      <sheetName val="HB_me"/>
      <sheetName val="An_Arsitektur"/>
      <sheetName val="Unit_Rate_(2)"/>
      <sheetName val="An_Struktur"/>
      <sheetName val="Currency_Rate"/>
      <sheetName val="Submission_Form"/>
      <sheetName val="No.1"/>
      <sheetName val="I-KAMAR"/>
      <sheetName val="L-Mechanical"/>
      <sheetName val="Fill this out first___"/>
      <sheetName val="見積NET(SEM)"/>
      <sheetName val="ｬｰｴﾀｫeｴ｣"/>
      <sheetName val="Anls"/>
      <sheetName val="玉掛ﾜｲﾔｰ選定"/>
      <sheetName val="細目"/>
      <sheetName val="1.Cover"/>
      <sheetName val="BAG_2"/>
      <sheetName val="Elektrikal"/>
      <sheetName val="HSATUAN"/>
      <sheetName val="DAF-2"/>
      <sheetName val="Cover Daf-2"/>
      <sheetName val="ana_str"/>
      <sheetName val="KH-Q1,Q2,01"/>
      <sheetName val="予算票"/>
      <sheetName val="cek 2061"/>
      <sheetName val="BQ-MECHANICAL"/>
      <sheetName val="내역"/>
      <sheetName val="分類"/>
      <sheetName val="Stampduty"/>
      <sheetName val="part"/>
      <sheetName val="機器表2"/>
      <sheetName val="INS"/>
      <sheetName val="설비2차"/>
      <sheetName val="설계내역서"/>
      <sheetName val="BJJIN"/>
      <sheetName val="SIL98"/>
      <sheetName val="Analisa Upah &amp; Bahan Plum"/>
      <sheetName val="HRG BAHAN &amp; UPAH okk"/>
      <sheetName val="sket"/>
      <sheetName val="Weight Bridge"/>
      <sheetName val="D &amp; W sizes"/>
      <sheetName val="choose"/>
      <sheetName val="7.공정표"/>
      <sheetName val="Ahs.2"/>
      <sheetName val="Ahs.1"/>
      <sheetName val="Rincian"/>
      <sheetName val="rekap"/>
      <sheetName val="Ch"/>
      <sheetName val="struktur tdk dipakai"/>
      <sheetName val="Analis Kusen okk"/>
      <sheetName val="ANALISA ME"/>
      <sheetName val="メニュー"/>
      <sheetName val="設定"/>
      <sheetName val="LPP-201"/>
      <sheetName val="Fill this out first..."/>
      <sheetName val="analisa Str"/>
      <sheetName val="BQ-Tenis"/>
      <sheetName val="Arsitektur"/>
      <sheetName val="Material"/>
      <sheetName val="BOQ_Aula"/>
      <sheetName val="Prelim"/>
      <sheetName val="urai _ guide post"/>
      <sheetName val="urai_galian tanah"/>
      <sheetName val="Rekapitulasi Biaya"/>
      <sheetName val="BOQ"/>
      <sheetName val="NAMES"/>
      <sheetName val="대전(세창동)"/>
      <sheetName val="見積NET(SEM).xls"/>
      <sheetName val="gvl"/>
      <sheetName val="Isolasi Luar Dalam"/>
      <sheetName val="Isolasi Luar"/>
      <sheetName val="Analisa SNI STANDART "/>
      <sheetName val="Duc-3"/>
      <sheetName val="Cover Daf_2"/>
      <sheetName val="TOWN"/>
      <sheetName val="I-ME"/>
      <sheetName val="daffin"/>
      <sheetName val="Database for SPP Rev.#1"/>
      <sheetName val="lookup"/>
      <sheetName val="Markup"/>
      <sheetName val="Steel-Twr"/>
      <sheetName val="ANALIS"/>
      <sheetName val="data_profit3"/>
      <sheetName val="HB_me2"/>
      <sheetName val="AnalisaSIPIL_RIIL3"/>
      <sheetName val="Submission_Form2"/>
      <sheetName val="An_Arsitektur2"/>
      <sheetName val="Unit_Rate_(2)2"/>
      <sheetName val="An_Struktur2"/>
      <sheetName val="Currency_Rate2"/>
      <sheetName val="No_1"/>
      <sheetName val="Fill_this_out_first___"/>
      <sheetName val="1_Cover"/>
      <sheetName val="Cover_Daf-2"/>
      <sheetName val="cek_2061"/>
      <sheetName val="Analisa_Upah_&amp;_Bahan_Plum"/>
      <sheetName val="HRG_BAHAN_&amp;_UPAH_okk"/>
      <sheetName val="Weight_Bridge"/>
      <sheetName val="D_&amp;_W_sizes"/>
      <sheetName val="7_공정표"/>
      <sheetName val="Ahs_2"/>
      <sheetName val="Ahs_1"/>
      <sheetName val="struktur_tdk_dipakai"/>
      <sheetName val="Analis_Kusen_okk"/>
      <sheetName val="ANALISA_ME"/>
      <sheetName val="Fill_this_out_first___1"/>
      <sheetName val="analisa_Str"/>
      <sheetName val="Cover (x)"/>
      <sheetName val="Cor Apt"/>
      <sheetName val="HRG BHN"/>
      <sheetName val="事故分類(第一生命)コード"/>
      <sheetName val="參數設定"/>
      <sheetName val="BQ(CME)"/>
      <sheetName val="upah"/>
      <sheetName val="BQ All_2"/>
      <sheetName val="Analisa 2"/>
      <sheetName val="安装"/>
      <sheetName val="条件"/>
      <sheetName val="General Data"/>
      <sheetName val="労務単価表"/>
      <sheetName val="당초"/>
      <sheetName val="ｺﾝY条件BD"/>
      <sheetName val="General"/>
      <sheetName val="DTCT"/>
      <sheetName val="Harga Bahan &amp; Upah "/>
      <sheetName val="外溝工事"/>
      <sheetName val="실행철강하도"/>
      <sheetName val="전기"/>
      <sheetName val="집계표"/>
      <sheetName val="산근"/>
      <sheetName val="LISTRIK"/>
      <sheetName val="Cover"/>
      <sheetName val="Back-Up"/>
      <sheetName val="Agregat Halus &amp; Kasar"/>
      <sheetName val="BHN"/>
      <sheetName val="BasicPrice"/>
      <sheetName val="Dashboard"/>
      <sheetName val="rek-fbhk"/>
      <sheetName val="Thuc thanh"/>
      <sheetName val="날개벽수량표"/>
      <sheetName val="현장별"/>
      <sheetName val="Sheet1"/>
      <sheetName val="개산공사비"/>
      <sheetName val="Key Assumptions"/>
      <sheetName val="입찰안"/>
      <sheetName val="125x125"/>
      <sheetName val="dtct cong"/>
      <sheetName val="単価表"/>
      <sheetName val="諸経費"/>
      <sheetName val="清水計算営業税率関連"/>
      <sheetName val="AHU"/>
      <sheetName val="DI-ESTI"/>
      <sheetName val="配管単価"/>
      <sheetName val="課題一覧"/>
      <sheetName val="LUAS EX IRM"/>
      <sheetName val="電気設備表"/>
      <sheetName val="水量計算(原本)"/>
      <sheetName val="外気負荷"/>
      <sheetName val="構造体負荷"/>
      <sheetName val="空調負荷"/>
      <sheetName val="見積内訳書式"/>
      <sheetName val="シート原図"/>
      <sheetName val="初期値"/>
      <sheetName val="外構・目次"/>
      <sheetName val="工場棟・目次"/>
      <sheetName val="事務棟・目次"/>
      <sheetName val="隠しシート"/>
      <sheetName val="2002Shipment"/>
      <sheetName val="T"/>
      <sheetName val="H.Satuan"/>
      <sheetName val="Sheet"/>
      <sheetName val="차액보증"/>
      <sheetName val="XNT"/>
      <sheetName val="FAB별"/>
      <sheetName val="Sheet2"/>
      <sheetName val="Quantity"/>
      <sheetName val="SH-F"/>
      <sheetName val="XL4Poppy"/>
      <sheetName val="Tai khoan"/>
      <sheetName val="入力作成表"/>
      <sheetName val="MTO REV_0"/>
      <sheetName val="ประมาณการประตูหน้าต่าง "/>
      <sheetName val="SH-A"/>
      <sheetName val="หน้า ปมก"/>
      <sheetName val="Hauling"/>
      <sheetName val="Sheet3"/>
      <sheetName val="DC-10"/>
      <sheetName val="DI_ESTI"/>
      <sheetName val="electrical"/>
      <sheetName val="sat"/>
      <sheetName val="ptvt"/>
      <sheetName val="tra_vat_lieu"/>
      <sheetName val="HS"/>
      <sheetName val="手动计画"/>
      <sheetName val="Villa A"/>
      <sheetName val="BANGUNAN PENUNJANG"/>
      <sheetName val="CEP Form"/>
      <sheetName val="SAN REDUCED 1"/>
      <sheetName val="P3"/>
      <sheetName val="分類修正"/>
      <sheetName val="TPI"/>
      <sheetName val="ANA-HRG"/>
      <sheetName val="STRUKTUR"/>
      <sheetName val="Harga Material Elektrikal"/>
      <sheetName val="BQBAS"/>
      <sheetName val="Altman Z Score"/>
    </sheetNames>
    <sheetDataSet>
      <sheetData sheetId="0"/>
      <sheetData sheetId="1"/>
      <sheetData sheetId="2">
        <row r="1">
          <cell r="Q1" t="str">
            <v>見積提出用掛率（NET確認時は "1" を入力の事）</v>
          </cell>
        </row>
      </sheetData>
      <sheetData sheetId="3">
        <row r="1">
          <cell r="Q1" t="str">
            <v>見積提出用掛率（NET確認時は "1" を入力の事）</v>
          </cell>
        </row>
      </sheetData>
      <sheetData sheetId="4">
        <row r="1">
          <cell r="Q1" t="str">
            <v>見積提出用掛率（NET確認時は "1" を入力の事）</v>
          </cell>
        </row>
      </sheetData>
      <sheetData sheetId="5"/>
      <sheetData sheetId="6">
        <row r="1">
          <cell r="Q1" t="str">
            <v>見積提出用掛率（NET確認時は "1" を入力の事）</v>
          </cell>
          <cell r="Y1" t="str">
            <v>Rp.</v>
          </cell>
          <cell r="AA1" t="str">
            <v>MANDAYS</v>
          </cell>
        </row>
        <row r="2">
          <cell r="Q2" t="str">
            <v>区分け</v>
          </cell>
          <cell r="R2" t="str">
            <v>掛率</v>
          </cell>
          <cell r="S2" t="str">
            <v>備考</v>
          </cell>
          <cell r="V2" t="e">
            <v>#REF!</v>
          </cell>
          <cell r="Y2" t="e">
            <v>#REF!</v>
          </cell>
          <cell r="AA2" t="e">
            <v>#REF!</v>
          </cell>
          <cell r="AB2" t="e">
            <v>#REF!</v>
          </cell>
        </row>
        <row r="3">
          <cell r="Q3" t="str">
            <v>数量（ｍ物)</v>
          </cell>
          <cell r="R3">
            <v>1.3</v>
          </cell>
          <cell r="S3" t="str">
            <v>(BQ表unit内表示は"m"とする事)</v>
          </cell>
          <cell r="V3" t="e">
            <v>#REF!</v>
          </cell>
          <cell r="Y3" t="e">
            <v>#REF!</v>
          </cell>
          <cell r="AA3" t="e">
            <v>#REF!</v>
          </cell>
          <cell r="AB3" t="e">
            <v>#REF!</v>
          </cell>
        </row>
        <row r="4">
          <cell r="Q4" t="str">
            <v>主材 (1)</v>
          </cell>
          <cell r="R4">
            <v>1</v>
          </cell>
          <cell r="S4" t="str">
            <v>盤・変圧器類(TSRT)</v>
          </cell>
          <cell r="V4" t="e">
            <v>#REF!</v>
          </cell>
          <cell r="Y4" t="e">
            <v>#REF!</v>
          </cell>
          <cell r="AA4" t="e">
            <v>#REF!</v>
          </cell>
          <cell r="AB4" t="e">
            <v>#REF!</v>
          </cell>
        </row>
        <row r="5">
          <cell r="Q5" t="str">
            <v>主材 (2)</v>
          </cell>
          <cell r="R5">
            <v>1</v>
          </cell>
          <cell r="S5" t="str">
            <v>日本側主材</v>
          </cell>
          <cell r="V5" t="e">
            <v>#REF!</v>
          </cell>
          <cell r="Y5" t="e">
            <v>#REF!</v>
          </cell>
          <cell r="AA5" t="e">
            <v>#REF!</v>
          </cell>
          <cell r="AB5" t="e">
            <v>#REF!</v>
          </cell>
        </row>
        <row r="6">
          <cell r="Q6" t="str">
            <v>主材 (3)</v>
          </cell>
          <cell r="R6">
            <v>1</v>
          </cell>
          <cell r="S6" t="str">
            <v>照明等(TSRT)</v>
          </cell>
          <cell r="V6" t="e">
            <v>#REF!</v>
          </cell>
          <cell r="Y6" t="e">
            <v>#REF!</v>
          </cell>
        </row>
        <row r="7">
          <cell r="Q7" t="str">
            <v>一般材</v>
          </cell>
          <cell r="R7">
            <v>1</v>
          </cell>
          <cell r="V7" t="e">
            <v>#REF!</v>
          </cell>
        </row>
        <row r="8">
          <cell r="Q8" t="str">
            <v>労務費</v>
          </cell>
          <cell r="R8">
            <v>1</v>
          </cell>
          <cell r="V8" t="e">
            <v>#REF!</v>
          </cell>
        </row>
        <row r="68">
          <cell r="E68" t="str">
            <v>B.2.3.</v>
          </cell>
          <cell r="G68" t="str">
            <v>SANITARY FIXTURES</v>
          </cell>
        </row>
        <row r="69">
          <cell r="E69" t="str">
            <v>B.2.4.</v>
          </cell>
          <cell r="G69" t="str">
            <v>WATER SUPPLY PIPING SYSTEM</v>
          </cell>
        </row>
        <row r="70">
          <cell r="E70" t="str">
            <v>B.2.5.</v>
          </cell>
          <cell r="G70" t="str">
            <v>DRAINAGE PIPING WORKS</v>
          </cell>
        </row>
        <row r="71">
          <cell r="E71" t="str">
            <v>B.2.6.</v>
          </cell>
          <cell r="G71" t="str">
            <v>FIRE PROTECTION PIPING WORK</v>
          </cell>
        </row>
        <row r="74">
          <cell r="G74" t="str">
            <v>FIRE PROTECTION PIPING WORK</v>
          </cell>
        </row>
        <row r="75">
          <cell r="E75" t="str">
            <v>B.3.1.</v>
          </cell>
          <cell r="G75" t="str">
            <v>SANITARY FIXTURES</v>
          </cell>
        </row>
        <row r="76">
          <cell r="E76" t="str">
            <v>B.3.2.</v>
          </cell>
          <cell r="G76" t="str">
            <v>WATER SUPPLY PIPING SYSTEM</v>
          </cell>
        </row>
        <row r="77">
          <cell r="E77" t="str">
            <v>B.3.3.</v>
          </cell>
          <cell r="G77" t="str">
            <v>DRAINAGE PIPING WORKS</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C927C-B4CC-46E4-AC3B-7633BE569655}">
  <sheetPr>
    <tabColor rgb="FF92D050"/>
  </sheetPr>
  <dimension ref="C1:Q45"/>
  <sheetViews>
    <sheetView showGridLines="0" view="pageBreakPreview" topLeftCell="A15" zoomScale="85" zoomScaleNormal="55" zoomScaleSheetLayoutView="85" workbookViewId="0">
      <selection activeCell="F27" sqref="F27"/>
    </sheetView>
  </sheetViews>
  <sheetFormatPr defaultColWidth="9.33203125" defaultRowHeight="12.75" x14ac:dyDescent="0.2"/>
  <cols>
    <col min="1" max="1" width="1.6640625" style="1" customWidth="1"/>
    <col min="2" max="2" width="3.1640625" style="1" customWidth="1"/>
    <col min="3" max="3" width="8" style="1" customWidth="1"/>
    <col min="4" max="4" width="35.83203125" style="1" customWidth="1"/>
    <col min="5" max="5" width="12.83203125" style="2" customWidth="1"/>
    <col min="6" max="6" width="35.83203125" style="1" customWidth="1"/>
    <col min="7" max="7" width="8" style="1" customWidth="1"/>
    <col min="8" max="9" width="2.83203125" style="1" customWidth="1"/>
    <col min="10" max="10" width="11.1640625" style="1" customWidth="1"/>
    <col min="11" max="11" width="20.83203125" style="2" customWidth="1"/>
    <col min="12" max="12" width="20.83203125" style="1" customWidth="1"/>
    <col min="13" max="14" width="20" style="1" customWidth="1"/>
    <col min="15" max="15" width="9.33203125" style="1"/>
    <col min="16" max="16" width="3.33203125" style="1" customWidth="1"/>
    <col min="17" max="17" width="10.33203125" style="1" customWidth="1"/>
    <col min="18" max="16384" width="9.33203125" style="1"/>
  </cols>
  <sheetData>
    <row r="1" spans="3:11" ht="13.5" thickBot="1" x14ac:dyDescent="0.25"/>
    <row r="2" spans="3:11" ht="15" customHeight="1" x14ac:dyDescent="0.2">
      <c r="C2" s="3"/>
      <c r="D2" s="4"/>
      <c r="E2" s="5"/>
      <c r="F2" s="4"/>
      <c r="G2" s="6"/>
    </row>
    <row r="3" spans="3:11" ht="15" customHeight="1" x14ac:dyDescent="0.2">
      <c r="C3" s="7"/>
      <c r="E3" s="9"/>
      <c r="G3" s="8"/>
    </row>
    <row r="4" spans="3:11" ht="15" customHeight="1" x14ac:dyDescent="0.2">
      <c r="C4" s="7"/>
      <c r="G4" s="8"/>
    </row>
    <row r="5" spans="3:11" ht="9.9499999999999993" customHeight="1" x14ac:dyDescent="0.2">
      <c r="C5" s="7"/>
      <c r="E5" s="10"/>
      <c r="G5" s="8"/>
    </row>
    <row r="6" spans="3:11" ht="26.25" x14ac:dyDescent="0.2">
      <c r="C6" s="7"/>
      <c r="E6" s="113" t="s">
        <v>0</v>
      </c>
      <c r="G6" s="8"/>
    </row>
    <row r="7" spans="3:11" ht="89.25" customHeight="1" x14ac:dyDescent="0.2">
      <c r="C7" s="224" t="s">
        <v>159</v>
      </c>
      <c r="D7" s="225"/>
      <c r="E7" s="225"/>
      <c r="F7" s="225"/>
      <c r="G7" s="226"/>
      <c r="K7" s="1"/>
    </row>
    <row r="8" spans="3:11" ht="20.100000000000001" customHeight="1" x14ac:dyDescent="0.2">
      <c r="C8" s="7"/>
      <c r="E8" s="11" t="s">
        <v>1</v>
      </c>
      <c r="G8" s="8"/>
      <c r="K8" s="1"/>
    </row>
    <row r="9" spans="3:11" ht="15" customHeight="1" x14ac:dyDescent="0.2">
      <c r="C9" s="7"/>
      <c r="E9" s="2" t="s">
        <v>2</v>
      </c>
      <c r="G9" s="8"/>
      <c r="K9" s="1"/>
    </row>
    <row r="10" spans="3:11" ht="15" customHeight="1" x14ac:dyDescent="0.2">
      <c r="C10" s="7"/>
      <c r="G10" s="8"/>
      <c r="K10" s="1"/>
    </row>
    <row r="11" spans="3:11" ht="33.75" customHeight="1" x14ac:dyDescent="0.2">
      <c r="C11" s="7"/>
      <c r="E11" s="12" t="s">
        <v>3</v>
      </c>
      <c r="G11" s="8"/>
      <c r="K11" s="1"/>
    </row>
    <row r="12" spans="3:11" ht="15" customHeight="1" x14ac:dyDescent="0.2">
      <c r="C12" s="7"/>
      <c r="E12" s="13" t="s">
        <v>4</v>
      </c>
      <c r="G12" s="8"/>
      <c r="K12" s="1"/>
    </row>
    <row r="13" spans="3:11" ht="15" customHeight="1" x14ac:dyDescent="0.2">
      <c r="C13" s="7"/>
      <c r="G13" s="8"/>
      <c r="K13" s="1"/>
    </row>
    <row r="14" spans="3:11" ht="15" customHeight="1" x14ac:dyDescent="0.2">
      <c r="C14" s="7"/>
      <c r="G14" s="8"/>
      <c r="K14" s="1"/>
    </row>
    <row r="15" spans="3:11" ht="15" customHeight="1" x14ac:dyDescent="0.2">
      <c r="C15" s="7"/>
      <c r="G15" s="8"/>
    </row>
    <row r="16" spans="3:11" ht="15" customHeight="1" x14ac:dyDescent="0.2">
      <c r="C16" s="7"/>
      <c r="G16" s="8"/>
    </row>
    <row r="17" spans="3:14" ht="15" customHeight="1" x14ac:dyDescent="0.2">
      <c r="C17" s="7"/>
      <c r="G17" s="8"/>
    </row>
    <row r="18" spans="3:14" ht="15" customHeight="1" x14ac:dyDescent="0.2">
      <c r="C18" s="7"/>
      <c r="G18" s="8"/>
    </row>
    <row r="19" spans="3:14" ht="15" customHeight="1" x14ac:dyDescent="0.2">
      <c r="C19" s="7"/>
      <c r="G19" s="8"/>
    </row>
    <row r="20" spans="3:14" ht="15" customHeight="1" thickBot="1" x14ac:dyDescent="0.25">
      <c r="C20" s="7"/>
      <c r="G20" s="8"/>
    </row>
    <row r="21" spans="3:14" ht="15" customHeight="1" x14ac:dyDescent="0.2">
      <c r="C21" s="7"/>
      <c r="G21" s="8"/>
      <c r="J21" s="14" t="s">
        <v>5</v>
      </c>
      <c r="K21" s="14" t="s">
        <v>6</v>
      </c>
      <c r="L21" s="14" t="s">
        <v>7</v>
      </c>
      <c r="M21" s="14" t="s">
        <v>6</v>
      </c>
      <c r="N21" s="14" t="s">
        <v>7</v>
      </c>
    </row>
    <row r="22" spans="3:14" ht="15" customHeight="1" x14ac:dyDescent="0.2">
      <c r="C22" s="7"/>
      <c r="G22" s="8"/>
      <c r="J22" s="15">
        <v>1</v>
      </c>
      <c r="K22" s="16">
        <v>46226</v>
      </c>
      <c r="L22" s="17">
        <f>K22+3</f>
        <v>46229</v>
      </c>
      <c r="M22" s="18">
        <f>K22</f>
        <v>46226</v>
      </c>
      <c r="N22" s="18">
        <f>L22</f>
        <v>46229</v>
      </c>
    </row>
    <row r="23" spans="3:14" ht="15" customHeight="1" x14ac:dyDescent="0.2">
      <c r="C23" s="7"/>
      <c r="G23" s="8"/>
      <c r="J23" s="19">
        <f t="shared" ref="J23:J30" si="0">J22+1</f>
        <v>2</v>
      </c>
      <c r="K23" s="20">
        <f>L22+1</f>
        <v>46230</v>
      </c>
      <c r="L23" s="21">
        <f>K23+6</f>
        <v>46236</v>
      </c>
      <c r="M23" s="22">
        <f t="shared" ref="M23:N30" si="1">K23</f>
        <v>46230</v>
      </c>
      <c r="N23" s="22">
        <f t="shared" si="1"/>
        <v>46236</v>
      </c>
    </row>
    <row r="24" spans="3:14" ht="15" customHeight="1" x14ac:dyDescent="0.2">
      <c r="C24" s="7"/>
      <c r="G24" s="8"/>
      <c r="J24" s="19">
        <f t="shared" si="0"/>
        <v>3</v>
      </c>
      <c r="K24" s="20">
        <f t="shared" ref="K24:K30" si="2">L23+1</f>
        <v>46237</v>
      </c>
      <c r="L24" s="21">
        <f t="shared" ref="L24:L30" si="3">K24+6</f>
        <v>46243</v>
      </c>
      <c r="M24" s="22">
        <f t="shared" si="1"/>
        <v>46237</v>
      </c>
      <c r="N24" s="22">
        <f t="shared" si="1"/>
        <v>46243</v>
      </c>
    </row>
    <row r="25" spans="3:14" ht="15" customHeight="1" x14ac:dyDescent="0.2">
      <c r="C25" s="7"/>
      <c r="G25" s="8"/>
      <c r="J25" s="19">
        <f t="shared" si="0"/>
        <v>4</v>
      </c>
      <c r="K25" s="20">
        <f t="shared" si="2"/>
        <v>46244</v>
      </c>
      <c r="L25" s="21">
        <f t="shared" si="3"/>
        <v>46250</v>
      </c>
      <c r="M25" s="22">
        <f t="shared" si="1"/>
        <v>46244</v>
      </c>
      <c r="N25" s="22">
        <f t="shared" si="1"/>
        <v>46250</v>
      </c>
    </row>
    <row r="26" spans="3:14" ht="15" customHeight="1" x14ac:dyDescent="0.2">
      <c r="C26" s="7"/>
      <c r="G26" s="8"/>
      <c r="J26" s="19">
        <f t="shared" si="0"/>
        <v>5</v>
      </c>
      <c r="K26" s="20">
        <f t="shared" si="2"/>
        <v>46251</v>
      </c>
      <c r="L26" s="21">
        <f t="shared" si="3"/>
        <v>46257</v>
      </c>
      <c r="M26" s="22">
        <f t="shared" si="1"/>
        <v>46251</v>
      </c>
      <c r="N26" s="22">
        <f t="shared" si="1"/>
        <v>46257</v>
      </c>
    </row>
    <row r="27" spans="3:14" ht="15" customHeight="1" x14ac:dyDescent="0.2">
      <c r="C27" s="7"/>
      <c r="G27" s="8"/>
      <c r="J27" s="19">
        <f t="shared" si="0"/>
        <v>6</v>
      </c>
      <c r="K27" s="20">
        <f t="shared" si="2"/>
        <v>46258</v>
      </c>
      <c r="L27" s="21">
        <f t="shared" si="3"/>
        <v>46264</v>
      </c>
      <c r="M27" s="22">
        <f t="shared" si="1"/>
        <v>46258</v>
      </c>
      <c r="N27" s="22">
        <f t="shared" si="1"/>
        <v>46264</v>
      </c>
    </row>
    <row r="28" spans="3:14" ht="15" customHeight="1" x14ac:dyDescent="0.2">
      <c r="C28" s="7"/>
      <c r="E28" s="1"/>
      <c r="G28" s="8"/>
      <c r="J28" s="19">
        <f t="shared" si="0"/>
        <v>7</v>
      </c>
      <c r="K28" s="20">
        <f t="shared" si="2"/>
        <v>46265</v>
      </c>
      <c r="L28" s="21">
        <f t="shared" si="3"/>
        <v>46271</v>
      </c>
      <c r="M28" s="22">
        <f t="shared" si="1"/>
        <v>46265</v>
      </c>
      <c r="N28" s="22">
        <f t="shared" si="1"/>
        <v>46271</v>
      </c>
    </row>
    <row r="29" spans="3:14" ht="15" customHeight="1" x14ac:dyDescent="0.2">
      <c r="C29" s="7"/>
      <c r="G29" s="8"/>
      <c r="J29" s="19">
        <f t="shared" si="0"/>
        <v>8</v>
      </c>
      <c r="K29" s="20">
        <f t="shared" si="2"/>
        <v>46272</v>
      </c>
      <c r="L29" s="21">
        <f t="shared" si="3"/>
        <v>46278</v>
      </c>
      <c r="M29" s="22">
        <f t="shared" si="1"/>
        <v>46272</v>
      </c>
      <c r="N29" s="22">
        <f t="shared" si="1"/>
        <v>46278</v>
      </c>
    </row>
    <row r="30" spans="3:14" ht="15" customHeight="1" x14ac:dyDescent="0.2">
      <c r="C30" s="7"/>
      <c r="E30" s="9"/>
      <c r="G30" s="8"/>
      <c r="J30" s="19">
        <f t="shared" si="0"/>
        <v>9</v>
      </c>
      <c r="K30" s="20">
        <f t="shared" si="2"/>
        <v>46279</v>
      </c>
      <c r="L30" s="21">
        <f t="shared" si="3"/>
        <v>46285</v>
      </c>
      <c r="M30" s="22">
        <f t="shared" si="1"/>
        <v>46279</v>
      </c>
      <c r="N30" s="22">
        <f t="shared" si="1"/>
        <v>46285</v>
      </c>
    </row>
    <row r="31" spans="3:14" ht="15" customHeight="1" thickBot="1" x14ac:dyDescent="0.25">
      <c r="C31" s="7"/>
      <c r="G31" s="8"/>
      <c r="J31" s="24"/>
      <c r="K31" s="25"/>
      <c r="L31" s="26"/>
      <c r="M31" s="27"/>
      <c r="N31" s="27"/>
    </row>
    <row r="32" spans="3:14" ht="15" customHeight="1" x14ac:dyDescent="0.2">
      <c r="C32" s="7"/>
      <c r="E32" s="23" t="s">
        <v>8</v>
      </c>
      <c r="G32" s="8"/>
    </row>
    <row r="33" spans="3:17" ht="15" customHeight="1" x14ac:dyDescent="0.2">
      <c r="C33" s="7"/>
      <c r="E33" s="28" t="s">
        <v>9</v>
      </c>
      <c r="G33" s="8"/>
    </row>
    <row r="34" spans="3:17" ht="50.25" customHeight="1" x14ac:dyDescent="0.2">
      <c r="C34" s="7"/>
      <c r="E34" s="29">
        <v>5</v>
      </c>
      <c r="G34" s="8"/>
    </row>
    <row r="35" spans="3:17" ht="18.75" customHeight="1" x14ac:dyDescent="0.2">
      <c r="C35" s="7"/>
      <c r="D35" s="30">
        <f>VLOOKUP(E34,mingguanptasdp,2)</f>
        <v>46251</v>
      </c>
      <c r="E35" s="31" t="s">
        <v>10</v>
      </c>
      <c r="F35" s="32">
        <f>VLOOKUP(E34,mingguanptasdp,3)</f>
        <v>46257</v>
      </c>
      <c r="G35" s="8"/>
      <c r="K35" s="1"/>
      <c r="P35" s="2"/>
      <c r="Q35" s="33"/>
    </row>
    <row r="36" spans="3:17" ht="15" customHeight="1" x14ac:dyDescent="0.2">
      <c r="C36" s="7"/>
      <c r="G36" s="8"/>
      <c r="K36" s="1"/>
      <c r="P36" s="2"/>
    </row>
    <row r="37" spans="3:17" ht="15" customHeight="1" x14ac:dyDescent="0.2">
      <c r="C37" s="7"/>
      <c r="D37" s="30"/>
      <c r="E37" s="34"/>
      <c r="F37" s="32"/>
      <c r="G37" s="8"/>
      <c r="K37" s="1"/>
    </row>
    <row r="38" spans="3:17" ht="15" customHeight="1" x14ac:dyDescent="0.2">
      <c r="C38" s="7"/>
      <c r="D38" s="30"/>
      <c r="E38" s="34"/>
      <c r="F38" s="32"/>
      <c r="G38" s="8"/>
      <c r="K38" s="1"/>
    </row>
    <row r="39" spans="3:17" ht="15" customHeight="1" x14ac:dyDescent="0.2">
      <c r="C39" s="7"/>
      <c r="G39" s="8"/>
      <c r="K39" s="1"/>
    </row>
    <row r="40" spans="3:17" ht="15" customHeight="1" x14ac:dyDescent="0.2">
      <c r="C40" s="7"/>
      <c r="E40" s="1"/>
      <c r="G40" s="8"/>
      <c r="K40" s="1"/>
    </row>
    <row r="41" spans="3:17" ht="15" customHeight="1" x14ac:dyDescent="0.2">
      <c r="C41" s="7"/>
      <c r="E41" s="35">
        <f>K22</f>
        <v>46226</v>
      </c>
      <c r="G41" s="8"/>
      <c r="K41" s="1"/>
    </row>
    <row r="42" spans="3:17" ht="15" customHeight="1" thickBot="1" x14ac:dyDescent="0.25">
      <c r="C42" s="36"/>
      <c r="D42" s="37"/>
      <c r="E42" s="38"/>
      <c r="F42" s="37"/>
      <c r="G42" s="39"/>
      <c r="K42" s="1"/>
    </row>
    <row r="43" spans="3:17" ht="15" customHeight="1" x14ac:dyDescent="0.2">
      <c r="K43" s="1"/>
      <c r="O43" s="40"/>
    </row>
    <row r="44" spans="3:17" ht="15" customHeight="1" x14ac:dyDescent="0.2">
      <c r="K44" s="1"/>
    </row>
    <row r="45" spans="3:17" ht="15" customHeight="1" x14ac:dyDescent="0.2"/>
  </sheetData>
  <mergeCells count="1">
    <mergeCell ref="C7:G7"/>
  </mergeCells>
  <dataValidations count="1">
    <dataValidation type="list" allowBlank="1" showInputMessage="1" showErrorMessage="1" sqref="E34" xr:uid="{D9F5C6C7-6E34-4AAE-BC10-C25343F38CCB}">
      <formula1>$J$22:$J$31</formula1>
    </dataValidation>
  </dataValidations>
  <printOptions horizontalCentered="1" verticalCentered="1"/>
  <pageMargins left="0.19685039370078741" right="0.19685039370078741" top="0.39370078740157483" bottom="0.39370078740157483"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5AF6A-3A33-4790-8F12-67C4C4C85761}">
  <sheetPr>
    <tabColor rgb="FFFFFF00"/>
  </sheetPr>
  <dimension ref="B1:BF31"/>
  <sheetViews>
    <sheetView showGridLines="0" view="pageBreakPreview" zoomScale="85" zoomScaleNormal="85" zoomScaleSheetLayoutView="85" workbookViewId="0">
      <pane xSplit="4" ySplit="9" topLeftCell="W19" activePane="bottomRight" state="frozen"/>
      <selection activeCell="BF33" sqref="BF33"/>
      <selection pane="topRight" activeCell="BF33" sqref="BF33"/>
      <selection pane="bottomLeft" activeCell="BF33" sqref="BF33"/>
      <selection pane="bottomRight" activeCell="AL31" sqref="AL31"/>
    </sheetView>
  </sheetViews>
  <sheetFormatPr defaultColWidth="9.33203125" defaultRowHeight="12.75" x14ac:dyDescent="0.2"/>
  <cols>
    <col min="1" max="1" width="2.83203125" style="45" customWidth="1"/>
    <col min="2" max="2" width="6" style="45" customWidth="1"/>
    <col min="3" max="3" width="55.83203125" style="45" customWidth="1"/>
    <col min="4" max="4" width="8.83203125" style="45" customWidth="1"/>
    <col min="5" max="28" width="10.83203125" style="45" hidden="1" customWidth="1"/>
    <col min="29" max="58" width="10.83203125" style="45" customWidth="1"/>
    <col min="59" max="16384" width="9.33203125" style="45"/>
  </cols>
  <sheetData>
    <row r="1" spans="2:58" ht="15" customHeight="1" x14ac:dyDescent="0.2">
      <c r="B1" s="41" t="s">
        <v>11</v>
      </c>
      <c r="C1" s="42"/>
      <c r="D1" s="43"/>
      <c r="E1" s="44"/>
      <c r="F1" s="44"/>
    </row>
    <row r="2" spans="2:58" ht="15" customHeight="1" x14ac:dyDescent="0.2">
      <c r="B2" s="46" t="str">
        <f>Cover!C7</f>
        <v>PEMBUATAN INTERIOR KANTOR REGIONAL III 
PT ASDP INDONESIA FERRY</v>
      </c>
      <c r="C2" s="42"/>
      <c r="D2" s="43"/>
      <c r="E2" s="44"/>
      <c r="F2" s="44"/>
    </row>
    <row r="3" spans="2:58" ht="15" customHeight="1" x14ac:dyDescent="0.2">
      <c r="B3" s="46" t="s">
        <v>12</v>
      </c>
      <c r="C3" s="42"/>
      <c r="D3" s="43"/>
      <c r="E3" s="47"/>
      <c r="F3" s="47"/>
      <c r="G3" s="47"/>
      <c r="H3" s="47"/>
      <c r="I3" s="48" t="s">
        <v>13</v>
      </c>
      <c r="J3" s="49">
        <v>1</v>
      </c>
      <c r="K3" s="50"/>
      <c r="L3" s="50"/>
      <c r="M3" s="50"/>
      <c r="N3" s="50"/>
      <c r="O3" s="48" t="s">
        <v>13</v>
      </c>
      <c r="P3" s="49">
        <f>J3+1</f>
        <v>2</v>
      </c>
      <c r="Q3" s="50"/>
      <c r="R3" s="50"/>
      <c r="S3" s="50"/>
      <c r="T3" s="50"/>
      <c r="U3" s="48" t="s">
        <v>13</v>
      </c>
      <c r="V3" s="49">
        <f>P3+1</f>
        <v>3</v>
      </c>
      <c r="W3" s="50"/>
      <c r="X3" s="50"/>
      <c r="Y3" s="50"/>
      <c r="Z3" s="50"/>
      <c r="AA3" s="48" t="s">
        <v>13</v>
      </c>
      <c r="AB3" s="49">
        <f>V3+1</f>
        <v>4</v>
      </c>
      <c r="AC3" s="50"/>
      <c r="AD3" s="50"/>
      <c r="AE3" s="50"/>
      <c r="AF3" s="50"/>
      <c r="AG3" s="48" t="s">
        <v>13</v>
      </c>
      <c r="AH3" s="49">
        <f>AB3+1</f>
        <v>5</v>
      </c>
      <c r="AI3" s="50"/>
      <c r="AJ3" s="50"/>
      <c r="AK3" s="50"/>
      <c r="AL3" s="50"/>
      <c r="AM3" s="48" t="s">
        <v>13</v>
      </c>
      <c r="AN3" s="49">
        <f>AH3+1</f>
        <v>6</v>
      </c>
      <c r="AO3" s="50"/>
      <c r="AP3" s="50"/>
      <c r="AQ3" s="50"/>
      <c r="AR3" s="50"/>
      <c r="AS3" s="48" t="s">
        <v>13</v>
      </c>
      <c r="AT3" s="49">
        <f>AN3+1</f>
        <v>7</v>
      </c>
      <c r="AU3" s="50"/>
      <c r="AV3" s="50"/>
      <c r="AW3" s="50"/>
      <c r="AX3" s="50"/>
      <c r="AY3" s="48" t="s">
        <v>13</v>
      </c>
      <c r="AZ3" s="49">
        <f>AT3+1</f>
        <v>8</v>
      </c>
      <c r="BA3" s="50"/>
      <c r="BB3" s="50"/>
      <c r="BC3" s="50"/>
      <c r="BD3" s="50"/>
      <c r="BE3" s="48" t="s">
        <v>13</v>
      </c>
      <c r="BF3" s="49">
        <f>AZ3+1</f>
        <v>9</v>
      </c>
    </row>
    <row r="4" spans="2:58" ht="15" customHeight="1" x14ac:dyDescent="0.2">
      <c r="B4" s="46" t="s">
        <v>14</v>
      </c>
      <c r="C4" s="42"/>
      <c r="D4" s="43"/>
      <c r="E4" s="51"/>
      <c r="F4" s="51"/>
      <c r="G4" s="51"/>
      <c r="H4" s="51"/>
      <c r="I4" s="52" t="s">
        <v>15</v>
      </c>
      <c r="J4" s="53">
        <f>VLOOKUP(J3,mingguanptasdp,2)</f>
        <v>46226</v>
      </c>
      <c r="K4" s="50"/>
      <c r="L4" s="50"/>
      <c r="M4" s="50"/>
      <c r="N4" s="54"/>
      <c r="O4" s="52" t="s">
        <v>15</v>
      </c>
      <c r="P4" s="53">
        <f>VLOOKUP(P3,mingguanptasdp,2)</f>
        <v>46230</v>
      </c>
      <c r="Q4" s="50"/>
      <c r="R4" s="50"/>
      <c r="S4" s="50"/>
      <c r="T4" s="54"/>
      <c r="U4" s="52" t="s">
        <v>15</v>
      </c>
      <c r="V4" s="53">
        <f>VLOOKUP(V3,mingguanptasdp,2)</f>
        <v>46237</v>
      </c>
      <c r="W4" s="50"/>
      <c r="X4" s="50"/>
      <c r="Y4" s="50"/>
      <c r="Z4" s="54"/>
      <c r="AA4" s="52" t="s">
        <v>15</v>
      </c>
      <c r="AB4" s="53">
        <f>VLOOKUP(AB3,mingguanptasdp,2)</f>
        <v>46244</v>
      </c>
      <c r="AC4" s="50"/>
      <c r="AD4" s="50"/>
      <c r="AE4" s="50"/>
      <c r="AF4" s="54"/>
      <c r="AG4" s="52" t="s">
        <v>15</v>
      </c>
      <c r="AH4" s="53">
        <f>VLOOKUP(AH3,mingguanptasdp,2)</f>
        <v>46251</v>
      </c>
      <c r="AI4" s="50"/>
      <c r="AJ4" s="50"/>
      <c r="AK4" s="50"/>
      <c r="AL4" s="54"/>
      <c r="AM4" s="52" t="s">
        <v>15</v>
      </c>
      <c r="AN4" s="53">
        <f>VLOOKUP(AN3,mingguanptasdp,2)</f>
        <v>46258</v>
      </c>
      <c r="AO4" s="50"/>
      <c r="AP4" s="50"/>
      <c r="AQ4" s="50"/>
      <c r="AR4" s="54"/>
      <c r="AS4" s="52" t="s">
        <v>15</v>
      </c>
      <c r="AT4" s="53">
        <f>VLOOKUP(AT3,mingguanptasdp,2)</f>
        <v>46265</v>
      </c>
      <c r="AU4" s="50"/>
      <c r="AV4" s="50"/>
      <c r="AW4" s="50"/>
      <c r="AX4" s="54"/>
      <c r="AY4" s="52" t="s">
        <v>15</v>
      </c>
      <c r="AZ4" s="53">
        <f>VLOOKUP(AZ3,mingguanptasdp,2)</f>
        <v>46272</v>
      </c>
      <c r="BA4" s="50"/>
      <c r="BB4" s="50"/>
      <c r="BC4" s="50"/>
      <c r="BD4" s="54"/>
      <c r="BE4" s="52" t="s">
        <v>15</v>
      </c>
      <c r="BF4" s="53">
        <f>VLOOKUP(BF3,mingguanptasdp,2)</f>
        <v>46279</v>
      </c>
    </row>
    <row r="5" spans="2:58" ht="15" customHeight="1" thickBot="1" x14ac:dyDescent="0.25">
      <c r="B5" s="55"/>
      <c r="C5" s="56"/>
      <c r="D5" s="43"/>
      <c r="E5" s="51"/>
      <c r="F5" s="51"/>
      <c r="G5" s="51"/>
      <c r="H5" s="51"/>
      <c r="I5" s="52" t="s">
        <v>16</v>
      </c>
      <c r="J5" s="53">
        <f>VLOOKUP(J3,mingguanptasdp,3)</f>
        <v>46229</v>
      </c>
      <c r="K5" s="50"/>
      <c r="L5" s="50"/>
      <c r="M5" s="50"/>
      <c r="N5" s="54"/>
      <c r="O5" s="52" t="s">
        <v>16</v>
      </c>
      <c r="P5" s="53">
        <f>VLOOKUP(P3,mingguanptasdp,3)</f>
        <v>46236</v>
      </c>
      <c r="Q5" s="50"/>
      <c r="R5" s="50"/>
      <c r="S5" s="50"/>
      <c r="T5" s="54"/>
      <c r="U5" s="52" t="s">
        <v>16</v>
      </c>
      <c r="V5" s="53">
        <f>VLOOKUP(V3,mingguanptasdp,3)</f>
        <v>46243</v>
      </c>
      <c r="W5" s="50"/>
      <c r="X5" s="50"/>
      <c r="Y5" s="50"/>
      <c r="Z5" s="54"/>
      <c r="AA5" s="52" t="s">
        <v>16</v>
      </c>
      <c r="AB5" s="53">
        <f>VLOOKUP(AB3,mingguanptasdp,3)</f>
        <v>46250</v>
      </c>
      <c r="AC5" s="50"/>
      <c r="AD5" s="50"/>
      <c r="AE5" s="50"/>
      <c r="AF5" s="54"/>
      <c r="AG5" s="52" t="s">
        <v>16</v>
      </c>
      <c r="AH5" s="53">
        <f>VLOOKUP(AH3,mingguanptasdp,3)</f>
        <v>46257</v>
      </c>
      <c r="AI5" s="50"/>
      <c r="AJ5" s="50"/>
      <c r="AK5" s="50"/>
      <c r="AL5" s="54"/>
      <c r="AM5" s="52" t="s">
        <v>16</v>
      </c>
      <c r="AN5" s="53">
        <f>VLOOKUP(AN3,mingguanptasdp,3)</f>
        <v>46264</v>
      </c>
      <c r="AO5" s="50"/>
      <c r="AP5" s="50"/>
      <c r="AQ5" s="50"/>
      <c r="AR5" s="54"/>
      <c r="AS5" s="52" t="s">
        <v>16</v>
      </c>
      <c r="AT5" s="53">
        <f>VLOOKUP(AT3,mingguanptasdp,3)</f>
        <v>46271</v>
      </c>
      <c r="AU5" s="50"/>
      <c r="AV5" s="50"/>
      <c r="AW5" s="50"/>
      <c r="AX5" s="54"/>
      <c r="AY5" s="52" t="s">
        <v>16</v>
      </c>
      <c r="AZ5" s="53">
        <f>VLOOKUP(AZ3,mingguanptasdp,3)</f>
        <v>46278</v>
      </c>
      <c r="BA5" s="50"/>
      <c r="BB5" s="50"/>
      <c r="BC5" s="50"/>
      <c r="BD5" s="54"/>
      <c r="BE5" s="52" t="s">
        <v>16</v>
      </c>
      <c r="BF5" s="53">
        <f>VLOOKUP(BF3,mingguanptasdp,3)</f>
        <v>46285</v>
      </c>
    </row>
    <row r="6" spans="2:58" ht="15" customHeight="1" x14ac:dyDescent="0.2">
      <c r="B6" s="232" t="s">
        <v>17</v>
      </c>
      <c r="C6" s="234" t="s">
        <v>18</v>
      </c>
      <c r="D6" s="231" t="s">
        <v>24</v>
      </c>
      <c r="E6" s="231" t="s">
        <v>25</v>
      </c>
      <c r="F6" s="231"/>
      <c r="G6" s="231"/>
      <c r="H6" s="231"/>
      <c r="I6" s="231"/>
      <c r="J6" s="231"/>
      <c r="K6" s="231" t="s">
        <v>25</v>
      </c>
      <c r="L6" s="231"/>
      <c r="M6" s="231"/>
      <c r="N6" s="231"/>
      <c r="O6" s="231"/>
      <c r="P6" s="231"/>
      <c r="Q6" s="231" t="s">
        <v>25</v>
      </c>
      <c r="R6" s="231"/>
      <c r="S6" s="231"/>
      <c r="T6" s="231"/>
      <c r="U6" s="231"/>
      <c r="V6" s="231"/>
      <c r="W6" s="231" t="s">
        <v>25</v>
      </c>
      <c r="X6" s="231"/>
      <c r="Y6" s="231"/>
      <c r="Z6" s="231"/>
      <c r="AA6" s="231"/>
      <c r="AB6" s="231"/>
      <c r="AC6" s="231" t="s">
        <v>25</v>
      </c>
      <c r="AD6" s="231"/>
      <c r="AE6" s="231"/>
      <c r="AF6" s="231"/>
      <c r="AG6" s="231"/>
      <c r="AH6" s="231"/>
      <c r="AI6" s="231" t="s">
        <v>25</v>
      </c>
      <c r="AJ6" s="231"/>
      <c r="AK6" s="231"/>
      <c r="AL6" s="231"/>
      <c r="AM6" s="231"/>
      <c r="AN6" s="231"/>
      <c r="AO6" s="231" t="s">
        <v>25</v>
      </c>
      <c r="AP6" s="231"/>
      <c r="AQ6" s="231"/>
      <c r="AR6" s="231"/>
      <c r="AS6" s="231"/>
      <c r="AT6" s="231"/>
      <c r="AU6" s="231" t="s">
        <v>25</v>
      </c>
      <c r="AV6" s="231"/>
      <c r="AW6" s="231"/>
      <c r="AX6" s="231"/>
      <c r="AY6" s="231"/>
      <c r="AZ6" s="231"/>
      <c r="BA6" s="231" t="s">
        <v>25</v>
      </c>
      <c r="BB6" s="231"/>
      <c r="BC6" s="231"/>
      <c r="BD6" s="231"/>
      <c r="BE6" s="231"/>
      <c r="BF6" s="231"/>
    </row>
    <row r="7" spans="2:58" ht="15" customHeight="1" x14ac:dyDescent="0.2">
      <c r="B7" s="233"/>
      <c r="C7" s="235"/>
      <c r="D7" s="236"/>
      <c r="E7" s="227" t="s">
        <v>26</v>
      </c>
      <c r="F7" s="227"/>
      <c r="G7" s="228" t="s">
        <v>27</v>
      </c>
      <c r="H7" s="229"/>
      <c r="I7" s="230" t="s">
        <v>28</v>
      </c>
      <c r="J7" s="230"/>
      <c r="K7" s="227" t="s">
        <v>26</v>
      </c>
      <c r="L7" s="227"/>
      <c r="M7" s="228" t="s">
        <v>27</v>
      </c>
      <c r="N7" s="229"/>
      <c r="O7" s="230" t="s">
        <v>28</v>
      </c>
      <c r="P7" s="230"/>
      <c r="Q7" s="227" t="s">
        <v>26</v>
      </c>
      <c r="R7" s="227"/>
      <c r="S7" s="228" t="s">
        <v>27</v>
      </c>
      <c r="T7" s="229"/>
      <c r="U7" s="230" t="s">
        <v>28</v>
      </c>
      <c r="V7" s="230"/>
      <c r="W7" s="227" t="s">
        <v>26</v>
      </c>
      <c r="X7" s="227"/>
      <c r="Y7" s="228" t="s">
        <v>27</v>
      </c>
      <c r="Z7" s="229"/>
      <c r="AA7" s="230" t="s">
        <v>28</v>
      </c>
      <c r="AB7" s="230"/>
      <c r="AC7" s="227" t="s">
        <v>26</v>
      </c>
      <c r="AD7" s="227"/>
      <c r="AE7" s="228" t="s">
        <v>27</v>
      </c>
      <c r="AF7" s="229"/>
      <c r="AG7" s="230" t="s">
        <v>28</v>
      </c>
      <c r="AH7" s="230"/>
      <c r="AI7" s="227" t="s">
        <v>26</v>
      </c>
      <c r="AJ7" s="227"/>
      <c r="AK7" s="228" t="s">
        <v>27</v>
      </c>
      <c r="AL7" s="229"/>
      <c r="AM7" s="230" t="s">
        <v>28</v>
      </c>
      <c r="AN7" s="230"/>
      <c r="AO7" s="227" t="s">
        <v>26</v>
      </c>
      <c r="AP7" s="227"/>
      <c r="AQ7" s="228" t="s">
        <v>27</v>
      </c>
      <c r="AR7" s="229"/>
      <c r="AS7" s="230" t="s">
        <v>28</v>
      </c>
      <c r="AT7" s="230"/>
      <c r="AU7" s="227" t="s">
        <v>26</v>
      </c>
      <c r="AV7" s="227"/>
      <c r="AW7" s="228" t="s">
        <v>27</v>
      </c>
      <c r="AX7" s="229"/>
      <c r="AY7" s="230" t="s">
        <v>28</v>
      </c>
      <c r="AZ7" s="230"/>
      <c r="BA7" s="227" t="s">
        <v>26</v>
      </c>
      <c r="BB7" s="227"/>
      <c r="BC7" s="228" t="s">
        <v>27</v>
      </c>
      <c r="BD7" s="229"/>
      <c r="BE7" s="230" t="s">
        <v>28</v>
      </c>
      <c r="BF7" s="230"/>
    </row>
    <row r="8" spans="2:58" ht="15" customHeight="1" x14ac:dyDescent="0.2">
      <c r="B8" s="233"/>
      <c r="C8" s="235"/>
      <c r="D8" s="236"/>
      <c r="E8" s="57" t="s">
        <v>29</v>
      </c>
      <c r="F8" s="58" t="s">
        <v>30</v>
      </c>
      <c r="G8" s="57" t="s">
        <v>29</v>
      </c>
      <c r="H8" s="58" t="s">
        <v>30</v>
      </c>
      <c r="I8" s="57" t="s">
        <v>29</v>
      </c>
      <c r="J8" s="58" t="s">
        <v>30</v>
      </c>
      <c r="K8" s="57" t="s">
        <v>29</v>
      </c>
      <c r="L8" s="58" t="s">
        <v>30</v>
      </c>
      <c r="M8" s="57" t="s">
        <v>29</v>
      </c>
      <c r="N8" s="58" t="s">
        <v>30</v>
      </c>
      <c r="O8" s="57" t="s">
        <v>29</v>
      </c>
      <c r="P8" s="58" t="s">
        <v>30</v>
      </c>
      <c r="Q8" s="57" t="s">
        <v>29</v>
      </c>
      <c r="R8" s="58" t="s">
        <v>30</v>
      </c>
      <c r="S8" s="57" t="s">
        <v>29</v>
      </c>
      <c r="T8" s="58" t="s">
        <v>30</v>
      </c>
      <c r="U8" s="57" t="s">
        <v>29</v>
      </c>
      <c r="V8" s="58" t="s">
        <v>30</v>
      </c>
      <c r="W8" s="57" t="s">
        <v>29</v>
      </c>
      <c r="X8" s="58" t="s">
        <v>30</v>
      </c>
      <c r="Y8" s="57" t="s">
        <v>29</v>
      </c>
      <c r="Z8" s="58" t="s">
        <v>30</v>
      </c>
      <c r="AA8" s="57" t="s">
        <v>29</v>
      </c>
      <c r="AB8" s="58" t="s">
        <v>30</v>
      </c>
      <c r="AC8" s="57" t="s">
        <v>29</v>
      </c>
      <c r="AD8" s="58" t="s">
        <v>30</v>
      </c>
      <c r="AE8" s="57" t="s">
        <v>29</v>
      </c>
      <c r="AF8" s="58" t="s">
        <v>30</v>
      </c>
      <c r="AG8" s="57" t="s">
        <v>29</v>
      </c>
      <c r="AH8" s="58" t="s">
        <v>30</v>
      </c>
      <c r="AI8" s="57" t="s">
        <v>29</v>
      </c>
      <c r="AJ8" s="58" t="s">
        <v>30</v>
      </c>
      <c r="AK8" s="57" t="s">
        <v>29</v>
      </c>
      <c r="AL8" s="58" t="s">
        <v>30</v>
      </c>
      <c r="AM8" s="57" t="s">
        <v>29</v>
      </c>
      <c r="AN8" s="58" t="s">
        <v>30</v>
      </c>
      <c r="AO8" s="57" t="s">
        <v>29</v>
      </c>
      <c r="AP8" s="58" t="s">
        <v>30</v>
      </c>
      <c r="AQ8" s="57" t="s">
        <v>29</v>
      </c>
      <c r="AR8" s="58" t="s">
        <v>30</v>
      </c>
      <c r="AS8" s="57" t="s">
        <v>29</v>
      </c>
      <c r="AT8" s="58" t="s">
        <v>30</v>
      </c>
      <c r="AU8" s="57" t="s">
        <v>29</v>
      </c>
      <c r="AV8" s="58" t="s">
        <v>30</v>
      </c>
      <c r="AW8" s="57" t="s">
        <v>29</v>
      </c>
      <c r="AX8" s="58" t="s">
        <v>30</v>
      </c>
      <c r="AY8" s="57" t="s">
        <v>29</v>
      </c>
      <c r="AZ8" s="58" t="s">
        <v>30</v>
      </c>
      <c r="BA8" s="57" t="s">
        <v>29</v>
      </c>
      <c r="BB8" s="58" t="s">
        <v>30</v>
      </c>
      <c r="BC8" s="57" t="s">
        <v>29</v>
      </c>
      <c r="BD8" s="58" t="s">
        <v>30</v>
      </c>
      <c r="BE8" s="57" t="s">
        <v>29</v>
      </c>
      <c r="BF8" s="58" t="s">
        <v>30</v>
      </c>
    </row>
    <row r="9" spans="2:58" ht="15" customHeight="1" thickBot="1" x14ac:dyDescent="0.25">
      <c r="B9" s="59">
        <v>1</v>
      </c>
      <c r="C9" s="59">
        <f>B9+1</f>
        <v>2</v>
      </c>
      <c r="D9" s="59">
        <f>C9+1</f>
        <v>3</v>
      </c>
      <c r="E9" s="59">
        <v>4</v>
      </c>
      <c r="F9" s="59">
        <f t="shared" ref="F9:J9" si="0">E9+1</f>
        <v>5</v>
      </c>
      <c r="G9" s="59">
        <f t="shared" si="0"/>
        <v>6</v>
      </c>
      <c r="H9" s="59">
        <f t="shared" si="0"/>
        <v>7</v>
      </c>
      <c r="I9" s="63">
        <f t="shared" si="0"/>
        <v>8</v>
      </c>
      <c r="J9" s="64">
        <f t="shared" si="0"/>
        <v>9</v>
      </c>
      <c r="K9" s="59">
        <v>4</v>
      </c>
      <c r="L9" s="59">
        <f t="shared" ref="L9:P9" si="1">K9+1</f>
        <v>5</v>
      </c>
      <c r="M9" s="59">
        <f t="shared" si="1"/>
        <v>6</v>
      </c>
      <c r="N9" s="59">
        <f t="shared" si="1"/>
        <v>7</v>
      </c>
      <c r="O9" s="63">
        <f t="shared" si="1"/>
        <v>8</v>
      </c>
      <c r="P9" s="64">
        <f t="shared" si="1"/>
        <v>9</v>
      </c>
      <c r="Q9" s="59">
        <v>4</v>
      </c>
      <c r="R9" s="59">
        <f t="shared" ref="R9:V9" si="2">Q9+1</f>
        <v>5</v>
      </c>
      <c r="S9" s="59">
        <f t="shared" si="2"/>
        <v>6</v>
      </c>
      <c r="T9" s="59">
        <f t="shared" si="2"/>
        <v>7</v>
      </c>
      <c r="U9" s="63">
        <f t="shared" si="2"/>
        <v>8</v>
      </c>
      <c r="V9" s="64">
        <f t="shared" si="2"/>
        <v>9</v>
      </c>
      <c r="W9" s="59">
        <v>4</v>
      </c>
      <c r="X9" s="59">
        <f t="shared" ref="X9:AB9" si="3">W9+1</f>
        <v>5</v>
      </c>
      <c r="Y9" s="59">
        <f t="shared" si="3"/>
        <v>6</v>
      </c>
      <c r="Z9" s="59">
        <f t="shared" si="3"/>
        <v>7</v>
      </c>
      <c r="AA9" s="63">
        <f t="shared" si="3"/>
        <v>8</v>
      </c>
      <c r="AB9" s="64">
        <f t="shared" si="3"/>
        <v>9</v>
      </c>
      <c r="AC9" s="59">
        <v>4</v>
      </c>
      <c r="AD9" s="59">
        <f t="shared" ref="AD9:AH9" si="4">AC9+1</f>
        <v>5</v>
      </c>
      <c r="AE9" s="59">
        <f t="shared" si="4"/>
        <v>6</v>
      </c>
      <c r="AF9" s="59">
        <f t="shared" si="4"/>
        <v>7</v>
      </c>
      <c r="AG9" s="63">
        <f t="shared" si="4"/>
        <v>8</v>
      </c>
      <c r="AH9" s="64">
        <f t="shared" si="4"/>
        <v>9</v>
      </c>
      <c r="AI9" s="59">
        <v>4</v>
      </c>
      <c r="AJ9" s="59">
        <f t="shared" ref="AJ9:AN9" si="5">AI9+1</f>
        <v>5</v>
      </c>
      <c r="AK9" s="59">
        <f t="shared" si="5"/>
        <v>6</v>
      </c>
      <c r="AL9" s="59">
        <f t="shared" si="5"/>
        <v>7</v>
      </c>
      <c r="AM9" s="63">
        <f t="shared" si="5"/>
        <v>8</v>
      </c>
      <c r="AN9" s="64">
        <f t="shared" si="5"/>
        <v>9</v>
      </c>
      <c r="AO9" s="59">
        <v>4</v>
      </c>
      <c r="AP9" s="59">
        <f t="shared" ref="AP9:AT9" si="6">AO9+1</f>
        <v>5</v>
      </c>
      <c r="AQ9" s="59">
        <f t="shared" si="6"/>
        <v>6</v>
      </c>
      <c r="AR9" s="59">
        <f t="shared" si="6"/>
        <v>7</v>
      </c>
      <c r="AS9" s="63">
        <f t="shared" si="6"/>
        <v>8</v>
      </c>
      <c r="AT9" s="64">
        <f t="shared" si="6"/>
        <v>9</v>
      </c>
      <c r="AU9" s="59">
        <v>4</v>
      </c>
      <c r="AV9" s="59">
        <f t="shared" ref="AV9:AZ9" si="7">AU9+1</f>
        <v>5</v>
      </c>
      <c r="AW9" s="59">
        <f t="shared" si="7"/>
        <v>6</v>
      </c>
      <c r="AX9" s="59">
        <f t="shared" si="7"/>
        <v>7</v>
      </c>
      <c r="AY9" s="63">
        <f t="shared" si="7"/>
        <v>8</v>
      </c>
      <c r="AZ9" s="64">
        <f t="shared" si="7"/>
        <v>9</v>
      </c>
      <c r="BA9" s="59">
        <v>4</v>
      </c>
      <c r="BB9" s="59">
        <f t="shared" ref="BB9:BF9" si="8">BA9+1</f>
        <v>5</v>
      </c>
      <c r="BC9" s="59">
        <f t="shared" si="8"/>
        <v>6</v>
      </c>
      <c r="BD9" s="59">
        <f t="shared" si="8"/>
        <v>7</v>
      </c>
      <c r="BE9" s="63">
        <f t="shared" si="8"/>
        <v>8</v>
      </c>
      <c r="BF9" s="64">
        <f t="shared" si="8"/>
        <v>9</v>
      </c>
    </row>
    <row r="10" spans="2:58" ht="15" customHeight="1" x14ac:dyDescent="0.2">
      <c r="B10" s="65"/>
      <c r="C10" s="66"/>
      <c r="D10" s="70"/>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row>
    <row r="11" spans="2:58" ht="15" customHeight="1" x14ac:dyDescent="0.2">
      <c r="B11" s="72" t="s">
        <v>31</v>
      </c>
      <c r="C11" s="73" t="s">
        <v>32</v>
      </c>
      <c r="D11" s="84">
        <f>SUM(Rincian_Prog!I12:I20)</f>
        <v>9.3291245791245796</v>
      </c>
      <c r="E11" s="78">
        <f>F11/$D11</f>
        <v>0</v>
      </c>
      <c r="F11" s="79">
        <f>SUM(Rincian_Prog!K12:K20)</f>
        <v>0</v>
      </c>
      <c r="G11" s="78">
        <f>H11/$D11</f>
        <v>0</v>
      </c>
      <c r="H11" s="79">
        <f>SUM(Rincian_Prog!M12:M20)</f>
        <v>0</v>
      </c>
      <c r="I11" s="78">
        <f>J11/$D11</f>
        <v>0</v>
      </c>
      <c r="J11" s="79">
        <f>SUM(Rincian_Prog!O12:O20)</f>
        <v>0</v>
      </c>
      <c r="K11" s="78">
        <f>L11/$D11</f>
        <v>0</v>
      </c>
      <c r="L11" s="79">
        <f>SUM(Rincian_Prog!Q12:Q20)</f>
        <v>0</v>
      </c>
      <c r="M11" s="78">
        <f>N11/$D11</f>
        <v>0</v>
      </c>
      <c r="N11" s="79">
        <f>SUM(Rincian_Prog!S12:S20)</f>
        <v>0</v>
      </c>
      <c r="O11" s="78">
        <f>P11/$D11</f>
        <v>0</v>
      </c>
      <c r="P11" s="79">
        <f>SUM(Rincian_Prog!U12:U20)</f>
        <v>0</v>
      </c>
      <c r="Q11" s="78">
        <f>R11/$D11</f>
        <v>0</v>
      </c>
      <c r="R11" s="79">
        <f>SUM(Rincian_Prog!W12:W20)</f>
        <v>0</v>
      </c>
      <c r="S11" s="78">
        <f>T11/$D11</f>
        <v>0.14368853198592438</v>
      </c>
      <c r="T11" s="79">
        <f>SUM(Rincian_Prog!Y12:Y20)</f>
        <v>1.3404882154882154</v>
      </c>
      <c r="U11" s="78">
        <f>V11/$D11</f>
        <v>0.14368853198592438</v>
      </c>
      <c r="V11" s="79">
        <f>SUM(Rincian_Prog!AA12:AA20)</f>
        <v>1.3404882154882154</v>
      </c>
      <c r="W11" s="78">
        <f>X11/$D11</f>
        <v>0.14368853198592438</v>
      </c>
      <c r="X11" s="79">
        <f>SUM(Rincian_Prog!AC12:AC20)</f>
        <v>1.3404882154882154</v>
      </c>
      <c r="Y11" s="78">
        <f>Z11/$D11</f>
        <v>0.78322656320490835</v>
      </c>
      <c r="Z11" s="79">
        <f>SUM(Rincian_Prog!AE12:AE20)</f>
        <v>7.3068181818181817</v>
      </c>
      <c r="AA11" s="78">
        <f>AB11/$D11</f>
        <v>0.92691509519083282</v>
      </c>
      <c r="AB11" s="79">
        <f>SUM(Rincian_Prog!AG12:AG20)</f>
        <v>8.6473063973063979</v>
      </c>
      <c r="AC11" s="78">
        <f>AD11/$D11</f>
        <v>0.92691509519083282</v>
      </c>
      <c r="AD11" s="79">
        <f>SUM(Rincian_Prog!AI12:AI20)</f>
        <v>8.6473063973063979</v>
      </c>
      <c r="AE11" s="78">
        <f>AF11/$D11</f>
        <v>2.436163493638906E-2</v>
      </c>
      <c r="AF11" s="79">
        <f>SUM(Rincian_Prog!AK12:AK20)</f>
        <v>0.22727272727272724</v>
      </c>
      <c r="AG11" s="78">
        <f>AH11/$D11</f>
        <v>0.9512767301272218</v>
      </c>
      <c r="AH11" s="79">
        <f>SUM(Rincian_Prog!AM12:AM20)</f>
        <v>8.8745791245791246</v>
      </c>
      <c r="AI11" s="78">
        <f>AJ11/$D11</f>
        <v>0.9512767301272218</v>
      </c>
      <c r="AJ11" s="79">
        <f>SUM(Rincian_Prog!AO12:AO20)</f>
        <v>8.8745791245791246</v>
      </c>
      <c r="AK11" s="78">
        <f>AL11/$D11</f>
        <v>1.218081746819453E-2</v>
      </c>
      <c r="AL11" s="79">
        <f>SUM(Rincian_Prog!AQ12:AQ20)</f>
        <v>0.11363636363636362</v>
      </c>
      <c r="AM11" s="78">
        <f>AN11/$D11</f>
        <v>0.96345754759541635</v>
      </c>
      <c r="AN11" s="79">
        <f>SUM(Rincian_Prog!AS12:AS20)</f>
        <v>8.9882154882154879</v>
      </c>
      <c r="AO11" s="78">
        <f>AP11/$D11</f>
        <v>0.96345754759541635</v>
      </c>
      <c r="AP11" s="79">
        <f>SUM(Rincian_Prog!AU12:AU20)</f>
        <v>8.9882154882154879</v>
      </c>
      <c r="AQ11" s="78">
        <f>AR11/$D11</f>
        <v>-0.96345754759541635</v>
      </c>
      <c r="AR11" s="79">
        <f>SUM(Rincian_Prog!AW12:AW20)</f>
        <v>-8.9882154882154879</v>
      </c>
      <c r="AS11" s="78">
        <f>AT11/$D11</f>
        <v>0</v>
      </c>
      <c r="AT11" s="79">
        <f>SUM(Rincian_Prog!AY12:AY20)</f>
        <v>0</v>
      </c>
      <c r="AU11" s="78">
        <f>AV11/$D11</f>
        <v>0</v>
      </c>
      <c r="AV11" s="79">
        <f>SUM(Rincian_Prog!BA12:BA20)</f>
        <v>0</v>
      </c>
      <c r="AW11" s="78">
        <f>AX11/$D11</f>
        <v>0</v>
      </c>
      <c r="AX11" s="79">
        <f>SUM(Rincian_Prog!BC12:BC20)</f>
        <v>0</v>
      </c>
      <c r="AY11" s="78">
        <f>AZ11/$D11</f>
        <v>0</v>
      </c>
      <c r="AZ11" s="79">
        <f>SUM(Rincian_Prog!BE12:BE20)</f>
        <v>0</v>
      </c>
      <c r="BA11" s="78">
        <f>BB11/$D11</f>
        <v>0</v>
      </c>
      <c r="BB11" s="79">
        <f>SUM(Rincian_Prog!BG12:BG20)</f>
        <v>0</v>
      </c>
      <c r="BC11" s="78">
        <f>BD11/$D11</f>
        <v>0</v>
      </c>
      <c r="BD11" s="79">
        <f>SUM(Rincian_Prog!BI12:BI20)</f>
        <v>0</v>
      </c>
      <c r="BE11" s="78">
        <f>BF11/$D11</f>
        <v>0</v>
      </c>
      <c r="BF11" s="79">
        <f>SUM(Rincian_Prog!BK12:BK20)</f>
        <v>0</v>
      </c>
    </row>
    <row r="12" spans="2:58" ht="15" customHeight="1" x14ac:dyDescent="0.2">
      <c r="B12" s="76"/>
      <c r="C12" s="85"/>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row>
    <row r="13" spans="2:58" ht="15" customHeight="1" x14ac:dyDescent="0.2">
      <c r="B13" s="72" t="s">
        <v>150</v>
      </c>
      <c r="C13" s="73" t="s">
        <v>49</v>
      </c>
      <c r="D13" s="77"/>
      <c r="E13" s="77"/>
      <c r="F13" s="77"/>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7"/>
      <c r="BD13" s="77"/>
      <c r="BE13" s="77"/>
      <c r="BF13" s="77"/>
    </row>
    <row r="14" spans="2:58" ht="15" customHeight="1" x14ac:dyDescent="0.2">
      <c r="B14" s="93" t="s">
        <v>48</v>
      </c>
      <c r="C14" s="73" t="s">
        <v>50</v>
      </c>
      <c r="D14" s="84">
        <f>SUM(Rincian_Prog!I27:I55)</f>
        <v>35.219990572390572</v>
      </c>
      <c r="E14" s="78">
        <f>F14/$D14</f>
        <v>0</v>
      </c>
      <c r="F14" s="79">
        <f>SUM(Rincian_Prog!K27:K55)</f>
        <v>0</v>
      </c>
      <c r="G14" s="78">
        <f>H14/$D14</f>
        <v>0</v>
      </c>
      <c r="H14" s="79">
        <f>SUM(Rincian_Prog!M27:M55)</f>
        <v>0</v>
      </c>
      <c r="I14" s="78">
        <f>J14/$D14</f>
        <v>0</v>
      </c>
      <c r="J14" s="79">
        <f>SUM(Rincian_Prog!O27:O55)</f>
        <v>0</v>
      </c>
      <c r="K14" s="78">
        <f>L14/$D14</f>
        <v>0</v>
      </c>
      <c r="L14" s="79">
        <f>SUM(Rincian_Prog!Q27:Q55)</f>
        <v>0</v>
      </c>
      <c r="M14" s="78">
        <f>N14/$D14</f>
        <v>0</v>
      </c>
      <c r="N14" s="79">
        <f>SUM(Rincian_Prog!S27:S55)</f>
        <v>0</v>
      </c>
      <c r="O14" s="78">
        <f>P14/$D14</f>
        <v>0</v>
      </c>
      <c r="P14" s="79">
        <f>SUM(Rincian_Prog!U27:U55)</f>
        <v>0</v>
      </c>
      <c r="Q14" s="78">
        <f>R14/$D14</f>
        <v>0</v>
      </c>
      <c r="R14" s="79">
        <f>SUM(Rincian_Prog!W27:W55)</f>
        <v>0</v>
      </c>
      <c r="S14" s="78">
        <f>T14/$D14</f>
        <v>5.747066882318095E-2</v>
      </c>
      <c r="T14" s="79">
        <f>SUM(Rincian_Prog!Y27:Y55)</f>
        <v>2.0241164141414139</v>
      </c>
      <c r="U14" s="78">
        <f>V14/$D14</f>
        <v>5.747066882318095E-2</v>
      </c>
      <c r="V14" s="79">
        <f>SUM(Rincian_Prog!AA27:AA55)</f>
        <v>2.0241164141414139</v>
      </c>
      <c r="W14" s="78">
        <f>X14/$D14</f>
        <v>5.747066882318095E-2</v>
      </c>
      <c r="X14" s="79">
        <f>SUM(Rincian_Prog!AC27:AC55)</f>
        <v>2.0241164141414139</v>
      </c>
      <c r="Y14" s="78">
        <f>Z14/$D14</f>
        <v>0.18328242754927634</v>
      </c>
      <c r="Z14" s="79">
        <f>SUM(Rincian_Prog!AE27:AE55)</f>
        <v>6.4552053703703711</v>
      </c>
      <c r="AA14" s="78">
        <f>AB14/$D14</f>
        <v>0.24075309637245734</v>
      </c>
      <c r="AB14" s="79">
        <f>SUM(Rincian_Prog!AG27:AG55)</f>
        <v>8.4793217845117859</v>
      </c>
      <c r="AC14" s="78">
        <f>AD14/$D14</f>
        <v>0.24075309637245734</v>
      </c>
      <c r="AD14" s="79">
        <f>SUM(Rincian_Prog!AI27:AI55)</f>
        <v>8.4793217845117859</v>
      </c>
      <c r="AE14" s="78">
        <f>AF14/$D14</f>
        <v>9.4358819044571524E-2</v>
      </c>
      <c r="AF14" s="79">
        <f>SUM(Rincian_Prog!AK27:AK55)</f>
        <v>3.3233167171717168</v>
      </c>
      <c r="AG14" s="78">
        <f>AH14/$D14</f>
        <v>0.33511191541702884</v>
      </c>
      <c r="AH14" s="79">
        <f>SUM(Rincian_Prog!AM27:AM55)</f>
        <v>11.802638501683502</v>
      </c>
      <c r="AI14" s="78">
        <f>AJ14/$D14</f>
        <v>0.33511191541702884</v>
      </c>
      <c r="AJ14" s="79">
        <f>SUM(Rincian_Prog!AO27:AO55)</f>
        <v>11.802638501683502</v>
      </c>
      <c r="AK14" s="78">
        <f>AL14/$D14</f>
        <v>0.13822323194323033</v>
      </c>
      <c r="AL14" s="79">
        <f>SUM(Rincian_Prog!AQ27:AQ55)</f>
        <v>4.868220925925927</v>
      </c>
      <c r="AM14" s="78">
        <f>AN14/$D14</f>
        <v>0.47333514736025917</v>
      </c>
      <c r="AN14" s="79">
        <f>SUM(Rincian_Prog!AS27:AS55)</f>
        <v>16.670859427609429</v>
      </c>
      <c r="AO14" s="78">
        <f>AP14/$D14</f>
        <v>0.47333514736025917</v>
      </c>
      <c r="AP14" s="79">
        <f>SUM(Rincian_Prog!AU27:AU55)</f>
        <v>16.670859427609429</v>
      </c>
      <c r="AQ14" s="78">
        <f>AR14/$D14</f>
        <v>-0.47333514736025917</v>
      </c>
      <c r="AR14" s="79">
        <f>SUM(Rincian_Prog!AW27:AW55)</f>
        <v>-16.670859427609429</v>
      </c>
      <c r="AS14" s="78">
        <f>AT14/$D14</f>
        <v>0</v>
      </c>
      <c r="AT14" s="79">
        <f>SUM(Rincian_Prog!AY27:AY55)</f>
        <v>0</v>
      </c>
      <c r="AU14" s="78">
        <f>AV14/$D14</f>
        <v>0</v>
      </c>
      <c r="AV14" s="79">
        <f>SUM(Rincian_Prog!BA27:BA55)</f>
        <v>0</v>
      </c>
      <c r="AW14" s="78">
        <f>AX14/$D14</f>
        <v>0</v>
      </c>
      <c r="AX14" s="79">
        <f>SUM(Rincian_Prog!BC27:BC55)</f>
        <v>0</v>
      </c>
      <c r="AY14" s="78">
        <f>AZ14/$D14</f>
        <v>0</v>
      </c>
      <c r="AZ14" s="79">
        <f>SUM(Rincian_Prog!BE27:BE55)</f>
        <v>0</v>
      </c>
      <c r="BA14" s="78">
        <f>BB14/$D14</f>
        <v>0</v>
      </c>
      <c r="BB14" s="79">
        <f>SUM(Rincian_Prog!BG27:BG55)</f>
        <v>0</v>
      </c>
      <c r="BC14" s="78">
        <f>BD14/$D14</f>
        <v>0</v>
      </c>
      <c r="BD14" s="79">
        <f>SUM(Rincian_Prog!BI27:BI55)</f>
        <v>0</v>
      </c>
      <c r="BE14" s="78">
        <f>BF14/$D14</f>
        <v>0</v>
      </c>
      <c r="BF14" s="79">
        <f>SUM(Rincian_Prog!BK27:BK55)</f>
        <v>0</v>
      </c>
    </row>
    <row r="15" spans="2:58" ht="15" customHeight="1" x14ac:dyDescent="0.2">
      <c r="B15" s="124"/>
      <c r="C15" s="85"/>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AY15" s="77"/>
      <c r="AZ15" s="77"/>
      <c r="BA15" s="77"/>
      <c r="BB15" s="77"/>
      <c r="BC15" s="77"/>
      <c r="BD15" s="77"/>
      <c r="BE15" s="77"/>
      <c r="BF15" s="77"/>
    </row>
    <row r="16" spans="2:58" ht="15" customHeight="1" x14ac:dyDescent="0.2">
      <c r="B16" s="93" t="s">
        <v>143</v>
      </c>
      <c r="C16" s="73" t="s">
        <v>80</v>
      </c>
      <c r="D16" s="84">
        <f>SUM(Rincian_Prog!I62:I128)</f>
        <v>21.323992255892254</v>
      </c>
      <c r="E16" s="78">
        <f>F16/$D16</f>
        <v>0</v>
      </c>
      <c r="F16" s="79">
        <f>SUM(Rincian_Prog!K62:K128)</f>
        <v>0</v>
      </c>
      <c r="G16" s="78">
        <f>H16/$D16</f>
        <v>0</v>
      </c>
      <c r="H16" s="79">
        <f>SUM(Rincian_Prog!M62:M128)</f>
        <v>0</v>
      </c>
      <c r="I16" s="78">
        <f>J16/$D16</f>
        <v>0</v>
      </c>
      <c r="J16" s="79">
        <f>SUM(Rincian_Prog!O62:O128)</f>
        <v>0</v>
      </c>
      <c r="K16" s="78">
        <f>L16/$D16</f>
        <v>0</v>
      </c>
      <c r="L16" s="79">
        <f>SUM(Rincian_Prog!Q62:Q128)</f>
        <v>0</v>
      </c>
      <c r="M16" s="78">
        <f>N16/$D16</f>
        <v>0</v>
      </c>
      <c r="N16" s="79">
        <f>SUM(Rincian_Prog!S62:S128)</f>
        <v>0</v>
      </c>
      <c r="O16" s="78">
        <f>P16/$D16</f>
        <v>0</v>
      </c>
      <c r="P16" s="79">
        <f>SUM(Rincian_Prog!U62:U128)</f>
        <v>0</v>
      </c>
      <c r="Q16" s="78">
        <f>R16/$D16</f>
        <v>0</v>
      </c>
      <c r="R16" s="79">
        <f>SUM(Rincian_Prog!W62:W128)</f>
        <v>0</v>
      </c>
      <c r="S16" s="78">
        <f>T16/$D16</f>
        <v>2.0495053571199906E-2</v>
      </c>
      <c r="T16" s="79">
        <f>SUM(Rincian_Prog!Y62:Y128)</f>
        <v>0.43703636363636367</v>
      </c>
      <c r="U16" s="78">
        <f>V16/$D16</f>
        <v>2.0495053571199906E-2</v>
      </c>
      <c r="V16" s="79">
        <f>SUM(Rincian_Prog!AA62:AA128)</f>
        <v>0.43703636363636367</v>
      </c>
      <c r="W16" s="78">
        <f>X16/$D16</f>
        <v>2.0495053571199906E-2</v>
      </c>
      <c r="X16" s="79">
        <f>SUM(Rincian_Prog!AC62:AC128)</f>
        <v>0.43703636363636367</v>
      </c>
      <c r="Y16" s="78">
        <f>Z16/$D16</f>
        <v>6.5361744489857682E-2</v>
      </c>
      <c r="Z16" s="79">
        <f>SUM(Rincian_Prog!AE62:AE128)</f>
        <v>1.3937733333333333</v>
      </c>
      <c r="AA16" s="78">
        <f>AB16/$D16</f>
        <v>8.5856798061057588E-2</v>
      </c>
      <c r="AB16" s="79">
        <f>SUM(Rincian_Prog!AG62:AG128)</f>
        <v>1.830809696969697</v>
      </c>
      <c r="AC16" s="78">
        <f>AD16/$D16</f>
        <v>8.5856798061057588E-2</v>
      </c>
      <c r="AD16" s="79">
        <f>SUM(Rincian_Prog!AI62:AI128)</f>
        <v>1.830809696969697</v>
      </c>
      <c r="AE16" s="78">
        <f>AF16/$D16</f>
        <v>0.12095990199749238</v>
      </c>
      <c r="AF16" s="79">
        <f>SUM(Rincian_Prog!AK62:AK128)</f>
        <v>2.5793480134680133</v>
      </c>
      <c r="AG16" s="78">
        <f>AH16/$D16</f>
        <v>0.20681670005854996</v>
      </c>
      <c r="AH16" s="79">
        <f>SUM(Rincian_Prog!AM62:AM128)</f>
        <v>4.4101577104377103</v>
      </c>
      <c r="AI16" s="78">
        <f>AJ16/$D16</f>
        <v>0.20681670005854996</v>
      </c>
      <c r="AJ16" s="79">
        <f>SUM(Rincian_Prog!AO62:AO128)</f>
        <v>4.4101577104377103</v>
      </c>
      <c r="AK16" s="78">
        <f>AL16/$D16</f>
        <v>0.31661081492800747</v>
      </c>
      <c r="AL16" s="79">
        <f>SUM(Rincian_Prog!AQ62:AQ128)</f>
        <v>6.7514065656565663</v>
      </c>
      <c r="AM16" s="78">
        <f>AN16/$D16</f>
        <v>0.52342751498655737</v>
      </c>
      <c r="AN16" s="79">
        <f>SUM(Rincian_Prog!AS62:AS128)</f>
        <v>11.161564276094277</v>
      </c>
      <c r="AO16" s="78">
        <f>AP16/$D16</f>
        <v>0.52342751498655737</v>
      </c>
      <c r="AP16" s="79">
        <f>SUM(Rincian_Prog!AU62:AU128)</f>
        <v>11.161564276094277</v>
      </c>
      <c r="AQ16" s="78">
        <f>AR16/$D16</f>
        <v>-0.52342751498655737</v>
      </c>
      <c r="AR16" s="79">
        <f>SUM(Rincian_Prog!AW62:AW128)</f>
        <v>-11.161564276094277</v>
      </c>
      <c r="AS16" s="78">
        <f>AT16/$D16</f>
        <v>0</v>
      </c>
      <c r="AT16" s="79">
        <f>SUM(Rincian_Prog!AY62:AY128)</f>
        <v>0</v>
      </c>
      <c r="AU16" s="78">
        <f>AV16/$D16</f>
        <v>0</v>
      </c>
      <c r="AV16" s="79">
        <f>SUM(Rincian_Prog!BA62:BA128)</f>
        <v>0</v>
      </c>
      <c r="AW16" s="78">
        <f>AX16/$D16</f>
        <v>0</v>
      </c>
      <c r="AX16" s="79">
        <f>SUM(Rincian_Prog!BC62:BC128)</f>
        <v>0</v>
      </c>
      <c r="AY16" s="78">
        <f>AZ16/$D16</f>
        <v>0</v>
      </c>
      <c r="AZ16" s="79">
        <f>SUM(Rincian_Prog!BE62:BE128)</f>
        <v>0</v>
      </c>
      <c r="BA16" s="78">
        <f>BB16/$D16</f>
        <v>0</v>
      </c>
      <c r="BB16" s="79">
        <f>SUM(Rincian_Prog!BG62:BG128)</f>
        <v>0</v>
      </c>
      <c r="BC16" s="78">
        <f>BD16/$D16</f>
        <v>0</v>
      </c>
      <c r="BD16" s="79">
        <f>SUM(Rincian_Prog!BI62:BI128)</f>
        <v>0</v>
      </c>
      <c r="BE16" s="78">
        <f>BF16/$D16</f>
        <v>0</v>
      </c>
      <c r="BF16" s="79">
        <f>SUM(Rincian_Prog!BK62:BK128)</f>
        <v>0</v>
      </c>
    </row>
    <row r="17" spans="2:58" ht="15" customHeight="1" x14ac:dyDescent="0.2">
      <c r="B17" s="124"/>
      <c r="C17" s="85"/>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row>
    <row r="18" spans="2:58" ht="15" customHeight="1" x14ac:dyDescent="0.2">
      <c r="B18" s="93" t="s">
        <v>144</v>
      </c>
      <c r="C18" s="73" t="s">
        <v>110</v>
      </c>
      <c r="D18" s="84">
        <f>SUM(Rincian_Prog!I134:I163)</f>
        <v>11.097262289562288</v>
      </c>
      <c r="E18" s="78">
        <f>F18/$D18</f>
        <v>0</v>
      </c>
      <c r="F18" s="79">
        <f>SUM(Rincian_Prog!K134:K163)</f>
        <v>0</v>
      </c>
      <c r="G18" s="78">
        <f>H18/$D18</f>
        <v>0</v>
      </c>
      <c r="H18" s="79">
        <f>SUM(Rincian_Prog!M134:M163)</f>
        <v>0</v>
      </c>
      <c r="I18" s="78">
        <f>J18/$D18</f>
        <v>0</v>
      </c>
      <c r="J18" s="79">
        <f>SUM(Rincian_Prog!O134:O163)</f>
        <v>0</v>
      </c>
      <c r="K18" s="78">
        <f>L18/$D18</f>
        <v>0</v>
      </c>
      <c r="L18" s="79">
        <f>SUM(Rincian_Prog!Q134:Q163)</f>
        <v>0</v>
      </c>
      <c r="M18" s="78">
        <f>N18/$D18</f>
        <v>0</v>
      </c>
      <c r="N18" s="79">
        <f>SUM(Rincian_Prog!S134:S163)</f>
        <v>0</v>
      </c>
      <c r="O18" s="78">
        <f>P18/$D18</f>
        <v>0</v>
      </c>
      <c r="P18" s="79">
        <f>SUM(Rincian_Prog!U134:U163)</f>
        <v>0</v>
      </c>
      <c r="Q18" s="78">
        <f>R18/$D18</f>
        <v>0</v>
      </c>
      <c r="R18" s="79">
        <f>SUM(Rincian_Prog!W134:W163)</f>
        <v>0</v>
      </c>
      <c r="S18" s="78">
        <f>T18/$D18</f>
        <v>2.2842903074131584E-2</v>
      </c>
      <c r="T18" s="79">
        <f>SUM(Rincian_Prog!Y134:Y163)</f>
        <v>0.2534936868686869</v>
      </c>
      <c r="U18" s="78">
        <f>V18/$D18</f>
        <v>2.2842903074131584E-2</v>
      </c>
      <c r="V18" s="79">
        <f>SUM(Rincian_Prog!AA134:AA163)</f>
        <v>0.2534936868686869</v>
      </c>
      <c r="W18" s="78">
        <f>X18/$D18</f>
        <v>2.2842903074131584E-2</v>
      </c>
      <c r="X18" s="79">
        <f>SUM(Rincian_Prog!AC134:AC163)</f>
        <v>0.2534936868686869</v>
      </c>
      <c r="Y18" s="78">
        <f>Z18/$D18</f>
        <v>7.2849382361997936E-2</v>
      </c>
      <c r="Z18" s="79">
        <f>SUM(Rincian_Prog!AE134:AE163)</f>
        <v>0.80842870370370379</v>
      </c>
      <c r="AA18" s="78">
        <f>AB18/$D18</f>
        <v>9.5692285436129523E-2</v>
      </c>
      <c r="AB18" s="79">
        <f>SUM(Rincian_Prog!AG134:AG163)</f>
        <v>1.0619223905723907</v>
      </c>
      <c r="AC18" s="78">
        <f>AD18/$D18</f>
        <v>9.5692285436129523E-2</v>
      </c>
      <c r="AD18" s="79">
        <f>SUM(Rincian_Prog!AI134:AI163)</f>
        <v>1.0619223905723907</v>
      </c>
      <c r="AE18" s="78">
        <f>AF18/$D18</f>
        <v>0.12938689583067917</v>
      </c>
      <c r="AF18" s="79">
        <f>SUM(Rincian_Prog!AK134:AK163)</f>
        <v>1.4358403198653198</v>
      </c>
      <c r="AG18" s="78">
        <f>AH18/$D18</f>
        <v>0.22507918126680865</v>
      </c>
      <c r="AH18" s="79">
        <f>SUM(Rincian_Prog!AM134:AM163)</f>
        <v>2.4977627104377103</v>
      </c>
      <c r="AI18" s="78">
        <f>AJ18/$D18</f>
        <v>0.22507918126680865</v>
      </c>
      <c r="AJ18" s="79">
        <f>SUM(Rincian_Prog!AO134:AO163)</f>
        <v>2.4977627104377103</v>
      </c>
      <c r="AK18" s="78">
        <f>AL18/$D18</f>
        <v>0.26377744788512014</v>
      </c>
      <c r="AL18" s="79">
        <f>SUM(Rincian_Prog!AQ134:AQ163)</f>
        <v>2.9272075252525251</v>
      </c>
      <c r="AM18" s="78">
        <f>AN18/$D18</f>
        <v>0.48885662915192879</v>
      </c>
      <c r="AN18" s="79">
        <f>SUM(Rincian_Prog!AS134:AS163)</f>
        <v>5.4249702356902354</v>
      </c>
      <c r="AO18" s="78">
        <f>AP18/$D18</f>
        <v>0.48885662915192879</v>
      </c>
      <c r="AP18" s="79">
        <f>SUM(Rincian_Prog!AU134:AU163)</f>
        <v>5.4249702356902354</v>
      </c>
      <c r="AQ18" s="78">
        <f>AR18/$D18</f>
        <v>-0.48885662915192879</v>
      </c>
      <c r="AR18" s="79">
        <f>SUM(Rincian_Prog!AW134:AW163)</f>
        <v>-5.4249702356902354</v>
      </c>
      <c r="AS18" s="78">
        <f>AT18/$D18</f>
        <v>0</v>
      </c>
      <c r="AT18" s="79">
        <f>SUM(Rincian_Prog!AY134:AY163)</f>
        <v>0</v>
      </c>
      <c r="AU18" s="78">
        <f>AV18/$D18</f>
        <v>0</v>
      </c>
      <c r="AV18" s="79">
        <f>SUM(Rincian_Prog!BA134:BA163)</f>
        <v>0</v>
      </c>
      <c r="AW18" s="78">
        <f>AX18/$D18</f>
        <v>0</v>
      </c>
      <c r="AX18" s="79">
        <f>SUM(Rincian_Prog!BC134:BC163)</f>
        <v>0</v>
      </c>
      <c r="AY18" s="78">
        <f>AZ18/$D18</f>
        <v>0</v>
      </c>
      <c r="AZ18" s="79">
        <f>SUM(Rincian_Prog!BE134:BE163)</f>
        <v>0</v>
      </c>
      <c r="BA18" s="78">
        <f>BB18/$D18</f>
        <v>0</v>
      </c>
      <c r="BB18" s="79">
        <f>SUM(Rincian_Prog!BG134:BG163)</f>
        <v>0</v>
      </c>
      <c r="BC18" s="78">
        <f>BD18/$D18</f>
        <v>0</v>
      </c>
      <c r="BD18" s="79">
        <f>SUM(Rincian_Prog!BI134:BI163)</f>
        <v>0</v>
      </c>
      <c r="BE18" s="78">
        <f>BF18/$D18</f>
        <v>0</v>
      </c>
      <c r="BF18" s="79">
        <f>SUM(Rincian_Prog!BK134:BK163)</f>
        <v>0</v>
      </c>
    </row>
    <row r="19" spans="2:58" ht="15" customHeight="1" x14ac:dyDescent="0.2">
      <c r="B19" s="76"/>
      <c r="C19" s="74"/>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row>
    <row r="20" spans="2:58" ht="15" customHeight="1" x14ac:dyDescent="0.2">
      <c r="B20" s="72" t="s">
        <v>115</v>
      </c>
      <c r="C20" s="94" t="s">
        <v>116</v>
      </c>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row>
    <row r="21" spans="2:58" ht="15" customHeight="1" x14ac:dyDescent="0.2">
      <c r="B21" s="93" t="s">
        <v>117</v>
      </c>
      <c r="C21" s="94" t="s">
        <v>118</v>
      </c>
      <c r="D21" s="84">
        <f>SUM(Rincian_Prog!I171:I191)</f>
        <v>22.673400673400675</v>
      </c>
      <c r="E21" s="78">
        <f>F21/$D21</f>
        <v>0</v>
      </c>
      <c r="F21" s="79">
        <f>SUM(Rincian_Prog!K171:K191)</f>
        <v>0</v>
      </c>
      <c r="G21" s="78">
        <f>H21/$D21</f>
        <v>0</v>
      </c>
      <c r="H21" s="79">
        <f>SUM(Rincian_Prog!M171:M191)</f>
        <v>0</v>
      </c>
      <c r="I21" s="78">
        <f>J21/$D21</f>
        <v>0</v>
      </c>
      <c r="J21" s="79">
        <f>SUM(Rincian_Prog!O171:O191)</f>
        <v>0</v>
      </c>
      <c r="K21" s="78">
        <f>L21/$D21</f>
        <v>0</v>
      </c>
      <c r="L21" s="79">
        <f>SUM(Rincian_Prog!Q171:Q191)</f>
        <v>0</v>
      </c>
      <c r="M21" s="78">
        <f>N21/$D21</f>
        <v>0</v>
      </c>
      <c r="N21" s="79">
        <f>SUM(Rincian_Prog!S171:S191)</f>
        <v>0</v>
      </c>
      <c r="O21" s="78">
        <f>P21/$D21</f>
        <v>0</v>
      </c>
      <c r="P21" s="79">
        <f>SUM(Rincian_Prog!U171:U191)</f>
        <v>0</v>
      </c>
      <c r="Q21" s="78">
        <f>R21/$D21</f>
        <v>0</v>
      </c>
      <c r="R21" s="79">
        <f>SUM(Rincian_Prog!W171:W191)</f>
        <v>0</v>
      </c>
      <c r="S21" s="78">
        <f>T21/$D21</f>
        <v>0</v>
      </c>
      <c r="T21" s="79">
        <f>SUM(Rincian_Prog!Y171:Y191)</f>
        <v>0</v>
      </c>
      <c r="U21" s="78">
        <f>V21/$D21</f>
        <v>0</v>
      </c>
      <c r="V21" s="79">
        <f>SUM(Rincian_Prog!AA171:AA191)</f>
        <v>0</v>
      </c>
      <c r="W21" s="78">
        <f>X21/$D21</f>
        <v>0</v>
      </c>
      <c r="X21" s="79">
        <f>SUM(Rincian_Prog!AC171:AC191)</f>
        <v>0</v>
      </c>
      <c r="Y21" s="78">
        <f>Z21/$D21</f>
        <v>0</v>
      </c>
      <c r="Z21" s="79">
        <f>SUM(Rincian_Prog!AE171:AE191)</f>
        <v>0</v>
      </c>
      <c r="AA21" s="78">
        <f>AB21/$D21</f>
        <v>0</v>
      </c>
      <c r="AB21" s="79">
        <f>SUM(Rincian_Prog!AG171:AG191)</f>
        <v>0</v>
      </c>
      <c r="AC21" s="78">
        <f>AD21/$D21</f>
        <v>0</v>
      </c>
      <c r="AD21" s="79">
        <f>SUM(Rincian_Prog!AI171:AI191)</f>
        <v>0</v>
      </c>
      <c r="AE21" s="78">
        <f>AF21/$D21</f>
        <v>0.20242203742203743</v>
      </c>
      <c r="AF21" s="79">
        <f>SUM(Rincian_Prog!AK171:AK191)</f>
        <v>4.5895959595959601</v>
      </c>
      <c r="AG21" s="78">
        <f>AH21/$D21</f>
        <v>0.20242203742203743</v>
      </c>
      <c r="AH21" s="79">
        <f>SUM(Rincian_Prog!AM171:AM191)</f>
        <v>4.5895959595959601</v>
      </c>
      <c r="AI21" s="78">
        <f>AJ21/$D21</f>
        <v>0.20242203742203743</v>
      </c>
      <c r="AJ21" s="79">
        <f>SUM(Rincian_Prog!AO171:AO191)</f>
        <v>4.5895959595959601</v>
      </c>
      <c r="AK21" s="78">
        <f>AL21/$D21</f>
        <v>0.1087867537867538</v>
      </c>
      <c r="AL21" s="79">
        <f>SUM(Rincian_Prog!AQ171:AQ191)</f>
        <v>2.4665656565656571</v>
      </c>
      <c r="AM21" s="78">
        <f>AN21/$D21</f>
        <v>0.31120879120879125</v>
      </c>
      <c r="AN21" s="79">
        <f>SUM(Rincian_Prog!AS171:AS191)</f>
        <v>7.0561616161616172</v>
      </c>
      <c r="AO21" s="78">
        <f>AP21/$D21</f>
        <v>0.31120879120879125</v>
      </c>
      <c r="AP21" s="79">
        <f>SUM(Rincian_Prog!AU171:AU191)</f>
        <v>7.0561616161616172</v>
      </c>
      <c r="AQ21" s="78">
        <f>AR21/$D21</f>
        <v>-0.31120879120879125</v>
      </c>
      <c r="AR21" s="79">
        <f>SUM(Rincian_Prog!AW171:AW191)</f>
        <v>-7.0561616161616172</v>
      </c>
      <c r="AS21" s="78">
        <f>AT21/$D21</f>
        <v>0</v>
      </c>
      <c r="AT21" s="79">
        <f>SUM(Rincian_Prog!AY171:AY191)</f>
        <v>0</v>
      </c>
      <c r="AU21" s="78">
        <f>AV21/$D21</f>
        <v>0</v>
      </c>
      <c r="AV21" s="79">
        <f>SUM(Rincian_Prog!BA171:BA191)</f>
        <v>0</v>
      </c>
      <c r="AW21" s="78">
        <f>AX21/$D21</f>
        <v>0</v>
      </c>
      <c r="AX21" s="79">
        <f>SUM(Rincian_Prog!BC171:BC191)</f>
        <v>0</v>
      </c>
      <c r="AY21" s="78">
        <f>AZ21/$D21</f>
        <v>0</v>
      </c>
      <c r="AZ21" s="79">
        <f>SUM(Rincian_Prog!BE171:BE191)</f>
        <v>0</v>
      </c>
      <c r="BA21" s="78">
        <f>BB21/$D21</f>
        <v>0</v>
      </c>
      <c r="BB21" s="79">
        <f>SUM(Rincian_Prog!BG171:BG191)</f>
        <v>0</v>
      </c>
      <c r="BC21" s="78">
        <f>BD21/$D21</f>
        <v>0</v>
      </c>
      <c r="BD21" s="79">
        <f>SUM(Rincian_Prog!BI171:BI191)</f>
        <v>0</v>
      </c>
      <c r="BE21" s="78">
        <f>BF21/$D21</f>
        <v>0</v>
      </c>
      <c r="BF21" s="79">
        <f>SUM(Rincian_Prog!BK171:BK191)</f>
        <v>0</v>
      </c>
    </row>
    <row r="22" spans="2:58" ht="15" customHeight="1" x14ac:dyDescent="0.2">
      <c r="B22" s="124"/>
      <c r="C22" s="74"/>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row>
    <row r="23" spans="2:58" ht="15" customHeight="1" x14ac:dyDescent="0.2">
      <c r="B23" s="93" t="s">
        <v>145</v>
      </c>
      <c r="C23" s="94" t="s">
        <v>133</v>
      </c>
      <c r="D23" s="84">
        <f>SUM(Rincian_Prog!I193:I194)</f>
        <v>0.35622962962962967</v>
      </c>
      <c r="E23" s="78">
        <f>F23/$D23</f>
        <v>0</v>
      </c>
      <c r="F23" s="79">
        <f>SUM(Rincian_Prog!K193:K194)</f>
        <v>0</v>
      </c>
      <c r="G23" s="78">
        <f>H23/$D23</f>
        <v>0</v>
      </c>
      <c r="H23" s="79">
        <f>SUM(Rincian_Prog!M193:M194)</f>
        <v>0</v>
      </c>
      <c r="I23" s="78">
        <f>J23/$D23</f>
        <v>0</v>
      </c>
      <c r="J23" s="79">
        <f>SUM(Rincian_Prog!O193:O194)</f>
        <v>0</v>
      </c>
      <c r="K23" s="78">
        <f>L23/$D23</f>
        <v>0</v>
      </c>
      <c r="L23" s="79">
        <f>SUM(Rincian_Prog!Q193:Q194)</f>
        <v>0</v>
      </c>
      <c r="M23" s="78">
        <f>N23/$D23</f>
        <v>0</v>
      </c>
      <c r="N23" s="79">
        <f>SUM(Rincian_Prog!S193:S194)</f>
        <v>0</v>
      </c>
      <c r="O23" s="78">
        <f>P23/$D23</f>
        <v>0</v>
      </c>
      <c r="P23" s="79">
        <f>SUM(Rincian_Prog!U193:U194)</f>
        <v>0</v>
      </c>
      <c r="Q23" s="78">
        <f>R23/$D23</f>
        <v>0</v>
      </c>
      <c r="R23" s="79">
        <f>SUM(Rincian_Prog!W193:W194)</f>
        <v>0</v>
      </c>
      <c r="S23" s="78">
        <f>T23/$D23</f>
        <v>0</v>
      </c>
      <c r="T23" s="79">
        <f>SUM(Rincian_Prog!Y193:Y194)</f>
        <v>0</v>
      </c>
      <c r="U23" s="78">
        <f>V23/$D23</f>
        <v>0</v>
      </c>
      <c r="V23" s="79">
        <f>SUM(Rincian_Prog!AA193:AA194)</f>
        <v>0</v>
      </c>
      <c r="W23" s="78">
        <f>X23/$D23</f>
        <v>0</v>
      </c>
      <c r="X23" s="79">
        <f>SUM(Rincian_Prog!AC193:AC194)</f>
        <v>0</v>
      </c>
      <c r="Y23" s="78">
        <f>Z23/$D23</f>
        <v>0</v>
      </c>
      <c r="Z23" s="79">
        <f>SUM(Rincian_Prog!AE193:AE194)</f>
        <v>0</v>
      </c>
      <c r="AA23" s="78">
        <f>AB23/$D23</f>
        <v>0</v>
      </c>
      <c r="AB23" s="79">
        <f>SUM(Rincian_Prog!AG193:AG194)</f>
        <v>0</v>
      </c>
      <c r="AC23" s="78">
        <f>AD23/$D23</f>
        <v>0</v>
      </c>
      <c r="AD23" s="79">
        <f>SUM(Rincian_Prog!AI193:AI194)</f>
        <v>0</v>
      </c>
      <c r="AE23" s="78">
        <f>AF23/$D23</f>
        <v>0</v>
      </c>
      <c r="AF23" s="79">
        <f>SUM(Rincian_Prog!AK193:AK194)</f>
        <v>0</v>
      </c>
      <c r="AG23" s="78">
        <f>AH23/$D23</f>
        <v>0</v>
      </c>
      <c r="AH23" s="79">
        <f>SUM(Rincian_Prog!AM193:AM194)</f>
        <v>0</v>
      </c>
      <c r="AI23" s="78">
        <f>AJ23/$D23</f>
        <v>0</v>
      </c>
      <c r="AJ23" s="79">
        <f>SUM(Rincian_Prog!AO193:AO194)</f>
        <v>0</v>
      </c>
      <c r="AK23" s="78">
        <f>AL23/$D23</f>
        <v>0</v>
      </c>
      <c r="AL23" s="79">
        <f>SUM(Rincian_Prog!AQ193:AQ194)</f>
        <v>0</v>
      </c>
      <c r="AM23" s="78">
        <f>AN23/$D23</f>
        <v>0</v>
      </c>
      <c r="AN23" s="79">
        <f>SUM(Rincian_Prog!AS193:AS194)</f>
        <v>0</v>
      </c>
      <c r="AO23" s="78">
        <f>AP23/$D23</f>
        <v>0</v>
      </c>
      <c r="AP23" s="79">
        <f>SUM(Rincian_Prog!AU193:AU194)</f>
        <v>0</v>
      </c>
      <c r="AQ23" s="78">
        <f>AR23/$D23</f>
        <v>0</v>
      </c>
      <c r="AR23" s="79">
        <f>SUM(Rincian_Prog!AW193:AW194)</f>
        <v>0</v>
      </c>
      <c r="AS23" s="78">
        <f>AT23/$D23</f>
        <v>0</v>
      </c>
      <c r="AT23" s="79">
        <f>SUM(Rincian_Prog!AY193:AY194)</f>
        <v>0</v>
      </c>
      <c r="AU23" s="78">
        <f>AV23/$D23</f>
        <v>0</v>
      </c>
      <c r="AV23" s="79">
        <f>SUM(Rincian_Prog!BA193:BA194)</f>
        <v>0</v>
      </c>
      <c r="AW23" s="78">
        <f>AX23/$D23</f>
        <v>0</v>
      </c>
      <c r="AX23" s="79">
        <f>SUM(Rincian_Prog!BC193:BC194)</f>
        <v>0</v>
      </c>
      <c r="AY23" s="78">
        <f>AZ23/$D23</f>
        <v>0</v>
      </c>
      <c r="AZ23" s="79">
        <f>SUM(Rincian_Prog!BE193:BE194)</f>
        <v>0</v>
      </c>
      <c r="BA23" s="78">
        <f>BB23/$D23</f>
        <v>0</v>
      </c>
      <c r="BB23" s="79">
        <f>SUM(Rincian_Prog!BG193:BG194)</f>
        <v>0</v>
      </c>
      <c r="BC23" s="78">
        <f>BD23/$D23</f>
        <v>0</v>
      </c>
      <c r="BD23" s="79">
        <f>SUM(Rincian_Prog!BI193:BI194)</f>
        <v>0</v>
      </c>
      <c r="BE23" s="78">
        <f>BF23/$D23</f>
        <v>0</v>
      </c>
      <c r="BF23" s="79">
        <f>SUM(Rincian_Prog!BK193:BK194)</f>
        <v>0</v>
      </c>
    </row>
    <row r="24" spans="2:58" ht="15" customHeight="1" thickBot="1" x14ac:dyDescent="0.25">
      <c r="B24" s="97"/>
      <c r="C24" s="97"/>
      <c r="D24" s="102"/>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row>
    <row r="25" spans="2:58" ht="15" customHeight="1" thickBot="1" x14ac:dyDescent="0.25">
      <c r="B25" s="104"/>
      <c r="C25" s="105"/>
      <c r="D25" s="109">
        <f>SUM(D10:D24)</f>
        <v>100</v>
      </c>
      <c r="E25" s="105"/>
      <c r="F25" s="109">
        <f>SUM(F10:F24)</f>
        <v>0</v>
      </c>
      <c r="G25" s="105"/>
      <c r="H25" s="109">
        <f>SUM(H10:H24)</f>
        <v>0</v>
      </c>
      <c r="I25" s="105"/>
      <c r="J25" s="109">
        <f>SUM(J10:J24)</f>
        <v>0</v>
      </c>
      <c r="K25" s="105"/>
      <c r="L25" s="109">
        <f>SUM(L10:L24)</f>
        <v>0</v>
      </c>
      <c r="M25" s="105"/>
      <c r="N25" s="109">
        <f>SUM(N10:N24)</f>
        <v>0</v>
      </c>
      <c r="O25" s="105"/>
      <c r="P25" s="109">
        <f>SUM(P10:P24)</f>
        <v>0</v>
      </c>
      <c r="Q25" s="105"/>
      <c r="R25" s="109">
        <f>SUM(R10:R24)</f>
        <v>0</v>
      </c>
      <c r="S25" s="105"/>
      <c r="T25" s="109">
        <f>SUM(T10:T24)</f>
        <v>4.0551346801346799</v>
      </c>
      <c r="U25" s="105"/>
      <c r="V25" s="109">
        <f>SUM(V10:V24)</f>
        <v>4.0551346801346799</v>
      </c>
      <c r="W25" s="105"/>
      <c r="X25" s="109">
        <f>SUM(X10:X24)</f>
        <v>4.0551346801346799</v>
      </c>
      <c r="Y25" s="105"/>
      <c r="Z25" s="109">
        <f>SUM(Z10:Z24)</f>
        <v>15.96422558922559</v>
      </c>
      <c r="AA25" s="105"/>
      <c r="AB25" s="109">
        <f>SUM(AB10:AB24)</f>
        <v>20.019360269360273</v>
      </c>
      <c r="AC25" s="105"/>
      <c r="AD25" s="109">
        <f>SUM(AD10:AD24)</f>
        <v>20.019360269360273</v>
      </c>
      <c r="AE25" s="105"/>
      <c r="AF25" s="109">
        <f>SUM(AF10:AF24)</f>
        <v>12.155373737373736</v>
      </c>
      <c r="AG25" s="105"/>
      <c r="AH25" s="109">
        <f>SUM(AH10:AH24)</f>
        <v>32.174734006734006</v>
      </c>
      <c r="AI25" s="105"/>
      <c r="AJ25" s="109">
        <f>SUM(AJ10:AJ24)</f>
        <v>32.174734006734006</v>
      </c>
      <c r="AK25" s="105"/>
      <c r="AL25" s="109">
        <f>SUM(AL10:AL24)</f>
        <v>17.127037037037038</v>
      </c>
      <c r="AM25" s="105"/>
      <c r="AN25" s="109">
        <f>SUM(AN10:AN24)</f>
        <v>49.301771043771041</v>
      </c>
      <c r="AO25" s="105"/>
      <c r="AP25" s="109">
        <f>SUM(AP10:AP24)</f>
        <v>49.301771043771041</v>
      </c>
      <c r="AQ25" s="105"/>
      <c r="AR25" s="109">
        <f>SUM(AR10:AR24)</f>
        <v>-49.301771043771041</v>
      </c>
      <c r="AS25" s="105"/>
      <c r="AT25" s="109">
        <f>SUM(AT10:AT24)</f>
        <v>0</v>
      </c>
      <c r="AU25" s="105"/>
      <c r="AV25" s="109">
        <f>SUM(AV10:AV24)</f>
        <v>0</v>
      </c>
      <c r="AW25" s="105"/>
      <c r="AX25" s="109">
        <f>SUM(AX10:AX24)</f>
        <v>0</v>
      </c>
      <c r="AY25" s="105"/>
      <c r="AZ25" s="109">
        <f>SUM(AZ10:AZ24)</f>
        <v>0</v>
      </c>
      <c r="BA25" s="105"/>
      <c r="BB25" s="109">
        <f>SUM(BB10:BB24)</f>
        <v>0</v>
      </c>
      <c r="BC25" s="105"/>
      <c r="BD25" s="109">
        <f>SUM(BD10:BD24)</f>
        <v>0</v>
      </c>
      <c r="BE25" s="105"/>
      <c r="BF25" s="109">
        <f>SUM(BF10:BF24)</f>
        <v>0</v>
      </c>
    </row>
    <row r="27" spans="2:58" x14ac:dyDescent="0.2">
      <c r="C27" s="114" t="s">
        <v>137</v>
      </c>
      <c r="D27" s="115" t="s">
        <v>138</v>
      </c>
      <c r="E27" s="116">
        <f ca="1">'T_Scedule Rkp'!E29</f>
        <v>0.31565656565656569</v>
      </c>
      <c r="K27" s="116">
        <f ca="1">'T_Scedule Rkp'!F29</f>
        <v>3.4405388215488215</v>
      </c>
      <c r="Q27" s="116">
        <f ca="1">'T_Scedule Rkp'!G29</f>
        <v>5.4508753198653199</v>
      </c>
      <c r="W27" s="116">
        <f ca="1">'T_Scedule Rkp'!H29</f>
        <v>4.9888451178451181</v>
      </c>
      <c r="AC27" s="116">
        <f ca="1">'T_Scedule Rkp'!I29</f>
        <v>5.1915538720538725</v>
      </c>
      <c r="AG27" s="116"/>
      <c r="AI27" s="116">
        <f ca="1">'T_Scedule Rkp'!J29</f>
        <v>11.398857811447812</v>
      </c>
      <c r="AO27" s="116">
        <f ca="1">'T_Scedule Rkp'!K29</f>
        <v>21.393093484848485</v>
      </c>
      <c r="AU27" s="116">
        <f ca="1">'T_Scedule Rkp'!L29</f>
        <v>35.401066548821554</v>
      </c>
      <c r="BA27" s="116">
        <f ca="1">'T_Scedule Rkp'!M29</f>
        <v>12.419512457912457</v>
      </c>
    </row>
    <row r="28" spans="2:58" x14ac:dyDescent="0.2">
      <c r="C28" s="117" t="s">
        <v>139</v>
      </c>
      <c r="D28" s="115" t="s">
        <v>138</v>
      </c>
      <c r="E28" s="116">
        <f ca="1">'T_Scedule Rkp'!E30</f>
        <v>0.31565656565656569</v>
      </c>
      <c r="K28" s="116">
        <f ca="1">'T_Scedule Rkp'!F30</f>
        <v>3.7561953872053873</v>
      </c>
      <c r="Q28" s="116">
        <f ca="1">'T_Scedule Rkp'!G30</f>
        <v>9.2070707070707076</v>
      </c>
      <c r="W28" s="116">
        <f ca="1">'T_Scedule Rkp'!H30</f>
        <v>14.195915824915826</v>
      </c>
      <c r="AC28" s="116">
        <f ca="1">'T_Scedule Rkp'!I30</f>
        <v>19.387469696969699</v>
      </c>
      <c r="AG28" s="116"/>
      <c r="AI28" s="116">
        <f ca="1">'T_Scedule Rkp'!J30</f>
        <v>30.786327508417511</v>
      </c>
      <c r="AO28" s="116">
        <f ca="1">'T_Scedule Rkp'!K30</f>
        <v>52.179420993265992</v>
      </c>
      <c r="AU28" s="116">
        <f ca="1">'T_Scedule Rkp'!L30</f>
        <v>87.580487542087553</v>
      </c>
      <c r="BA28" s="116">
        <f ca="1">'T_Scedule Rkp'!M30</f>
        <v>100.00000000000001</v>
      </c>
    </row>
    <row r="29" spans="2:58" x14ac:dyDescent="0.2">
      <c r="C29" s="114" t="s">
        <v>140</v>
      </c>
      <c r="D29" s="115" t="s">
        <v>138</v>
      </c>
      <c r="E29" s="116">
        <f>H25</f>
        <v>0</v>
      </c>
      <c r="K29" s="116">
        <f>N25</f>
        <v>0</v>
      </c>
      <c r="Q29" s="116">
        <f>T25</f>
        <v>4.0551346801346799</v>
      </c>
      <c r="W29" s="116">
        <f>Z25</f>
        <v>15.96422558922559</v>
      </c>
      <c r="AC29" s="116">
        <f>AF25</f>
        <v>12.155373737373736</v>
      </c>
      <c r="AI29" s="116">
        <f>AL25</f>
        <v>17.127037037037038</v>
      </c>
      <c r="AO29" s="116">
        <f>AR25</f>
        <v>-49.301771043771041</v>
      </c>
      <c r="AU29" s="116">
        <f>AX25</f>
        <v>0</v>
      </c>
      <c r="BA29" s="116">
        <f>BD25</f>
        <v>0</v>
      </c>
    </row>
    <row r="30" spans="2:58" x14ac:dyDescent="0.2">
      <c r="C30" s="117" t="s">
        <v>141</v>
      </c>
      <c r="D30" s="115" t="s">
        <v>138</v>
      </c>
      <c r="E30" s="116">
        <f>J25</f>
        <v>0</v>
      </c>
      <c r="K30" s="116">
        <f>P25</f>
        <v>0</v>
      </c>
      <c r="Q30" s="116">
        <f>V25</f>
        <v>4.0551346801346799</v>
      </c>
      <c r="W30" s="116">
        <f>AB25</f>
        <v>20.019360269360273</v>
      </c>
      <c r="AC30" s="116">
        <f>AH25</f>
        <v>32.174734006734006</v>
      </c>
      <c r="AI30" s="116">
        <f>AN25</f>
        <v>49.301771043771041</v>
      </c>
      <c r="AO30" s="116">
        <f>AT25</f>
        <v>0</v>
      </c>
      <c r="AU30" s="116">
        <f>AZ25</f>
        <v>0</v>
      </c>
      <c r="BA30" s="116">
        <f>BF25</f>
        <v>0</v>
      </c>
    </row>
    <row r="31" spans="2:58" x14ac:dyDescent="0.2">
      <c r="C31" s="118" t="s">
        <v>142</v>
      </c>
      <c r="D31" s="115" t="s">
        <v>138</v>
      </c>
      <c r="E31" s="116">
        <f ca="1">E30-E28</f>
        <v>-0.31565656565656569</v>
      </c>
      <c r="K31" s="116">
        <f ca="1">K30-K28</f>
        <v>-3.7561953872053873</v>
      </c>
      <c r="Q31" s="116">
        <f ca="1">Q30-Q28</f>
        <v>-5.1519360269360277</v>
      </c>
      <c r="W31" s="116">
        <f ca="1">W30-W28</f>
        <v>5.8234444444444478</v>
      </c>
      <c r="AC31" s="116">
        <f ca="1">AC30-AC28</f>
        <v>12.787264309764307</v>
      </c>
      <c r="AI31" s="116">
        <f ca="1">AI30-AI28</f>
        <v>18.51544353535353</v>
      </c>
      <c r="AO31" s="116">
        <f ca="1">AO30-AO28</f>
        <v>-52.179420993265992</v>
      </c>
      <c r="AU31" s="116">
        <f ca="1">AU30-AU28</f>
        <v>-87.580487542087553</v>
      </c>
      <c r="BA31" s="116">
        <f ca="1">BA30-BA28</f>
        <v>-100.00000000000001</v>
      </c>
    </row>
  </sheetData>
  <mergeCells count="39">
    <mergeCell ref="AI6:AN6"/>
    <mergeCell ref="AI7:AJ7"/>
    <mergeCell ref="AK7:AL7"/>
    <mergeCell ref="AM7:AN7"/>
    <mergeCell ref="B6:B8"/>
    <mergeCell ref="C6:C8"/>
    <mergeCell ref="D6:D8"/>
    <mergeCell ref="E6:J6"/>
    <mergeCell ref="K6:P6"/>
    <mergeCell ref="Q6:V6"/>
    <mergeCell ref="W6:AB6"/>
    <mergeCell ref="E7:F7"/>
    <mergeCell ref="G7:H7"/>
    <mergeCell ref="I7:J7"/>
    <mergeCell ref="K7:L7"/>
    <mergeCell ref="W7:X7"/>
    <mergeCell ref="AC6:AH6"/>
    <mergeCell ref="Y7:Z7"/>
    <mergeCell ref="AA7:AB7"/>
    <mergeCell ref="AC7:AD7"/>
    <mergeCell ref="AE7:AF7"/>
    <mergeCell ref="AG7:AH7"/>
    <mergeCell ref="M7:N7"/>
    <mergeCell ref="O7:P7"/>
    <mergeCell ref="Q7:R7"/>
    <mergeCell ref="S7:T7"/>
    <mergeCell ref="U7:V7"/>
    <mergeCell ref="BA7:BB7"/>
    <mergeCell ref="BC7:BD7"/>
    <mergeCell ref="BE7:BF7"/>
    <mergeCell ref="AO6:AT6"/>
    <mergeCell ref="AU6:AZ6"/>
    <mergeCell ref="AU7:AV7"/>
    <mergeCell ref="BA6:BF6"/>
    <mergeCell ref="AO7:AP7"/>
    <mergeCell ref="AQ7:AR7"/>
    <mergeCell ref="AS7:AT7"/>
    <mergeCell ref="AW7:AX7"/>
    <mergeCell ref="AY7:AZ7"/>
  </mergeCells>
  <printOptions horizontalCentered="1"/>
  <pageMargins left="0.23622047244094491" right="0.23622047244094491" top="0.55118110236220474" bottom="0.35433070866141736" header="0.31496062992125984" footer="0.31496062992125984"/>
  <pageSetup paperSize="9"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D5E01-6525-43C3-B3AA-F4A85213969C}">
  <sheetPr>
    <tabColor rgb="FFFF0000"/>
  </sheetPr>
  <dimension ref="B1:BK207"/>
  <sheetViews>
    <sheetView showGridLines="0" view="pageBreakPreview" zoomScale="90" zoomScaleNormal="85" zoomScaleSheetLayoutView="90" workbookViewId="0">
      <pane xSplit="9" ySplit="9" topLeftCell="J76" activePane="bottomRight" state="frozen"/>
      <selection activeCell="BF33" sqref="BF33"/>
      <selection pane="topRight" activeCell="BF33" sqref="BF33"/>
      <selection pane="bottomLeft" activeCell="BF33" sqref="BF33"/>
      <selection pane="bottomRight" activeCell="AR84" sqref="AR84"/>
    </sheetView>
  </sheetViews>
  <sheetFormatPr defaultColWidth="9.33203125" defaultRowHeight="12.75" x14ac:dyDescent="0.2"/>
  <cols>
    <col min="1" max="1" width="2.83203125" style="45" customWidth="1"/>
    <col min="2" max="2" width="6" style="45" customWidth="1"/>
    <col min="3" max="3" width="55.83203125" style="45" customWidth="1"/>
    <col min="4" max="4" width="12" style="45" hidden="1" customWidth="1"/>
    <col min="5" max="5" width="9.83203125" style="110" hidden="1" customWidth="1"/>
    <col min="6" max="6" width="8.83203125" style="111" hidden="1" customWidth="1"/>
    <col min="7" max="8" width="20.83203125" style="45" hidden="1" customWidth="1"/>
    <col min="9" max="9" width="8.83203125" style="45" customWidth="1"/>
    <col min="10" max="33" width="10.83203125" style="45" hidden="1" customWidth="1"/>
    <col min="34" max="63" width="10.83203125" style="45" customWidth="1"/>
    <col min="64" max="16384" width="9.33203125" style="45"/>
  </cols>
  <sheetData>
    <row r="1" spans="2:63" ht="15" customHeight="1" x14ac:dyDescent="0.2">
      <c r="B1" s="41" t="s">
        <v>11</v>
      </c>
      <c r="C1" s="42"/>
      <c r="D1" s="42"/>
      <c r="E1" s="42"/>
      <c r="F1" s="42"/>
      <c r="G1" s="42"/>
      <c r="H1" s="42"/>
      <c r="I1" s="43"/>
      <c r="J1" s="44"/>
      <c r="K1" s="44"/>
      <c r="AF1" s="203"/>
      <c r="AL1" s="203"/>
    </row>
    <row r="2" spans="2:63" ht="15" customHeight="1" x14ac:dyDescent="0.2">
      <c r="B2" s="46" t="str">
        <f>Cover!C7</f>
        <v>PEMBUATAN INTERIOR KANTOR REGIONAL III 
PT ASDP INDONESIA FERRY</v>
      </c>
      <c r="C2" s="42"/>
      <c r="D2" s="42"/>
      <c r="E2" s="42"/>
      <c r="F2" s="42"/>
      <c r="G2" s="42"/>
      <c r="H2" s="42"/>
      <c r="I2" s="43"/>
      <c r="J2" s="44"/>
      <c r="K2" s="44"/>
    </row>
    <row r="3" spans="2:63" ht="15" customHeight="1" x14ac:dyDescent="0.2">
      <c r="B3" s="46" t="s">
        <v>12</v>
      </c>
      <c r="C3" s="42"/>
      <c r="D3" s="42"/>
      <c r="E3" s="42"/>
      <c r="F3" s="42"/>
      <c r="G3" s="42"/>
      <c r="H3" s="42"/>
      <c r="I3" s="43"/>
      <c r="J3" s="47"/>
      <c r="K3" s="47"/>
      <c r="L3" s="47"/>
      <c r="M3" s="47"/>
      <c r="N3" s="48" t="s">
        <v>13</v>
      </c>
      <c r="O3" s="49">
        <v>1</v>
      </c>
      <c r="P3" s="50"/>
      <c r="Q3" s="50"/>
      <c r="R3" s="50"/>
      <c r="S3" s="50"/>
      <c r="T3" s="48" t="s">
        <v>13</v>
      </c>
      <c r="U3" s="49">
        <f>O3+1</f>
        <v>2</v>
      </c>
      <c r="V3" s="50"/>
      <c r="W3" s="50"/>
      <c r="X3" s="50"/>
      <c r="Y3" s="50"/>
      <c r="Z3" s="48" t="s">
        <v>13</v>
      </c>
      <c r="AA3" s="49">
        <f>U3+1</f>
        <v>3</v>
      </c>
      <c r="AB3" s="50"/>
      <c r="AC3" s="50"/>
      <c r="AD3" s="50"/>
      <c r="AE3" s="50"/>
      <c r="AF3" s="48" t="s">
        <v>13</v>
      </c>
      <c r="AG3" s="49">
        <f>AA3+1</f>
        <v>4</v>
      </c>
      <c r="AH3" s="50"/>
      <c r="AI3" s="50"/>
      <c r="AJ3" s="50"/>
      <c r="AK3" s="50"/>
      <c r="AL3" s="48" t="s">
        <v>13</v>
      </c>
      <c r="AM3" s="49">
        <f>AG3+1</f>
        <v>5</v>
      </c>
      <c r="AN3" s="50"/>
      <c r="AO3" s="50"/>
      <c r="AP3" s="50"/>
      <c r="AQ3" s="50"/>
      <c r="AR3" s="48" t="s">
        <v>13</v>
      </c>
      <c r="AS3" s="49">
        <f>AM3+1</f>
        <v>6</v>
      </c>
      <c r="AT3" s="50"/>
      <c r="AU3" s="50"/>
      <c r="AV3" s="50"/>
      <c r="AW3" s="50"/>
      <c r="AX3" s="48" t="s">
        <v>13</v>
      </c>
      <c r="AY3" s="49">
        <f>AS3+1</f>
        <v>7</v>
      </c>
      <c r="AZ3" s="50"/>
      <c r="BA3" s="50"/>
      <c r="BB3" s="50"/>
      <c r="BC3" s="50"/>
      <c r="BD3" s="48" t="s">
        <v>13</v>
      </c>
      <c r="BE3" s="49">
        <f>AY3+1</f>
        <v>8</v>
      </c>
      <c r="BF3" s="50"/>
      <c r="BG3" s="50"/>
      <c r="BH3" s="50"/>
      <c r="BI3" s="50"/>
      <c r="BJ3" s="48" t="s">
        <v>13</v>
      </c>
      <c r="BK3" s="49">
        <f>BE3+1</f>
        <v>9</v>
      </c>
    </row>
    <row r="4" spans="2:63" ht="15" customHeight="1" x14ac:dyDescent="0.2">
      <c r="B4" s="46" t="s">
        <v>14</v>
      </c>
      <c r="C4" s="42"/>
      <c r="D4" s="42"/>
      <c r="E4" s="42"/>
      <c r="F4" s="42"/>
      <c r="G4" s="42"/>
      <c r="H4" s="42"/>
      <c r="I4" s="43"/>
      <c r="J4" s="51"/>
      <c r="K4" s="51"/>
      <c r="L4" s="51"/>
      <c r="M4" s="51"/>
      <c r="N4" s="52" t="s">
        <v>15</v>
      </c>
      <c r="O4" s="53">
        <f>VLOOKUP(O3,mingguanptasdp,2)</f>
        <v>46226</v>
      </c>
      <c r="P4" s="50"/>
      <c r="Q4" s="50"/>
      <c r="R4" s="50"/>
      <c r="S4" s="54"/>
      <c r="T4" s="52" t="s">
        <v>15</v>
      </c>
      <c r="U4" s="53">
        <f>VLOOKUP(U3,mingguanptasdp,2)</f>
        <v>46230</v>
      </c>
      <c r="V4" s="50"/>
      <c r="W4" s="50"/>
      <c r="X4" s="50"/>
      <c r="Y4" s="54"/>
      <c r="Z4" s="52" t="s">
        <v>15</v>
      </c>
      <c r="AA4" s="53">
        <f>VLOOKUP(AA3,mingguanptasdp,2)</f>
        <v>46237</v>
      </c>
      <c r="AB4" s="50"/>
      <c r="AC4" s="50"/>
      <c r="AD4" s="50"/>
      <c r="AE4" s="54"/>
      <c r="AF4" s="52" t="s">
        <v>15</v>
      </c>
      <c r="AG4" s="53">
        <f>VLOOKUP(AG3,mingguanptasdp,2)</f>
        <v>46244</v>
      </c>
      <c r="AH4" s="50"/>
      <c r="AI4" s="50"/>
      <c r="AJ4" s="50"/>
      <c r="AK4" s="54"/>
      <c r="AL4" s="52" t="s">
        <v>15</v>
      </c>
      <c r="AM4" s="53">
        <f>VLOOKUP(AM3,mingguanptasdp,2)</f>
        <v>46251</v>
      </c>
      <c r="AN4" s="50"/>
      <c r="AO4" s="50"/>
      <c r="AP4" s="50"/>
      <c r="AQ4" s="54"/>
      <c r="AR4" s="52" t="s">
        <v>15</v>
      </c>
      <c r="AS4" s="53">
        <f>VLOOKUP(AS3,mingguanptasdp,2)</f>
        <v>46258</v>
      </c>
      <c r="AT4" s="50"/>
      <c r="AU4" s="50"/>
      <c r="AV4" s="50"/>
      <c r="AW4" s="54"/>
      <c r="AX4" s="52" t="s">
        <v>15</v>
      </c>
      <c r="AY4" s="53">
        <f>VLOOKUP(AY3,mingguanptasdp,2)</f>
        <v>46265</v>
      </c>
      <c r="AZ4" s="50"/>
      <c r="BA4" s="50"/>
      <c r="BB4" s="50"/>
      <c r="BC4" s="54"/>
      <c r="BD4" s="52" t="s">
        <v>15</v>
      </c>
      <c r="BE4" s="53">
        <f>VLOOKUP(BE3,mingguanptasdp,2)</f>
        <v>46272</v>
      </c>
      <c r="BF4" s="50"/>
      <c r="BG4" s="50"/>
      <c r="BH4" s="50"/>
      <c r="BI4" s="54"/>
      <c r="BJ4" s="52" t="s">
        <v>15</v>
      </c>
      <c r="BK4" s="53">
        <f>VLOOKUP(BK3,mingguanptasdp,2)</f>
        <v>46279</v>
      </c>
    </row>
    <row r="5" spans="2:63" ht="15" customHeight="1" thickBot="1" x14ac:dyDescent="0.25">
      <c r="B5" s="55"/>
      <c r="C5" s="56"/>
      <c r="D5" s="56"/>
      <c r="E5" s="56"/>
      <c r="F5" s="56"/>
      <c r="G5" s="56"/>
      <c r="H5" s="56"/>
      <c r="I5" s="194"/>
      <c r="J5" s="51"/>
      <c r="K5" s="51"/>
      <c r="L5" s="51"/>
      <c r="M5" s="51"/>
      <c r="N5" s="52" t="s">
        <v>16</v>
      </c>
      <c r="O5" s="53">
        <f>VLOOKUP(O3,mingguanptasdp,3)</f>
        <v>46229</v>
      </c>
      <c r="P5" s="50"/>
      <c r="Q5" s="50"/>
      <c r="R5" s="50"/>
      <c r="S5" s="54"/>
      <c r="T5" s="52" t="s">
        <v>16</v>
      </c>
      <c r="U5" s="53">
        <f>VLOOKUP(U3,mingguanptasdp,3)</f>
        <v>46236</v>
      </c>
      <c r="V5" s="50"/>
      <c r="W5" s="50"/>
      <c r="X5" s="50"/>
      <c r="Y5" s="54"/>
      <c r="Z5" s="52" t="s">
        <v>16</v>
      </c>
      <c r="AA5" s="53">
        <f>VLOOKUP(AA3,mingguanptasdp,3)</f>
        <v>46243</v>
      </c>
      <c r="AB5" s="50"/>
      <c r="AC5" s="50"/>
      <c r="AD5" s="50"/>
      <c r="AE5" s="54"/>
      <c r="AF5" s="52" t="s">
        <v>16</v>
      </c>
      <c r="AG5" s="53">
        <f>VLOOKUP(AG3,mingguanptasdp,3)</f>
        <v>46250</v>
      </c>
      <c r="AH5" s="50"/>
      <c r="AI5" s="50"/>
      <c r="AJ5" s="50"/>
      <c r="AK5" s="54"/>
      <c r="AL5" s="52" t="s">
        <v>16</v>
      </c>
      <c r="AM5" s="53">
        <f>VLOOKUP(AM3,mingguanptasdp,3)</f>
        <v>46257</v>
      </c>
      <c r="AN5" s="50"/>
      <c r="AO5" s="50"/>
      <c r="AP5" s="50"/>
      <c r="AQ5" s="54"/>
      <c r="AR5" s="52" t="s">
        <v>16</v>
      </c>
      <c r="AS5" s="53">
        <f>VLOOKUP(AS3,mingguanptasdp,3)</f>
        <v>46264</v>
      </c>
      <c r="AT5" s="50"/>
      <c r="AU5" s="50"/>
      <c r="AV5" s="50"/>
      <c r="AW5" s="54"/>
      <c r="AX5" s="52" t="s">
        <v>16</v>
      </c>
      <c r="AY5" s="53">
        <f>VLOOKUP(AY3,mingguanptasdp,3)</f>
        <v>46271</v>
      </c>
      <c r="AZ5" s="50"/>
      <c r="BA5" s="50"/>
      <c r="BB5" s="50"/>
      <c r="BC5" s="54"/>
      <c r="BD5" s="52" t="s">
        <v>16</v>
      </c>
      <c r="BE5" s="53">
        <f>VLOOKUP(BE3,mingguanptasdp,3)</f>
        <v>46278</v>
      </c>
      <c r="BF5" s="50"/>
      <c r="BG5" s="50"/>
      <c r="BH5" s="50"/>
      <c r="BI5" s="54"/>
      <c r="BJ5" s="52" t="s">
        <v>16</v>
      </c>
      <c r="BK5" s="53">
        <f>VLOOKUP(BK3,mingguanptasdp,3)</f>
        <v>46285</v>
      </c>
    </row>
    <row r="6" spans="2:63" ht="15" customHeight="1" x14ac:dyDescent="0.2">
      <c r="B6" s="232" t="s">
        <v>17</v>
      </c>
      <c r="C6" s="234" t="s">
        <v>18</v>
      </c>
      <c r="D6" s="240" t="s">
        <v>19</v>
      </c>
      <c r="E6" s="237" t="s">
        <v>20</v>
      </c>
      <c r="F6" s="237" t="s">
        <v>21</v>
      </c>
      <c r="G6" s="237" t="s">
        <v>22</v>
      </c>
      <c r="H6" s="237" t="s">
        <v>23</v>
      </c>
      <c r="I6" s="231" t="s">
        <v>24</v>
      </c>
      <c r="J6" s="231" t="s">
        <v>25</v>
      </c>
      <c r="K6" s="231"/>
      <c r="L6" s="231"/>
      <c r="M6" s="231"/>
      <c r="N6" s="231"/>
      <c r="O6" s="231"/>
      <c r="P6" s="231" t="s">
        <v>25</v>
      </c>
      <c r="Q6" s="231"/>
      <c r="R6" s="231"/>
      <c r="S6" s="231"/>
      <c r="T6" s="231"/>
      <c r="U6" s="231"/>
      <c r="V6" s="231" t="s">
        <v>25</v>
      </c>
      <c r="W6" s="231"/>
      <c r="X6" s="231"/>
      <c r="Y6" s="231"/>
      <c r="Z6" s="231"/>
      <c r="AA6" s="231"/>
      <c r="AB6" s="231" t="s">
        <v>25</v>
      </c>
      <c r="AC6" s="231"/>
      <c r="AD6" s="231"/>
      <c r="AE6" s="231"/>
      <c r="AF6" s="231"/>
      <c r="AG6" s="231"/>
      <c r="AH6" s="231" t="s">
        <v>25</v>
      </c>
      <c r="AI6" s="231"/>
      <c r="AJ6" s="231"/>
      <c r="AK6" s="231"/>
      <c r="AL6" s="231"/>
      <c r="AM6" s="231"/>
      <c r="AN6" s="231" t="s">
        <v>25</v>
      </c>
      <c r="AO6" s="231"/>
      <c r="AP6" s="231"/>
      <c r="AQ6" s="231"/>
      <c r="AR6" s="231"/>
      <c r="AS6" s="231"/>
      <c r="AT6" s="231" t="s">
        <v>25</v>
      </c>
      <c r="AU6" s="231"/>
      <c r="AV6" s="231"/>
      <c r="AW6" s="231"/>
      <c r="AX6" s="231"/>
      <c r="AY6" s="231"/>
      <c r="AZ6" s="231" t="s">
        <v>25</v>
      </c>
      <c r="BA6" s="231"/>
      <c r="BB6" s="231"/>
      <c r="BC6" s="231"/>
      <c r="BD6" s="231"/>
      <c r="BE6" s="231"/>
      <c r="BF6" s="231" t="s">
        <v>25</v>
      </c>
      <c r="BG6" s="231"/>
      <c r="BH6" s="231"/>
      <c r="BI6" s="231"/>
      <c r="BJ6" s="231"/>
      <c r="BK6" s="231"/>
    </row>
    <row r="7" spans="2:63" ht="15" customHeight="1" x14ac:dyDescent="0.2">
      <c r="B7" s="233"/>
      <c r="C7" s="235"/>
      <c r="D7" s="241"/>
      <c r="E7" s="238"/>
      <c r="F7" s="238"/>
      <c r="G7" s="238"/>
      <c r="H7" s="238"/>
      <c r="I7" s="236"/>
      <c r="J7" s="227" t="s">
        <v>26</v>
      </c>
      <c r="K7" s="227"/>
      <c r="L7" s="228" t="s">
        <v>27</v>
      </c>
      <c r="M7" s="229"/>
      <c r="N7" s="230" t="s">
        <v>28</v>
      </c>
      <c r="O7" s="230"/>
      <c r="P7" s="227" t="s">
        <v>26</v>
      </c>
      <c r="Q7" s="227"/>
      <c r="R7" s="228" t="s">
        <v>27</v>
      </c>
      <c r="S7" s="229"/>
      <c r="T7" s="230" t="s">
        <v>28</v>
      </c>
      <c r="U7" s="230"/>
      <c r="V7" s="227" t="s">
        <v>26</v>
      </c>
      <c r="W7" s="227"/>
      <c r="X7" s="228" t="s">
        <v>27</v>
      </c>
      <c r="Y7" s="229"/>
      <c r="Z7" s="230" t="s">
        <v>28</v>
      </c>
      <c r="AA7" s="230"/>
      <c r="AB7" s="227" t="s">
        <v>26</v>
      </c>
      <c r="AC7" s="227"/>
      <c r="AD7" s="228" t="s">
        <v>27</v>
      </c>
      <c r="AE7" s="229"/>
      <c r="AF7" s="230" t="s">
        <v>28</v>
      </c>
      <c r="AG7" s="230"/>
      <c r="AH7" s="227" t="s">
        <v>26</v>
      </c>
      <c r="AI7" s="227"/>
      <c r="AJ7" s="228" t="s">
        <v>27</v>
      </c>
      <c r="AK7" s="229"/>
      <c r="AL7" s="230" t="s">
        <v>28</v>
      </c>
      <c r="AM7" s="230"/>
      <c r="AN7" s="227" t="s">
        <v>26</v>
      </c>
      <c r="AO7" s="227"/>
      <c r="AP7" s="228" t="s">
        <v>27</v>
      </c>
      <c r="AQ7" s="229"/>
      <c r="AR7" s="230" t="s">
        <v>28</v>
      </c>
      <c r="AS7" s="230"/>
      <c r="AT7" s="227" t="s">
        <v>26</v>
      </c>
      <c r="AU7" s="227"/>
      <c r="AV7" s="228" t="s">
        <v>27</v>
      </c>
      <c r="AW7" s="229"/>
      <c r="AX7" s="230" t="s">
        <v>28</v>
      </c>
      <c r="AY7" s="230"/>
      <c r="AZ7" s="227" t="s">
        <v>26</v>
      </c>
      <c r="BA7" s="227"/>
      <c r="BB7" s="228" t="s">
        <v>27</v>
      </c>
      <c r="BC7" s="229"/>
      <c r="BD7" s="230" t="s">
        <v>28</v>
      </c>
      <c r="BE7" s="230"/>
      <c r="BF7" s="227" t="s">
        <v>26</v>
      </c>
      <c r="BG7" s="227"/>
      <c r="BH7" s="228" t="s">
        <v>27</v>
      </c>
      <c r="BI7" s="229"/>
      <c r="BJ7" s="230" t="s">
        <v>28</v>
      </c>
      <c r="BK7" s="230"/>
    </row>
    <row r="8" spans="2:63" ht="15" customHeight="1" x14ac:dyDescent="0.2">
      <c r="B8" s="233"/>
      <c r="C8" s="235"/>
      <c r="D8" s="242"/>
      <c r="E8" s="239"/>
      <c r="F8" s="239"/>
      <c r="G8" s="239"/>
      <c r="H8" s="239"/>
      <c r="I8" s="236"/>
      <c r="J8" s="57" t="s">
        <v>29</v>
      </c>
      <c r="K8" s="58" t="s">
        <v>30</v>
      </c>
      <c r="L8" s="57" t="s">
        <v>29</v>
      </c>
      <c r="M8" s="58" t="s">
        <v>30</v>
      </c>
      <c r="N8" s="57" t="s">
        <v>29</v>
      </c>
      <c r="O8" s="58" t="s">
        <v>30</v>
      </c>
      <c r="P8" s="57" t="s">
        <v>29</v>
      </c>
      <c r="Q8" s="58" t="s">
        <v>30</v>
      </c>
      <c r="R8" s="57" t="s">
        <v>29</v>
      </c>
      <c r="S8" s="58" t="s">
        <v>30</v>
      </c>
      <c r="T8" s="57" t="s">
        <v>29</v>
      </c>
      <c r="U8" s="58" t="s">
        <v>30</v>
      </c>
      <c r="V8" s="57" t="s">
        <v>29</v>
      </c>
      <c r="W8" s="58" t="s">
        <v>30</v>
      </c>
      <c r="X8" s="57" t="s">
        <v>29</v>
      </c>
      <c r="Y8" s="58" t="s">
        <v>30</v>
      </c>
      <c r="Z8" s="57" t="s">
        <v>29</v>
      </c>
      <c r="AA8" s="58" t="s">
        <v>30</v>
      </c>
      <c r="AB8" s="57" t="s">
        <v>29</v>
      </c>
      <c r="AC8" s="58" t="s">
        <v>30</v>
      </c>
      <c r="AD8" s="57" t="s">
        <v>29</v>
      </c>
      <c r="AE8" s="58" t="s">
        <v>30</v>
      </c>
      <c r="AF8" s="57" t="s">
        <v>29</v>
      </c>
      <c r="AG8" s="58" t="s">
        <v>30</v>
      </c>
      <c r="AH8" s="57" t="s">
        <v>29</v>
      </c>
      <c r="AI8" s="58" t="s">
        <v>30</v>
      </c>
      <c r="AJ8" s="57" t="s">
        <v>29</v>
      </c>
      <c r="AK8" s="58" t="s">
        <v>30</v>
      </c>
      <c r="AL8" s="57" t="s">
        <v>29</v>
      </c>
      <c r="AM8" s="58" t="s">
        <v>30</v>
      </c>
      <c r="AN8" s="57" t="s">
        <v>29</v>
      </c>
      <c r="AO8" s="58" t="s">
        <v>30</v>
      </c>
      <c r="AP8" s="57" t="s">
        <v>29</v>
      </c>
      <c r="AQ8" s="58" t="s">
        <v>30</v>
      </c>
      <c r="AR8" s="57" t="s">
        <v>29</v>
      </c>
      <c r="AS8" s="58" t="s">
        <v>30</v>
      </c>
      <c r="AT8" s="57" t="s">
        <v>29</v>
      </c>
      <c r="AU8" s="58" t="s">
        <v>30</v>
      </c>
      <c r="AV8" s="57" t="s">
        <v>29</v>
      </c>
      <c r="AW8" s="58" t="s">
        <v>30</v>
      </c>
      <c r="AX8" s="57" t="s">
        <v>29</v>
      </c>
      <c r="AY8" s="58" t="s">
        <v>30</v>
      </c>
      <c r="AZ8" s="57" t="s">
        <v>29</v>
      </c>
      <c r="BA8" s="58" t="s">
        <v>30</v>
      </c>
      <c r="BB8" s="57" t="s">
        <v>29</v>
      </c>
      <c r="BC8" s="58" t="s">
        <v>30</v>
      </c>
      <c r="BD8" s="57" t="s">
        <v>29</v>
      </c>
      <c r="BE8" s="58" t="s">
        <v>30</v>
      </c>
      <c r="BF8" s="57" t="s">
        <v>29</v>
      </c>
      <c r="BG8" s="58" t="s">
        <v>30</v>
      </c>
      <c r="BH8" s="57" t="s">
        <v>29</v>
      </c>
      <c r="BI8" s="58" t="s">
        <v>30</v>
      </c>
      <c r="BJ8" s="57" t="s">
        <v>29</v>
      </c>
      <c r="BK8" s="58" t="s">
        <v>30</v>
      </c>
    </row>
    <row r="9" spans="2:63" ht="15" customHeight="1" thickBot="1" x14ac:dyDescent="0.25">
      <c r="B9" s="59">
        <v>1</v>
      </c>
      <c r="C9" s="59">
        <f>B9+1</f>
        <v>2</v>
      </c>
      <c r="D9" s="60"/>
      <c r="E9" s="61"/>
      <c r="F9" s="60"/>
      <c r="G9" s="60"/>
      <c r="H9" s="62"/>
      <c r="I9" s="59">
        <f>C9+1</f>
        <v>3</v>
      </c>
      <c r="J9" s="59">
        <v>4</v>
      </c>
      <c r="K9" s="59">
        <f t="shared" ref="K9:O9" si="0">J9+1</f>
        <v>5</v>
      </c>
      <c r="L9" s="59">
        <f t="shared" si="0"/>
        <v>6</v>
      </c>
      <c r="M9" s="59">
        <f t="shared" si="0"/>
        <v>7</v>
      </c>
      <c r="N9" s="63">
        <f t="shared" si="0"/>
        <v>8</v>
      </c>
      <c r="O9" s="64">
        <f t="shared" si="0"/>
        <v>9</v>
      </c>
      <c r="P9" s="59">
        <v>4</v>
      </c>
      <c r="Q9" s="59">
        <f t="shared" ref="Q9:U9" si="1">P9+1</f>
        <v>5</v>
      </c>
      <c r="R9" s="59">
        <f t="shared" si="1"/>
        <v>6</v>
      </c>
      <c r="S9" s="59">
        <f t="shared" si="1"/>
        <v>7</v>
      </c>
      <c r="T9" s="63">
        <f t="shared" si="1"/>
        <v>8</v>
      </c>
      <c r="U9" s="64">
        <f t="shared" si="1"/>
        <v>9</v>
      </c>
      <c r="V9" s="59">
        <v>4</v>
      </c>
      <c r="W9" s="59">
        <f t="shared" ref="W9:AA9" si="2">V9+1</f>
        <v>5</v>
      </c>
      <c r="X9" s="59">
        <f t="shared" si="2"/>
        <v>6</v>
      </c>
      <c r="Y9" s="59">
        <f t="shared" si="2"/>
        <v>7</v>
      </c>
      <c r="Z9" s="63">
        <f t="shared" si="2"/>
        <v>8</v>
      </c>
      <c r="AA9" s="64">
        <f t="shared" si="2"/>
        <v>9</v>
      </c>
      <c r="AB9" s="59">
        <v>4</v>
      </c>
      <c r="AC9" s="59">
        <f t="shared" ref="AC9:AG9" si="3">AB9+1</f>
        <v>5</v>
      </c>
      <c r="AD9" s="59">
        <f t="shared" si="3"/>
        <v>6</v>
      </c>
      <c r="AE9" s="59">
        <f t="shared" si="3"/>
        <v>7</v>
      </c>
      <c r="AF9" s="63">
        <f t="shared" si="3"/>
        <v>8</v>
      </c>
      <c r="AG9" s="64">
        <f t="shared" si="3"/>
        <v>9</v>
      </c>
      <c r="AH9" s="59">
        <v>4</v>
      </c>
      <c r="AI9" s="59">
        <f t="shared" ref="AI9:AM9" si="4">AH9+1</f>
        <v>5</v>
      </c>
      <c r="AJ9" s="59">
        <f t="shared" si="4"/>
        <v>6</v>
      </c>
      <c r="AK9" s="59">
        <f t="shared" si="4"/>
        <v>7</v>
      </c>
      <c r="AL9" s="63">
        <f t="shared" si="4"/>
        <v>8</v>
      </c>
      <c r="AM9" s="64">
        <f t="shared" si="4"/>
        <v>9</v>
      </c>
      <c r="AN9" s="59">
        <v>4</v>
      </c>
      <c r="AO9" s="59">
        <f t="shared" ref="AO9:AS9" si="5">AN9+1</f>
        <v>5</v>
      </c>
      <c r="AP9" s="59">
        <f t="shared" si="5"/>
        <v>6</v>
      </c>
      <c r="AQ9" s="59">
        <f t="shared" si="5"/>
        <v>7</v>
      </c>
      <c r="AR9" s="63">
        <f t="shared" si="5"/>
        <v>8</v>
      </c>
      <c r="AS9" s="64">
        <f t="shared" si="5"/>
        <v>9</v>
      </c>
      <c r="AT9" s="59">
        <v>4</v>
      </c>
      <c r="AU9" s="59">
        <f t="shared" ref="AU9:AY9" si="6">AT9+1</f>
        <v>5</v>
      </c>
      <c r="AV9" s="59">
        <f t="shared" si="6"/>
        <v>6</v>
      </c>
      <c r="AW9" s="59">
        <f t="shared" si="6"/>
        <v>7</v>
      </c>
      <c r="AX9" s="63">
        <f t="shared" si="6"/>
        <v>8</v>
      </c>
      <c r="AY9" s="64">
        <f t="shared" si="6"/>
        <v>9</v>
      </c>
      <c r="AZ9" s="59">
        <v>4</v>
      </c>
      <c r="BA9" s="59">
        <f t="shared" ref="BA9:BE9" si="7">AZ9+1</f>
        <v>5</v>
      </c>
      <c r="BB9" s="59">
        <f t="shared" si="7"/>
        <v>6</v>
      </c>
      <c r="BC9" s="59">
        <f t="shared" si="7"/>
        <v>7</v>
      </c>
      <c r="BD9" s="63">
        <f t="shared" si="7"/>
        <v>8</v>
      </c>
      <c r="BE9" s="64">
        <f t="shared" si="7"/>
        <v>9</v>
      </c>
      <c r="BF9" s="59">
        <v>4</v>
      </c>
      <c r="BG9" s="59">
        <f t="shared" ref="BG9:BK9" si="8">BF9+1</f>
        <v>5</v>
      </c>
      <c r="BH9" s="59">
        <f t="shared" si="8"/>
        <v>6</v>
      </c>
      <c r="BI9" s="59">
        <f t="shared" si="8"/>
        <v>7</v>
      </c>
      <c r="BJ9" s="63">
        <f t="shared" si="8"/>
        <v>8</v>
      </c>
      <c r="BK9" s="64">
        <f t="shared" si="8"/>
        <v>9</v>
      </c>
    </row>
    <row r="10" spans="2:63" ht="15" customHeight="1" x14ac:dyDescent="0.2">
      <c r="B10" s="65"/>
      <c r="C10" s="66"/>
      <c r="D10" s="65"/>
      <c r="E10" s="67"/>
      <c r="F10" s="68"/>
      <c r="G10" s="69"/>
      <c r="H10" s="69"/>
      <c r="I10" s="70"/>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row>
    <row r="11" spans="2:63" ht="15" customHeight="1" x14ac:dyDescent="0.2">
      <c r="B11" s="72" t="s">
        <v>31</v>
      </c>
      <c r="C11" s="73" t="s">
        <v>32</v>
      </c>
      <c r="D11" s="74"/>
      <c r="E11" s="75"/>
      <c r="F11" s="76"/>
      <c r="G11" s="77"/>
      <c r="H11" s="77"/>
      <c r="I11" s="77"/>
      <c r="J11" s="78"/>
      <c r="K11" s="79"/>
      <c r="L11" s="78"/>
      <c r="M11" s="79"/>
      <c r="N11" s="78"/>
      <c r="O11" s="79"/>
      <c r="P11" s="78"/>
      <c r="Q11" s="79"/>
      <c r="R11" s="78"/>
      <c r="S11" s="79"/>
      <c r="T11" s="80"/>
      <c r="U11" s="79"/>
      <c r="V11" s="78"/>
      <c r="W11" s="79"/>
      <c r="X11" s="78"/>
      <c r="Y11" s="79"/>
      <c r="Z11" s="80"/>
      <c r="AA11" s="79"/>
      <c r="AB11" s="78"/>
      <c r="AC11" s="79"/>
      <c r="AD11" s="78"/>
      <c r="AE11" s="79"/>
      <c r="AF11" s="80"/>
      <c r="AG11" s="79"/>
      <c r="AH11" s="78"/>
      <c r="AI11" s="79"/>
      <c r="AJ11" s="78"/>
      <c r="AK11" s="79"/>
      <c r="AL11" s="80"/>
      <c r="AM11" s="79"/>
      <c r="AN11" s="78"/>
      <c r="AO11" s="79"/>
      <c r="AP11" s="78"/>
      <c r="AQ11" s="79"/>
      <c r="AR11" s="80"/>
      <c r="AS11" s="79"/>
      <c r="AT11" s="78"/>
      <c r="AU11" s="79"/>
      <c r="AV11" s="78"/>
      <c r="AW11" s="79"/>
      <c r="AX11" s="80"/>
      <c r="AY11" s="79"/>
      <c r="AZ11" s="78"/>
      <c r="BA11" s="79"/>
      <c r="BB11" s="78"/>
      <c r="BC11" s="79"/>
      <c r="BD11" s="80"/>
      <c r="BE11" s="79"/>
      <c r="BF11" s="78"/>
      <c r="BG11" s="79"/>
      <c r="BH11" s="78"/>
      <c r="BI11" s="79"/>
      <c r="BJ11" s="80"/>
      <c r="BK11" s="79"/>
    </row>
    <row r="12" spans="2:63" ht="15" customHeight="1" x14ac:dyDescent="0.2">
      <c r="B12" s="92">
        <v>1</v>
      </c>
      <c r="C12" s="81" t="s">
        <v>33</v>
      </c>
      <c r="D12" s="74"/>
      <c r="E12" s="82">
        <v>250</v>
      </c>
      <c r="F12" s="83" t="s">
        <v>34</v>
      </c>
      <c r="G12" s="84">
        <v>12500</v>
      </c>
      <c r="H12" s="84">
        <f t="shared" ref="H12:H20" si="9">G12*E12</f>
        <v>3125000</v>
      </c>
      <c r="I12" s="84">
        <f>(H12/$H$197)*100</f>
        <v>0.52609427609427617</v>
      </c>
      <c r="J12" s="78">
        <v>0</v>
      </c>
      <c r="K12" s="79">
        <f>J12*$I12</f>
        <v>0</v>
      </c>
      <c r="L12" s="78">
        <f t="shared" ref="L12:L20" si="10">N12-J12</f>
        <v>0</v>
      </c>
      <c r="M12" s="79">
        <f>L12*$I12</f>
        <v>0</v>
      </c>
      <c r="N12" s="78">
        <v>0</v>
      </c>
      <c r="O12" s="79">
        <f>N12*$I12</f>
        <v>0</v>
      </c>
      <c r="P12" s="78">
        <f t="shared" ref="P12:P20" si="11">N12</f>
        <v>0</v>
      </c>
      <c r="Q12" s="79">
        <f>P12*$I12</f>
        <v>0</v>
      </c>
      <c r="R12" s="78">
        <f t="shared" ref="R12:R20" si="12">T12-P12</f>
        <v>0</v>
      </c>
      <c r="S12" s="79">
        <f>R12*$I12</f>
        <v>0</v>
      </c>
      <c r="T12" s="78">
        <v>0</v>
      </c>
      <c r="U12" s="79">
        <f>T12*$I12</f>
        <v>0</v>
      </c>
      <c r="V12" s="78">
        <f t="shared" ref="V12:V20" si="13">T12</f>
        <v>0</v>
      </c>
      <c r="W12" s="79">
        <f>V12*$I12</f>
        <v>0</v>
      </c>
      <c r="X12" s="78">
        <f t="shared" ref="X12:X20" si="14">Z12-V12</f>
        <v>0.5</v>
      </c>
      <c r="Y12" s="79">
        <f>X12*$I12</f>
        <v>0.26304713804713808</v>
      </c>
      <c r="Z12" s="78">
        <v>0.5</v>
      </c>
      <c r="AA12" s="79">
        <f>Z12*$I12</f>
        <v>0.26304713804713808</v>
      </c>
      <c r="AB12" s="78">
        <f t="shared" ref="AB12:AB20" si="15">Z12</f>
        <v>0.5</v>
      </c>
      <c r="AC12" s="79">
        <f>AB12*$I12</f>
        <v>0.26304713804713808</v>
      </c>
      <c r="AD12" s="78">
        <f t="shared" ref="AD12:AD20" si="16">AF12-AB12</f>
        <v>0.5</v>
      </c>
      <c r="AE12" s="79">
        <f>AD12*$I12</f>
        <v>0.26304713804713808</v>
      </c>
      <c r="AF12" s="80">
        <v>1</v>
      </c>
      <c r="AG12" s="79">
        <f>AF12*$I12</f>
        <v>0.52609427609427617</v>
      </c>
      <c r="AH12" s="78">
        <f t="shared" ref="AH12:AH20" si="17">AF12</f>
        <v>1</v>
      </c>
      <c r="AI12" s="79">
        <f>AH12*$I12</f>
        <v>0.52609427609427617</v>
      </c>
      <c r="AJ12" s="78">
        <f t="shared" ref="AJ12:AJ20" si="18">AL12-AH12</f>
        <v>0</v>
      </c>
      <c r="AK12" s="79">
        <f>AJ12*$I12</f>
        <v>0</v>
      </c>
      <c r="AL12" s="80">
        <v>1</v>
      </c>
      <c r="AM12" s="79">
        <f>AL12*$I12</f>
        <v>0.52609427609427617</v>
      </c>
      <c r="AN12" s="78">
        <f t="shared" ref="AN12:AN20" si="19">AL12</f>
        <v>1</v>
      </c>
      <c r="AO12" s="79">
        <f>AN12*$I12</f>
        <v>0.52609427609427617</v>
      </c>
      <c r="AP12" s="78">
        <f t="shared" ref="AP12:AP20" si="20">AR12-AN12</f>
        <v>0</v>
      </c>
      <c r="AQ12" s="79">
        <f>AP12*$I12</f>
        <v>0</v>
      </c>
      <c r="AR12" s="80">
        <v>1</v>
      </c>
      <c r="AS12" s="79">
        <f>AR12*$I12</f>
        <v>0.52609427609427617</v>
      </c>
      <c r="AT12" s="78">
        <f t="shared" ref="AT12:AT20" si="21">AR12</f>
        <v>1</v>
      </c>
      <c r="AU12" s="79">
        <f>AT12*$I12</f>
        <v>0.52609427609427617</v>
      </c>
      <c r="AV12" s="78">
        <f t="shared" ref="AV12:AV20" si="22">AX12-AT12</f>
        <v>-1</v>
      </c>
      <c r="AW12" s="79">
        <f>AV12*$I12</f>
        <v>-0.52609427609427617</v>
      </c>
      <c r="AX12" s="80">
        <v>0</v>
      </c>
      <c r="AY12" s="79">
        <f>AX12*$I12</f>
        <v>0</v>
      </c>
      <c r="AZ12" s="78">
        <f t="shared" ref="AZ12:AZ20" si="23">AX12</f>
        <v>0</v>
      </c>
      <c r="BA12" s="79">
        <f>AZ12*$I12</f>
        <v>0</v>
      </c>
      <c r="BB12" s="78">
        <f t="shared" ref="BB12:BB20" si="24">BD12-AZ12</f>
        <v>0</v>
      </c>
      <c r="BC12" s="79">
        <f>BB12*$I12</f>
        <v>0</v>
      </c>
      <c r="BD12" s="80">
        <v>0</v>
      </c>
      <c r="BE12" s="79">
        <f>BD12*$I12</f>
        <v>0</v>
      </c>
      <c r="BF12" s="78">
        <f t="shared" ref="BF12:BF20" si="25">BD12</f>
        <v>0</v>
      </c>
      <c r="BG12" s="79">
        <f>BF12*$I12</f>
        <v>0</v>
      </c>
      <c r="BH12" s="78">
        <f t="shared" ref="BH12:BH20" si="26">BJ12-BF12</f>
        <v>0</v>
      </c>
      <c r="BI12" s="79">
        <f>BH12*$I12</f>
        <v>0</v>
      </c>
      <c r="BJ12" s="80">
        <v>0</v>
      </c>
      <c r="BK12" s="79">
        <f>BJ12*$I12</f>
        <v>0</v>
      </c>
    </row>
    <row r="13" spans="2:63" ht="30" customHeight="1" x14ac:dyDescent="0.2">
      <c r="B13" s="92">
        <v>2</v>
      </c>
      <c r="C13" s="81" t="s">
        <v>35</v>
      </c>
      <c r="D13" s="74"/>
      <c r="E13" s="82">
        <v>1</v>
      </c>
      <c r="F13" s="83" t="s">
        <v>36</v>
      </c>
      <c r="G13" s="84">
        <v>5000000</v>
      </c>
      <c r="H13" s="84">
        <f t="shared" si="9"/>
        <v>5000000</v>
      </c>
      <c r="I13" s="84">
        <f t="shared" ref="I13:I20" si="27">(H13/$H$197)*100</f>
        <v>0.84175084175084169</v>
      </c>
      <c r="J13" s="78">
        <v>0</v>
      </c>
      <c r="K13" s="79">
        <f t="shared" ref="K13:K20" si="28">J13*$I13</f>
        <v>0</v>
      </c>
      <c r="L13" s="78">
        <f t="shared" si="10"/>
        <v>0</v>
      </c>
      <c r="M13" s="79">
        <f t="shared" ref="M13:M20" si="29">L13*$I13</f>
        <v>0</v>
      </c>
      <c r="N13" s="78">
        <v>0</v>
      </c>
      <c r="O13" s="79">
        <f t="shared" ref="O13:O20" si="30">N13*$I13</f>
        <v>0</v>
      </c>
      <c r="P13" s="78">
        <f t="shared" si="11"/>
        <v>0</v>
      </c>
      <c r="Q13" s="79">
        <f t="shared" ref="Q13:Q20" si="31">P13*$I13</f>
        <v>0</v>
      </c>
      <c r="R13" s="78">
        <f t="shared" si="12"/>
        <v>0</v>
      </c>
      <c r="S13" s="79">
        <f t="shared" ref="S13:S20" si="32">R13*$I13</f>
        <v>0</v>
      </c>
      <c r="T13" s="78">
        <v>0</v>
      </c>
      <c r="U13" s="79">
        <f t="shared" ref="U13:U20" si="33">T13*$I13</f>
        <v>0</v>
      </c>
      <c r="V13" s="78">
        <f t="shared" si="13"/>
        <v>0</v>
      </c>
      <c r="W13" s="79">
        <f t="shared" ref="W13:W20" si="34">V13*$I13</f>
        <v>0</v>
      </c>
      <c r="X13" s="78">
        <f t="shared" si="14"/>
        <v>0</v>
      </c>
      <c r="Y13" s="79">
        <f t="shared" ref="Y13:Y20" si="35">X13*$I13</f>
        <v>0</v>
      </c>
      <c r="Z13" s="78">
        <v>0</v>
      </c>
      <c r="AA13" s="79">
        <f t="shared" ref="AA13:AA20" si="36">Z13*$I13</f>
        <v>0</v>
      </c>
      <c r="AB13" s="78">
        <f t="shared" si="15"/>
        <v>0</v>
      </c>
      <c r="AC13" s="79">
        <f t="shared" ref="AC13:AC20" si="37">AB13*$I13</f>
        <v>0</v>
      </c>
      <c r="AD13" s="78">
        <f t="shared" si="16"/>
        <v>1</v>
      </c>
      <c r="AE13" s="79">
        <f t="shared" ref="AE13:AE20" si="38">AD13*$I13</f>
        <v>0.84175084175084169</v>
      </c>
      <c r="AF13" s="80">
        <v>1</v>
      </c>
      <c r="AG13" s="79">
        <f t="shared" ref="AG13:AG20" si="39">AF13*$I13</f>
        <v>0.84175084175084169</v>
      </c>
      <c r="AH13" s="78">
        <f t="shared" si="17"/>
        <v>1</v>
      </c>
      <c r="AI13" s="79">
        <f t="shared" ref="AI13:AI20" si="40">AH13*$I13</f>
        <v>0.84175084175084169</v>
      </c>
      <c r="AJ13" s="78">
        <f t="shared" si="18"/>
        <v>0</v>
      </c>
      <c r="AK13" s="79">
        <f t="shared" ref="AK13:AK20" si="41">AJ13*$I13</f>
        <v>0</v>
      </c>
      <c r="AL13" s="80">
        <v>1</v>
      </c>
      <c r="AM13" s="79">
        <f t="shared" ref="AM13:AM20" si="42">AL13*$I13</f>
        <v>0.84175084175084169</v>
      </c>
      <c r="AN13" s="78">
        <f t="shared" si="19"/>
        <v>1</v>
      </c>
      <c r="AO13" s="79">
        <f t="shared" ref="AO13:AO20" si="43">AN13*$I13</f>
        <v>0.84175084175084169</v>
      </c>
      <c r="AP13" s="78">
        <f t="shared" si="20"/>
        <v>0</v>
      </c>
      <c r="AQ13" s="79">
        <f t="shared" ref="AQ13:AQ20" si="44">AP13*$I13</f>
        <v>0</v>
      </c>
      <c r="AR13" s="80">
        <v>1</v>
      </c>
      <c r="AS13" s="79">
        <f t="shared" ref="AS13:AS20" si="45">AR13*$I13</f>
        <v>0.84175084175084169</v>
      </c>
      <c r="AT13" s="78">
        <f t="shared" si="21"/>
        <v>1</v>
      </c>
      <c r="AU13" s="79">
        <f t="shared" ref="AU13:AU20" si="46">AT13*$I13</f>
        <v>0.84175084175084169</v>
      </c>
      <c r="AV13" s="78">
        <f t="shared" si="22"/>
        <v>-1</v>
      </c>
      <c r="AW13" s="79">
        <f t="shared" ref="AW13:AW20" si="47">AV13*$I13</f>
        <v>-0.84175084175084169</v>
      </c>
      <c r="AX13" s="80">
        <v>0</v>
      </c>
      <c r="AY13" s="79">
        <f t="shared" ref="AY13:AY20" si="48">AX13*$I13</f>
        <v>0</v>
      </c>
      <c r="AZ13" s="78">
        <f t="shared" si="23"/>
        <v>0</v>
      </c>
      <c r="BA13" s="79">
        <f t="shared" ref="BA13:BA20" si="49">AZ13*$I13</f>
        <v>0</v>
      </c>
      <c r="BB13" s="78">
        <f t="shared" si="24"/>
        <v>0</v>
      </c>
      <c r="BC13" s="79">
        <f t="shared" ref="BC13:BC20" si="50">BB13*$I13</f>
        <v>0</v>
      </c>
      <c r="BD13" s="80">
        <v>0</v>
      </c>
      <c r="BE13" s="79">
        <f t="shared" ref="BE13:BE20" si="51">BD13*$I13</f>
        <v>0</v>
      </c>
      <c r="BF13" s="78">
        <f t="shared" si="25"/>
        <v>0</v>
      </c>
      <c r="BG13" s="79">
        <f t="shared" ref="BG13:BG20" si="52">BF13*$I13</f>
        <v>0</v>
      </c>
      <c r="BH13" s="78">
        <f t="shared" si="26"/>
        <v>0</v>
      </c>
      <c r="BI13" s="79">
        <f t="shared" ref="BI13:BI20" si="53">BH13*$I13</f>
        <v>0</v>
      </c>
      <c r="BJ13" s="80">
        <v>0</v>
      </c>
      <c r="BK13" s="79">
        <f t="shared" ref="BK13:BK20" si="54">BJ13*$I13</f>
        <v>0</v>
      </c>
    </row>
    <row r="14" spans="2:63" ht="15" customHeight="1" x14ac:dyDescent="0.2">
      <c r="B14" s="92">
        <v>3</v>
      </c>
      <c r="C14" s="81" t="s">
        <v>37</v>
      </c>
      <c r="D14" s="74"/>
      <c r="E14" s="82">
        <v>2</v>
      </c>
      <c r="F14" s="83" t="s">
        <v>38</v>
      </c>
      <c r="G14" s="84">
        <v>4000000</v>
      </c>
      <c r="H14" s="84">
        <f t="shared" si="9"/>
        <v>8000000</v>
      </c>
      <c r="I14" s="84">
        <f t="shared" si="27"/>
        <v>1.3468013468013467</v>
      </c>
      <c r="J14" s="78">
        <v>0</v>
      </c>
      <c r="K14" s="79">
        <f t="shared" si="28"/>
        <v>0</v>
      </c>
      <c r="L14" s="78">
        <f t="shared" si="10"/>
        <v>0</v>
      </c>
      <c r="M14" s="79">
        <f t="shared" si="29"/>
        <v>0</v>
      </c>
      <c r="N14" s="78">
        <v>0</v>
      </c>
      <c r="O14" s="79">
        <f t="shared" si="30"/>
        <v>0</v>
      </c>
      <c r="P14" s="78">
        <f t="shared" si="11"/>
        <v>0</v>
      </c>
      <c r="Q14" s="79">
        <f t="shared" si="31"/>
        <v>0</v>
      </c>
      <c r="R14" s="78">
        <f t="shared" si="12"/>
        <v>0</v>
      </c>
      <c r="S14" s="79">
        <f t="shared" si="32"/>
        <v>0</v>
      </c>
      <c r="T14" s="78">
        <v>0</v>
      </c>
      <c r="U14" s="79">
        <f t="shared" si="33"/>
        <v>0</v>
      </c>
      <c r="V14" s="78">
        <f t="shared" si="13"/>
        <v>0</v>
      </c>
      <c r="W14" s="79">
        <f t="shared" si="34"/>
        <v>0</v>
      </c>
      <c r="X14" s="78">
        <f t="shared" si="14"/>
        <v>0</v>
      </c>
      <c r="Y14" s="79">
        <f t="shared" si="35"/>
        <v>0</v>
      </c>
      <c r="Z14" s="78">
        <v>0</v>
      </c>
      <c r="AA14" s="79">
        <f t="shared" si="36"/>
        <v>0</v>
      </c>
      <c r="AB14" s="78">
        <f t="shared" si="15"/>
        <v>0</v>
      </c>
      <c r="AC14" s="79">
        <f t="shared" si="37"/>
        <v>0</v>
      </c>
      <c r="AD14" s="78">
        <f t="shared" si="16"/>
        <v>1</v>
      </c>
      <c r="AE14" s="79">
        <f t="shared" si="38"/>
        <v>1.3468013468013467</v>
      </c>
      <c r="AF14" s="80">
        <v>1</v>
      </c>
      <c r="AG14" s="79">
        <f t="shared" si="39"/>
        <v>1.3468013468013467</v>
      </c>
      <c r="AH14" s="78">
        <f t="shared" si="17"/>
        <v>1</v>
      </c>
      <c r="AI14" s="79">
        <f t="shared" si="40"/>
        <v>1.3468013468013467</v>
      </c>
      <c r="AJ14" s="78">
        <f t="shared" si="18"/>
        <v>0</v>
      </c>
      <c r="AK14" s="79">
        <f t="shared" si="41"/>
        <v>0</v>
      </c>
      <c r="AL14" s="80">
        <v>1</v>
      </c>
      <c r="AM14" s="79">
        <f t="shared" si="42"/>
        <v>1.3468013468013467</v>
      </c>
      <c r="AN14" s="78">
        <f t="shared" si="19"/>
        <v>1</v>
      </c>
      <c r="AO14" s="79">
        <f t="shared" si="43"/>
        <v>1.3468013468013467</v>
      </c>
      <c r="AP14" s="78">
        <f t="shared" si="20"/>
        <v>0</v>
      </c>
      <c r="AQ14" s="79">
        <f t="shared" si="44"/>
        <v>0</v>
      </c>
      <c r="AR14" s="80">
        <v>1</v>
      </c>
      <c r="AS14" s="79">
        <f t="shared" si="45"/>
        <v>1.3468013468013467</v>
      </c>
      <c r="AT14" s="78">
        <f t="shared" si="21"/>
        <v>1</v>
      </c>
      <c r="AU14" s="79">
        <f t="shared" si="46"/>
        <v>1.3468013468013467</v>
      </c>
      <c r="AV14" s="78">
        <f t="shared" si="22"/>
        <v>-1</v>
      </c>
      <c r="AW14" s="79">
        <f t="shared" si="47"/>
        <v>-1.3468013468013467</v>
      </c>
      <c r="AX14" s="80">
        <v>0</v>
      </c>
      <c r="AY14" s="79">
        <f t="shared" si="48"/>
        <v>0</v>
      </c>
      <c r="AZ14" s="78">
        <f t="shared" si="23"/>
        <v>0</v>
      </c>
      <c r="BA14" s="79">
        <f t="shared" si="49"/>
        <v>0</v>
      </c>
      <c r="BB14" s="78">
        <f t="shared" si="24"/>
        <v>0</v>
      </c>
      <c r="BC14" s="79">
        <f t="shared" si="50"/>
        <v>0</v>
      </c>
      <c r="BD14" s="80">
        <v>0</v>
      </c>
      <c r="BE14" s="79">
        <f t="shared" si="51"/>
        <v>0</v>
      </c>
      <c r="BF14" s="78">
        <f t="shared" si="25"/>
        <v>0</v>
      </c>
      <c r="BG14" s="79">
        <f t="shared" si="52"/>
        <v>0</v>
      </c>
      <c r="BH14" s="78">
        <f t="shared" si="26"/>
        <v>0</v>
      </c>
      <c r="BI14" s="79">
        <f t="shared" si="53"/>
        <v>0</v>
      </c>
      <c r="BJ14" s="80">
        <v>0</v>
      </c>
      <c r="BK14" s="79">
        <f t="shared" si="54"/>
        <v>0</v>
      </c>
    </row>
    <row r="15" spans="2:63" ht="15" customHeight="1" x14ac:dyDescent="0.2">
      <c r="B15" s="92">
        <v>4</v>
      </c>
      <c r="C15" s="81" t="s">
        <v>39</v>
      </c>
      <c r="D15" s="74"/>
      <c r="E15" s="82">
        <v>2</v>
      </c>
      <c r="F15" s="83" t="s">
        <v>38</v>
      </c>
      <c r="G15" s="84">
        <v>3450000</v>
      </c>
      <c r="H15" s="84">
        <f t="shared" si="9"/>
        <v>6900000</v>
      </c>
      <c r="I15" s="84">
        <f t="shared" si="27"/>
        <v>1.1616161616161615</v>
      </c>
      <c r="J15" s="78">
        <v>0</v>
      </c>
      <c r="K15" s="79">
        <f t="shared" si="28"/>
        <v>0</v>
      </c>
      <c r="L15" s="78">
        <f t="shared" si="10"/>
        <v>0</v>
      </c>
      <c r="M15" s="79">
        <f t="shared" si="29"/>
        <v>0</v>
      </c>
      <c r="N15" s="78">
        <v>0</v>
      </c>
      <c r="O15" s="79">
        <f t="shared" si="30"/>
        <v>0</v>
      </c>
      <c r="P15" s="78">
        <f t="shared" si="11"/>
        <v>0</v>
      </c>
      <c r="Q15" s="79">
        <f t="shared" si="31"/>
        <v>0</v>
      </c>
      <c r="R15" s="78">
        <f t="shared" si="12"/>
        <v>0</v>
      </c>
      <c r="S15" s="79">
        <f t="shared" si="32"/>
        <v>0</v>
      </c>
      <c r="T15" s="78">
        <v>0</v>
      </c>
      <c r="U15" s="79">
        <f t="shared" si="33"/>
        <v>0</v>
      </c>
      <c r="V15" s="78">
        <f t="shared" si="13"/>
        <v>0</v>
      </c>
      <c r="W15" s="79">
        <f t="shared" si="34"/>
        <v>0</v>
      </c>
      <c r="X15" s="78">
        <f t="shared" si="14"/>
        <v>0</v>
      </c>
      <c r="Y15" s="79">
        <f t="shared" si="35"/>
        <v>0</v>
      </c>
      <c r="Z15" s="78">
        <v>0</v>
      </c>
      <c r="AA15" s="79">
        <f t="shared" si="36"/>
        <v>0</v>
      </c>
      <c r="AB15" s="78">
        <f t="shared" si="15"/>
        <v>0</v>
      </c>
      <c r="AC15" s="79">
        <f t="shared" si="37"/>
        <v>0</v>
      </c>
      <c r="AD15" s="78">
        <f t="shared" si="16"/>
        <v>1</v>
      </c>
      <c r="AE15" s="79">
        <f t="shared" si="38"/>
        <v>1.1616161616161615</v>
      </c>
      <c r="AF15" s="80">
        <v>1</v>
      </c>
      <c r="AG15" s="79">
        <f t="shared" si="39"/>
        <v>1.1616161616161615</v>
      </c>
      <c r="AH15" s="78">
        <f t="shared" si="17"/>
        <v>1</v>
      </c>
      <c r="AI15" s="79">
        <f t="shared" si="40"/>
        <v>1.1616161616161615</v>
      </c>
      <c r="AJ15" s="78">
        <f t="shared" si="18"/>
        <v>0</v>
      </c>
      <c r="AK15" s="79">
        <f t="shared" si="41"/>
        <v>0</v>
      </c>
      <c r="AL15" s="80">
        <v>1</v>
      </c>
      <c r="AM15" s="79">
        <f t="shared" si="42"/>
        <v>1.1616161616161615</v>
      </c>
      <c r="AN15" s="78">
        <f t="shared" si="19"/>
        <v>1</v>
      </c>
      <c r="AO15" s="79">
        <f t="shared" si="43"/>
        <v>1.1616161616161615</v>
      </c>
      <c r="AP15" s="78">
        <f t="shared" si="20"/>
        <v>0</v>
      </c>
      <c r="AQ15" s="79">
        <f t="shared" si="44"/>
        <v>0</v>
      </c>
      <c r="AR15" s="80">
        <v>1</v>
      </c>
      <c r="AS15" s="79">
        <f t="shared" si="45"/>
        <v>1.1616161616161615</v>
      </c>
      <c r="AT15" s="78">
        <f t="shared" si="21"/>
        <v>1</v>
      </c>
      <c r="AU15" s="79">
        <f t="shared" si="46"/>
        <v>1.1616161616161615</v>
      </c>
      <c r="AV15" s="78">
        <f t="shared" si="22"/>
        <v>-1</v>
      </c>
      <c r="AW15" s="79">
        <f t="shared" si="47"/>
        <v>-1.1616161616161615</v>
      </c>
      <c r="AX15" s="80">
        <v>0</v>
      </c>
      <c r="AY15" s="79">
        <f t="shared" si="48"/>
        <v>0</v>
      </c>
      <c r="AZ15" s="78">
        <f t="shared" si="23"/>
        <v>0</v>
      </c>
      <c r="BA15" s="79">
        <f t="shared" si="49"/>
        <v>0</v>
      </c>
      <c r="BB15" s="78">
        <f t="shared" si="24"/>
        <v>0</v>
      </c>
      <c r="BC15" s="79">
        <f t="shared" si="50"/>
        <v>0</v>
      </c>
      <c r="BD15" s="80">
        <v>0</v>
      </c>
      <c r="BE15" s="79">
        <f t="shared" si="51"/>
        <v>0</v>
      </c>
      <c r="BF15" s="78">
        <f t="shared" si="25"/>
        <v>0</v>
      </c>
      <c r="BG15" s="79">
        <f t="shared" si="52"/>
        <v>0</v>
      </c>
      <c r="BH15" s="78">
        <f t="shared" si="26"/>
        <v>0</v>
      </c>
      <c r="BI15" s="79">
        <f t="shared" si="53"/>
        <v>0</v>
      </c>
      <c r="BJ15" s="80">
        <v>0</v>
      </c>
      <c r="BK15" s="79">
        <f t="shared" si="54"/>
        <v>0</v>
      </c>
    </row>
    <row r="16" spans="2:63" ht="15" customHeight="1" x14ac:dyDescent="0.2">
      <c r="B16" s="92">
        <v>5</v>
      </c>
      <c r="C16" s="81" t="s">
        <v>40</v>
      </c>
      <c r="D16" s="74"/>
      <c r="E16" s="82">
        <v>2</v>
      </c>
      <c r="F16" s="83" t="s">
        <v>38</v>
      </c>
      <c r="G16" s="84">
        <v>3300000</v>
      </c>
      <c r="H16" s="84">
        <f t="shared" si="9"/>
        <v>6600000</v>
      </c>
      <c r="I16" s="84">
        <f t="shared" si="27"/>
        <v>1.1111111111111112</v>
      </c>
      <c r="J16" s="78">
        <v>0</v>
      </c>
      <c r="K16" s="79">
        <f t="shared" si="28"/>
        <v>0</v>
      </c>
      <c r="L16" s="78">
        <f t="shared" si="10"/>
        <v>0</v>
      </c>
      <c r="M16" s="79">
        <f t="shared" si="29"/>
        <v>0</v>
      </c>
      <c r="N16" s="78">
        <v>0</v>
      </c>
      <c r="O16" s="79">
        <f t="shared" si="30"/>
        <v>0</v>
      </c>
      <c r="P16" s="78">
        <f t="shared" si="11"/>
        <v>0</v>
      </c>
      <c r="Q16" s="79">
        <f t="shared" si="31"/>
        <v>0</v>
      </c>
      <c r="R16" s="78">
        <f t="shared" si="12"/>
        <v>0</v>
      </c>
      <c r="S16" s="79">
        <f t="shared" si="32"/>
        <v>0</v>
      </c>
      <c r="T16" s="78">
        <v>0</v>
      </c>
      <c r="U16" s="79">
        <f t="shared" si="33"/>
        <v>0</v>
      </c>
      <c r="V16" s="78">
        <f t="shared" si="13"/>
        <v>0</v>
      </c>
      <c r="W16" s="79">
        <f t="shared" si="34"/>
        <v>0</v>
      </c>
      <c r="X16" s="78">
        <f t="shared" si="14"/>
        <v>0</v>
      </c>
      <c r="Y16" s="79">
        <f t="shared" si="35"/>
        <v>0</v>
      </c>
      <c r="Z16" s="78">
        <v>0</v>
      </c>
      <c r="AA16" s="79">
        <f t="shared" si="36"/>
        <v>0</v>
      </c>
      <c r="AB16" s="78">
        <f t="shared" si="15"/>
        <v>0</v>
      </c>
      <c r="AC16" s="79">
        <f t="shared" si="37"/>
        <v>0</v>
      </c>
      <c r="AD16" s="78">
        <f t="shared" si="16"/>
        <v>1</v>
      </c>
      <c r="AE16" s="79">
        <f t="shared" si="38"/>
        <v>1.1111111111111112</v>
      </c>
      <c r="AF16" s="80">
        <v>1</v>
      </c>
      <c r="AG16" s="79">
        <f t="shared" si="39"/>
        <v>1.1111111111111112</v>
      </c>
      <c r="AH16" s="78">
        <f t="shared" si="17"/>
        <v>1</v>
      </c>
      <c r="AI16" s="79">
        <f t="shared" si="40"/>
        <v>1.1111111111111112</v>
      </c>
      <c r="AJ16" s="78">
        <f t="shared" si="18"/>
        <v>0</v>
      </c>
      <c r="AK16" s="79">
        <f t="shared" si="41"/>
        <v>0</v>
      </c>
      <c r="AL16" s="80">
        <v>1</v>
      </c>
      <c r="AM16" s="79">
        <f t="shared" si="42"/>
        <v>1.1111111111111112</v>
      </c>
      <c r="AN16" s="78">
        <f t="shared" si="19"/>
        <v>1</v>
      </c>
      <c r="AO16" s="79">
        <f t="shared" si="43"/>
        <v>1.1111111111111112</v>
      </c>
      <c r="AP16" s="78">
        <f t="shared" si="20"/>
        <v>0</v>
      </c>
      <c r="AQ16" s="79">
        <f t="shared" si="44"/>
        <v>0</v>
      </c>
      <c r="AR16" s="80">
        <v>1</v>
      </c>
      <c r="AS16" s="79">
        <f t="shared" si="45"/>
        <v>1.1111111111111112</v>
      </c>
      <c r="AT16" s="78">
        <f t="shared" si="21"/>
        <v>1</v>
      </c>
      <c r="AU16" s="79">
        <f t="shared" si="46"/>
        <v>1.1111111111111112</v>
      </c>
      <c r="AV16" s="78">
        <f t="shared" si="22"/>
        <v>-1</v>
      </c>
      <c r="AW16" s="79">
        <f t="shared" si="47"/>
        <v>-1.1111111111111112</v>
      </c>
      <c r="AX16" s="80">
        <v>0</v>
      </c>
      <c r="AY16" s="79">
        <f t="shared" si="48"/>
        <v>0</v>
      </c>
      <c r="AZ16" s="78">
        <f t="shared" si="23"/>
        <v>0</v>
      </c>
      <c r="BA16" s="79">
        <f t="shared" si="49"/>
        <v>0</v>
      </c>
      <c r="BB16" s="78">
        <f t="shared" si="24"/>
        <v>0</v>
      </c>
      <c r="BC16" s="79">
        <f t="shared" si="50"/>
        <v>0</v>
      </c>
      <c r="BD16" s="80">
        <v>0</v>
      </c>
      <c r="BE16" s="79">
        <f t="shared" si="51"/>
        <v>0</v>
      </c>
      <c r="BF16" s="78">
        <f t="shared" si="25"/>
        <v>0</v>
      </c>
      <c r="BG16" s="79">
        <f t="shared" si="52"/>
        <v>0</v>
      </c>
      <c r="BH16" s="78">
        <f t="shared" si="26"/>
        <v>0</v>
      </c>
      <c r="BI16" s="79">
        <f t="shared" si="53"/>
        <v>0</v>
      </c>
      <c r="BJ16" s="80">
        <v>0</v>
      </c>
      <c r="BK16" s="79">
        <f t="shared" si="54"/>
        <v>0</v>
      </c>
    </row>
    <row r="17" spans="2:63" ht="30" customHeight="1" x14ac:dyDescent="0.2">
      <c r="B17" s="92">
        <v>6</v>
      </c>
      <c r="C17" s="81" t="s">
        <v>41</v>
      </c>
      <c r="D17" s="74"/>
      <c r="E17" s="82">
        <v>5</v>
      </c>
      <c r="F17" s="83" t="s">
        <v>42</v>
      </c>
      <c r="G17" s="84">
        <v>1350000</v>
      </c>
      <c r="H17" s="84">
        <f t="shared" si="9"/>
        <v>6750000</v>
      </c>
      <c r="I17" s="84">
        <f t="shared" si="27"/>
        <v>1.1363636363636365</v>
      </c>
      <c r="J17" s="78">
        <v>0</v>
      </c>
      <c r="K17" s="79">
        <f t="shared" si="28"/>
        <v>0</v>
      </c>
      <c r="L17" s="78">
        <f t="shared" si="10"/>
        <v>0</v>
      </c>
      <c r="M17" s="79">
        <f t="shared" si="29"/>
        <v>0</v>
      </c>
      <c r="N17" s="78">
        <v>0</v>
      </c>
      <c r="O17" s="79">
        <f t="shared" si="30"/>
        <v>0</v>
      </c>
      <c r="P17" s="78">
        <f t="shared" si="11"/>
        <v>0</v>
      </c>
      <c r="Q17" s="79">
        <f t="shared" si="31"/>
        <v>0</v>
      </c>
      <c r="R17" s="78">
        <f t="shared" si="12"/>
        <v>0</v>
      </c>
      <c r="S17" s="79">
        <f t="shared" si="32"/>
        <v>0</v>
      </c>
      <c r="T17" s="78">
        <v>0</v>
      </c>
      <c r="U17" s="79">
        <f t="shared" si="33"/>
        <v>0</v>
      </c>
      <c r="V17" s="78">
        <f t="shared" si="13"/>
        <v>0</v>
      </c>
      <c r="W17" s="79">
        <f t="shared" si="34"/>
        <v>0</v>
      </c>
      <c r="X17" s="78">
        <f t="shared" si="14"/>
        <v>0</v>
      </c>
      <c r="Y17" s="79">
        <f t="shared" si="35"/>
        <v>0</v>
      </c>
      <c r="Z17" s="78">
        <v>0</v>
      </c>
      <c r="AA17" s="79">
        <f t="shared" si="36"/>
        <v>0</v>
      </c>
      <c r="AB17" s="78">
        <f t="shared" si="15"/>
        <v>0</v>
      </c>
      <c r="AC17" s="79">
        <f t="shared" si="37"/>
        <v>0</v>
      </c>
      <c r="AD17" s="78">
        <f t="shared" si="16"/>
        <v>0.4</v>
      </c>
      <c r="AE17" s="79">
        <f t="shared" si="38"/>
        <v>0.45454545454545459</v>
      </c>
      <c r="AF17" s="80">
        <v>0.4</v>
      </c>
      <c r="AG17" s="79">
        <f t="shared" si="39"/>
        <v>0.45454545454545459</v>
      </c>
      <c r="AH17" s="78">
        <f t="shared" si="17"/>
        <v>0.4</v>
      </c>
      <c r="AI17" s="79">
        <f t="shared" si="40"/>
        <v>0.45454545454545459</v>
      </c>
      <c r="AJ17" s="78">
        <f t="shared" si="18"/>
        <v>0.19999999999999996</v>
      </c>
      <c r="AK17" s="79">
        <f t="shared" si="41"/>
        <v>0.22727272727272724</v>
      </c>
      <c r="AL17" s="80">
        <v>0.6</v>
      </c>
      <c r="AM17" s="79">
        <f t="shared" si="42"/>
        <v>0.68181818181818188</v>
      </c>
      <c r="AN17" s="78">
        <f t="shared" si="19"/>
        <v>0.6</v>
      </c>
      <c r="AO17" s="79">
        <f t="shared" si="43"/>
        <v>0.68181818181818188</v>
      </c>
      <c r="AP17" s="78">
        <f t="shared" si="20"/>
        <v>9.9999999999999978E-2</v>
      </c>
      <c r="AQ17" s="79">
        <f t="shared" si="44"/>
        <v>0.11363636363636362</v>
      </c>
      <c r="AR17" s="80">
        <v>0.7</v>
      </c>
      <c r="AS17" s="79">
        <f t="shared" si="45"/>
        <v>0.79545454545454553</v>
      </c>
      <c r="AT17" s="78">
        <f t="shared" si="21"/>
        <v>0.7</v>
      </c>
      <c r="AU17" s="79">
        <f t="shared" si="46"/>
        <v>0.79545454545454553</v>
      </c>
      <c r="AV17" s="78">
        <f t="shared" si="22"/>
        <v>-0.7</v>
      </c>
      <c r="AW17" s="79">
        <f t="shared" si="47"/>
        <v>-0.79545454545454553</v>
      </c>
      <c r="AX17" s="80">
        <v>0</v>
      </c>
      <c r="AY17" s="79">
        <f t="shared" si="48"/>
        <v>0</v>
      </c>
      <c r="AZ17" s="78">
        <f t="shared" si="23"/>
        <v>0</v>
      </c>
      <c r="BA17" s="79">
        <f t="shared" si="49"/>
        <v>0</v>
      </c>
      <c r="BB17" s="78">
        <f t="shared" si="24"/>
        <v>0</v>
      </c>
      <c r="BC17" s="79">
        <f t="shared" si="50"/>
        <v>0</v>
      </c>
      <c r="BD17" s="80">
        <v>0</v>
      </c>
      <c r="BE17" s="79">
        <f t="shared" si="51"/>
        <v>0</v>
      </c>
      <c r="BF17" s="78">
        <f t="shared" si="25"/>
        <v>0</v>
      </c>
      <c r="BG17" s="79">
        <f t="shared" si="52"/>
        <v>0</v>
      </c>
      <c r="BH17" s="78">
        <f t="shared" si="26"/>
        <v>0</v>
      </c>
      <c r="BI17" s="79">
        <f t="shared" si="53"/>
        <v>0</v>
      </c>
      <c r="BJ17" s="80">
        <v>0</v>
      </c>
      <c r="BK17" s="79">
        <f t="shared" si="54"/>
        <v>0</v>
      </c>
    </row>
    <row r="18" spans="2:63" ht="30" customHeight="1" x14ac:dyDescent="0.2">
      <c r="B18" s="92">
        <v>7</v>
      </c>
      <c r="C18" s="81" t="s">
        <v>43</v>
      </c>
      <c r="D18" s="74"/>
      <c r="E18" s="82">
        <v>1</v>
      </c>
      <c r="F18" s="83" t="s">
        <v>36</v>
      </c>
      <c r="G18" s="84">
        <v>3540000</v>
      </c>
      <c r="H18" s="84">
        <f t="shared" si="9"/>
        <v>3540000</v>
      </c>
      <c r="I18" s="84">
        <f t="shared" si="27"/>
        <v>0.59595959595959602</v>
      </c>
      <c r="J18" s="78">
        <v>0</v>
      </c>
      <c r="K18" s="79">
        <f t="shared" si="28"/>
        <v>0</v>
      </c>
      <c r="L18" s="78">
        <f t="shared" si="10"/>
        <v>0</v>
      </c>
      <c r="M18" s="79">
        <f t="shared" si="29"/>
        <v>0</v>
      </c>
      <c r="N18" s="78">
        <v>0</v>
      </c>
      <c r="O18" s="79">
        <f t="shared" si="30"/>
        <v>0</v>
      </c>
      <c r="P18" s="78">
        <f t="shared" si="11"/>
        <v>0</v>
      </c>
      <c r="Q18" s="79">
        <f t="shared" si="31"/>
        <v>0</v>
      </c>
      <c r="R18" s="78">
        <f t="shared" si="12"/>
        <v>0</v>
      </c>
      <c r="S18" s="79">
        <f t="shared" si="32"/>
        <v>0</v>
      </c>
      <c r="T18" s="78">
        <v>0</v>
      </c>
      <c r="U18" s="79">
        <f t="shared" si="33"/>
        <v>0</v>
      </c>
      <c r="V18" s="78">
        <f t="shared" si="13"/>
        <v>0</v>
      </c>
      <c r="W18" s="79">
        <f t="shared" si="34"/>
        <v>0</v>
      </c>
      <c r="X18" s="78">
        <f t="shared" si="14"/>
        <v>0</v>
      </c>
      <c r="Y18" s="79">
        <f t="shared" si="35"/>
        <v>0</v>
      </c>
      <c r="Z18" s="78">
        <v>0</v>
      </c>
      <c r="AA18" s="79">
        <f t="shared" si="36"/>
        <v>0</v>
      </c>
      <c r="AB18" s="78">
        <f t="shared" si="15"/>
        <v>0</v>
      </c>
      <c r="AC18" s="79">
        <f t="shared" si="37"/>
        <v>0</v>
      </c>
      <c r="AD18" s="78">
        <f t="shared" si="16"/>
        <v>1</v>
      </c>
      <c r="AE18" s="79">
        <f t="shared" si="38"/>
        <v>0.59595959595959602</v>
      </c>
      <c r="AF18" s="80">
        <v>1</v>
      </c>
      <c r="AG18" s="79">
        <f t="shared" si="39"/>
        <v>0.59595959595959602</v>
      </c>
      <c r="AH18" s="78">
        <f t="shared" si="17"/>
        <v>1</v>
      </c>
      <c r="AI18" s="79">
        <f t="shared" si="40"/>
        <v>0.59595959595959602</v>
      </c>
      <c r="AJ18" s="78">
        <f t="shared" si="18"/>
        <v>0</v>
      </c>
      <c r="AK18" s="79">
        <f t="shared" si="41"/>
        <v>0</v>
      </c>
      <c r="AL18" s="80">
        <v>1</v>
      </c>
      <c r="AM18" s="79">
        <f t="shared" si="42"/>
        <v>0.59595959595959602</v>
      </c>
      <c r="AN18" s="78">
        <f t="shared" si="19"/>
        <v>1</v>
      </c>
      <c r="AO18" s="79">
        <f t="shared" si="43"/>
        <v>0.59595959595959602</v>
      </c>
      <c r="AP18" s="78">
        <f t="shared" si="20"/>
        <v>0</v>
      </c>
      <c r="AQ18" s="79">
        <f t="shared" si="44"/>
        <v>0</v>
      </c>
      <c r="AR18" s="80">
        <v>1</v>
      </c>
      <c r="AS18" s="79">
        <f t="shared" si="45"/>
        <v>0.59595959595959602</v>
      </c>
      <c r="AT18" s="78">
        <f t="shared" si="21"/>
        <v>1</v>
      </c>
      <c r="AU18" s="79">
        <f t="shared" si="46"/>
        <v>0.59595959595959602</v>
      </c>
      <c r="AV18" s="78">
        <f t="shared" si="22"/>
        <v>-1</v>
      </c>
      <c r="AW18" s="79">
        <f t="shared" si="47"/>
        <v>-0.59595959595959602</v>
      </c>
      <c r="AX18" s="80">
        <v>0</v>
      </c>
      <c r="AY18" s="79">
        <f t="shared" si="48"/>
        <v>0</v>
      </c>
      <c r="AZ18" s="78">
        <f t="shared" si="23"/>
        <v>0</v>
      </c>
      <c r="BA18" s="79">
        <f t="shared" si="49"/>
        <v>0</v>
      </c>
      <c r="BB18" s="78">
        <f t="shared" si="24"/>
        <v>0</v>
      </c>
      <c r="BC18" s="79">
        <f t="shared" si="50"/>
        <v>0</v>
      </c>
      <c r="BD18" s="80">
        <v>0</v>
      </c>
      <c r="BE18" s="79">
        <f t="shared" si="51"/>
        <v>0</v>
      </c>
      <c r="BF18" s="78">
        <f t="shared" si="25"/>
        <v>0</v>
      </c>
      <c r="BG18" s="79">
        <f t="shared" si="52"/>
        <v>0</v>
      </c>
      <c r="BH18" s="78">
        <f t="shared" si="26"/>
        <v>0</v>
      </c>
      <c r="BI18" s="79">
        <f t="shared" si="53"/>
        <v>0</v>
      </c>
      <c r="BJ18" s="80">
        <v>0</v>
      </c>
      <c r="BK18" s="79">
        <f t="shared" si="54"/>
        <v>0</v>
      </c>
    </row>
    <row r="19" spans="2:63" ht="15" customHeight="1" x14ac:dyDescent="0.2">
      <c r="B19" s="92">
        <v>8</v>
      </c>
      <c r="C19" s="81" t="s">
        <v>44</v>
      </c>
      <c r="D19" s="74"/>
      <c r="E19" s="82">
        <v>1</v>
      </c>
      <c r="F19" s="83" t="s">
        <v>45</v>
      </c>
      <c r="G19" s="84">
        <v>8000000</v>
      </c>
      <c r="H19" s="84">
        <f t="shared" si="9"/>
        <v>8000000</v>
      </c>
      <c r="I19" s="84">
        <f t="shared" si="27"/>
        <v>1.3468013468013467</v>
      </c>
      <c r="J19" s="78">
        <v>0</v>
      </c>
      <c r="K19" s="79">
        <f t="shared" si="28"/>
        <v>0</v>
      </c>
      <c r="L19" s="78">
        <f t="shared" si="10"/>
        <v>0</v>
      </c>
      <c r="M19" s="79">
        <f t="shared" si="29"/>
        <v>0</v>
      </c>
      <c r="N19" s="78">
        <v>0</v>
      </c>
      <c r="O19" s="79">
        <f t="shared" si="30"/>
        <v>0</v>
      </c>
      <c r="P19" s="78">
        <f t="shared" si="11"/>
        <v>0</v>
      </c>
      <c r="Q19" s="79">
        <f t="shared" si="31"/>
        <v>0</v>
      </c>
      <c r="R19" s="78">
        <f t="shared" si="12"/>
        <v>0</v>
      </c>
      <c r="S19" s="79">
        <f t="shared" si="32"/>
        <v>0</v>
      </c>
      <c r="T19" s="78">
        <v>0</v>
      </c>
      <c r="U19" s="79">
        <f t="shared" si="33"/>
        <v>0</v>
      </c>
      <c r="V19" s="78">
        <f t="shared" si="13"/>
        <v>0</v>
      </c>
      <c r="W19" s="79">
        <f t="shared" si="34"/>
        <v>0</v>
      </c>
      <c r="X19" s="78">
        <f t="shared" si="14"/>
        <v>0.8</v>
      </c>
      <c r="Y19" s="79">
        <f t="shared" si="35"/>
        <v>1.0774410774410774</v>
      </c>
      <c r="Z19" s="78">
        <v>0.8</v>
      </c>
      <c r="AA19" s="79">
        <f t="shared" si="36"/>
        <v>1.0774410774410774</v>
      </c>
      <c r="AB19" s="78">
        <f t="shared" si="15"/>
        <v>0.8</v>
      </c>
      <c r="AC19" s="79">
        <f t="shared" si="37"/>
        <v>1.0774410774410774</v>
      </c>
      <c r="AD19" s="78">
        <f t="shared" si="16"/>
        <v>0.19999999999999996</v>
      </c>
      <c r="AE19" s="79">
        <f t="shared" si="38"/>
        <v>0.2693602693602693</v>
      </c>
      <c r="AF19" s="80">
        <v>1</v>
      </c>
      <c r="AG19" s="79">
        <f t="shared" si="39"/>
        <v>1.3468013468013467</v>
      </c>
      <c r="AH19" s="78">
        <f t="shared" si="17"/>
        <v>1</v>
      </c>
      <c r="AI19" s="79">
        <f t="shared" si="40"/>
        <v>1.3468013468013467</v>
      </c>
      <c r="AJ19" s="78">
        <f t="shared" si="18"/>
        <v>0</v>
      </c>
      <c r="AK19" s="79">
        <f t="shared" si="41"/>
        <v>0</v>
      </c>
      <c r="AL19" s="80">
        <v>1</v>
      </c>
      <c r="AM19" s="79">
        <f t="shared" si="42"/>
        <v>1.3468013468013467</v>
      </c>
      <c r="AN19" s="78">
        <f t="shared" si="19"/>
        <v>1</v>
      </c>
      <c r="AO19" s="79">
        <f t="shared" si="43"/>
        <v>1.3468013468013467</v>
      </c>
      <c r="AP19" s="78">
        <f t="shared" si="20"/>
        <v>0</v>
      </c>
      <c r="AQ19" s="79">
        <f t="shared" si="44"/>
        <v>0</v>
      </c>
      <c r="AR19" s="80">
        <v>1</v>
      </c>
      <c r="AS19" s="79">
        <f t="shared" si="45"/>
        <v>1.3468013468013467</v>
      </c>
      <c r="AT19" s="78">
        <f t="shared" si="21"/>
        <v>1</v>
      </c>
      <c r="AU19" s="79">
        <f t="shared" si="46"/>
        <v>1.3468013468013467</v>
      </c>
      <c r="AV19" s="78">
        <f t="shared" si="22"/>
        <v>-1</v>
      </c>
      <c r="AW19" s="79">
        <f t="shared" si="47"/>
        <v>-1.3468013468013467</v>
      </c>
      <c r="AX19" s="80">
        <v>0</v>
      </c>
      <c r="AY19" s="79">
        <f t="shared" si="48"/>
        <v>0</v>
      </c>
      <c r="AZ19" s="78">
        <f t="shared" si="23"/>
        <v>0</v>
      </c>
      <c r="BA19" s="79">
        <f t="shared" si="49"/>
        <v>0</v>
      </c>
      <c r="BB19" s="78">
        <f t="shared" si="24"/>
        <v>0</v>
      </c>
      <c r="BC19" s="79">
        <f t="shared" si="50"/>
        <v>0</v>
      </c>
      <c r="BD19" s="80">
        <v>0</v>
      </c>
      <c r="BE19" s="79">
        <f t="shared" si="51"/>
        <v>0</v>
      </c>
      <c r="BF19" s="78">
        <f t="shared" si="25"/>
        <v>0</v>
      </c>
      <c r="BG19" s="79">
        <f t="shared" si="52"/>
        <v>0</v>
      </c>
      <c r="BH19" s="78">
        <f t="shared" si="26"/>
        <v>0</v>
      </c>
      <c r="BI19" s="79">
        <f t="shared" si="53"/>
        <v>0</v>
      </c>
      <c r="BJ19" s="80">
        <v>0</v>
      </c>
      <c r="BK19" s="79">
        <f t="shared" si="54"/>
        <v>0</v>
      </c>
    </row>
    <row r="20" spans="2:63" ht="15" customHeight="1" x14ac:dyDescent="0.2">
      <c r="B20" s="92">
        <v>9</v>
      </c>
      <c r="C20" s="81" t="s">
        <v>46</v>
      </c>
      <c r="D20" s="74"/>
      <c r="E20" s="82">
        <v>1</v>
      </c>
      <c r="F20" s="83" t="s">
        <v>45</v>
      </c>
      <c r="G20" s="84">
        <v>7500000</v>
      </c>
      <c r="H20" s="84">
        <f t="shared" si="9"/>
        <v>7500000</v>
      </c>
      <c r="I20" s="84">
        <f t="shared" si="27"/>
        <v>1.2626262626262625</v>
      </c>
      <c r="J20" s="78">
        <v>0</v>
      </c>
      <c r="K20" s="79">
        <f t="shared" si="28"/>
        <v>0</v>
      </c>
      <c r="L20" s="78">
        <f t="shared" si="10"/>
        <v>0</v>
      </c>
      <c r="M20" s="79">
        <f t="shared" si="29"/>
        <v>0</v>
      </c>
      <c r="N20" s="78">
        <v>0</v>
      </c>
      <c r="O20" s="79">
        <f t="shared" si="30"/>
        <v>0</v>
      </c>
      <c r="P20" s="78">
        <f t="shared" si="11"/>
        <v>0</v>
      </c>
      <c r="Q20" s="79">
        <f t="shared" si="31"/>
        <v>0</v>
      </c>
      <c r="R20" s="78">
        <f t="shared" si="12"/>
        <v>0</v>
      </c>
      <c r="S20" s="79">
        <f t="shared" si="32"/>
        <v>0</v>
      </c>
      <c r="T20" s="78">
        <v>0</v>
      </c>
      <c r="U20" s="79">
        <f t="shared" si="33"/>
        <v>0</v>
      </c>
      <c r="V20" s="78">
        <f t="shared" si="13"/>
        <v>0</v>
      </c>
      <c r="W20" s="79">
        <f t="shared" si="34"/>
        <v>0</v>
      </c>
      <c r="X20" s="78">
        <f t="shared" si="14"/>
        <v>0</v>
      </c>
      <c r="Y20" s="79">
        <f t="shared" si="35"/>
        <v>0</v>
      </c>
      <c r="Z20" s="78">
        <v>0</v>
      </c>
      <c r="AA20" s="79">
        <f t="shared" si="36"/>
        <v>0</v>
      </c>
      <c r="AB20" s="78">
        <f t="shared" si="15"/>
        <v>0</v>
      </c>
      <c r="AC20" s="79">
        <f t="shared" si="37"/>
        <v>0</v>
      </c>
      <c r="AD20" s="78">
        <f t="shared" si="16"/>
        <v>1</v>
      </c>
      <c r="AE20" s="79">
        <f t="shared" si="38"/>
        <v>1.2626262626262625</v>
      </c>
      <c r="AF20" s="80">
        <v>1</v>
      </c>
      <c r="AG20" s="79">
        <f t="shared" si="39"/>
        <v>1.2626262626262625</v>
      </c>
      <c r="AH20" s="78">
        <f t="shared" si="17"/>
        <v>1</v>
      </c>
      <c r="AI20" s="79">
        <f t="shared" si="40"/>
        <v>1.2626262626262625</v>
      </c>
      <c r="AJ20" s="78">
        <f t="shared" si="18"/>
        <v>0</v>
      </c>
      <c r="AK20" s="79">
        <f t="shared" si="41"/>
        <v>0</v>
      </c>
      <c r="AL20" s="80">
        <v>1</v>
      </c>
      <c r="AM20" s="79">
        <f t="shared" si="42"/>
        <v>1.2626262626262625</v>
      </c>
      <c r="AN20" s="78">
        <f t="shared" si="19"/>
        <v>1</v>
      </c>
      <c r="AO20" s="79">
        <f t="shared" si="43"/>
        <v>1.2626262626262625</v>
      </c>
      <c r="AP20" s="78">
        <f t="shared" si="20"/>
        <v>0</v>
      </c>
      <c r="AQ20" s="79">
        <f t="shared" si="44"/>
        <v>0</v>
      </c>
      <c r="AR20" s="80">
        <v>1</v>
      </c>
      <c r="AS20" s="79">
        <f t="shared" si="45"/>
        <v>1.2626262626262625</v>
      </c>
      <c r="AT20" s="78">
        <f t="shared" si="21"/>
        <v>1</v>
      </c>
      <c r="AU20" s="79">
        <f t="shared" si="46"/>
        <v>1.2626262626262625</v>
      </c>
      <c r="AV20" s="78">
        <f t="shared" si="22"/>
        <v>-1</v>
      </c>
      <c r="AW20" s="79">
        <f t="shared" si="47"/>
        <v>-1.2626262626262625</v>
      </c>
      <c r="AX20" s="80">
        <v>0</v>
      </c>
      <c r="AY20" s="79">
        <f t="shared" si="48"/>
        <v>0</v>
      </c>
      <c r="AZ20" s="78">
        <f t="shared" si="23"/>
        <v>0</v>
      </c>
      <c r="BA20" s="79">
        <f t="shared" si="49"/>
        <v>0</v>
      </c>
      <c r="BB20" s="78">
        <f t="shared" si="24"/>
        <v>0</v>
      </c>
      <c r="BC20" s="79">
        <f t="shared" si="50"/>
        <v>0</v>
      </c>
      <c r="BD20" s="80">
        <v>0</v>
      </c>
      <c r="BE20" s="79">
        <f t="shared" si="51"/>
        <v>0</v>
      </c>
      <c r="BF20" s="78">
        <f t="shared" si="25"/>
        <v>0</v>
      </c>
      <c r="BG20" s="79">
        <f t="shared" si="52"/>
        <v>0</v>
      </c>
      <c r="BH20" s="78">
        <f t="shared" si="26"/>
        <v>0</v>
      </c>
      <c r="BI20" s="79">
        <f t="shared" si="53"/>
        <v>0</v>
      </c>
      <c r="BJ20" s="80">
        <v>0</v>
      </c>
      <c r="BK20" s="79">
        <f t="shared" si="54"/>
        <v>0</v>
      </c>
    </row>
    <row r="21" spans="2:63" ht="15" customHeight="1" x14ac:dyDescent="0.2">
      <c r="B21" s="74"/>
      <c r="C21" s="85"/>
      <c r="D21" s="74"/>
      <c r="E21" s="75"/>
      <c r="F21" s="76"/>
      <c r="G21" s="77"/>
      <c r="H21" s="77"/>
      <c r="I21" s="77"/>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row>
    <row r="22" spans="2:63" ht="15" customHeight="1" x14ac:dyDescent="0.2">
      <c r="B22" s="74"/>
      <c r="C22" s="73"/>
      <c r="D22" s="87"/>
      <c r="E22" s="88"/>
      <c r="F22" s="89"/>
      <c r="G22" s="90" t="s">
        <v>47</v>
      </c>
      <c r="H22" s="91">
        <f>SUM(H12:H21)</f>
        <v>55415000</v>
      </c>
      <c r="I22" s="91"/>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row>
    <row r="23" spans="2:63" ht="15" customHeight="1" x14ac:dyDescent="0.2">
      <c r="B23" s="74"/>
      <c r="C23" s="85"/>
      <c r="D23" s="74"/>
      <c r="E23" s="75"/>
      <c r="F23" s="76"/>
      <c r="G23" s="77"/>
      <c r="H23" s="77"/>
      <c r="I23" s="77"/>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row>
    <row r="24" spans="2:63" ht="15" customHeight="1" x14ac:dyDescent="0.2">
      <c r="B24" s="72" t="s">
        <v>150</v>
      </c>
      <c r="C24" s="73" t="s">
        <v>49</v>
      </c>
      <c r="D24" s="74"/>
      <c r="E24" s="75"/>
      <c r="F24" s="76"/>
      <c r="G24" s="77"/>
      <c r="H24" s="77"/>
      <c r="I24" s="77"/>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row>
    <row r="25" spans="2:63" ht="15" customHeight="1" x14ac:dyDescent="0.2">
      <c r="B25" s="72" t="s">
        <v>48</v>
      </c>
      <c r="C25" s="73" t="s">
        <v>50</v>
      </c>
      <c r="D25" s="74"/>
      <c r="E25" s="75"/>
      <c r="F25" s="76"/>
      <c r="G25" s="77"/>
      <c r="H25" s="77"/>
      <c r="I25" s="77"/>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row>
    <row r="26" spans="2:63" ht="15" customHeight="1" x14ac:dyDescent="0.2">
      <c r="B26" s="74"/>
      <c r="C26" s="85"/>
      <c r="D26" s="74"/>
      <c r="E26" s="75"/>
      <c r="F26" s="76"/>
      <c r="G26" s="77"/>
      <c r="H26" s="77"/>
      <c r="I26" s="77"/>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row>
    <row r="27" spans="2:63" ht="15" customHeight="1" x14ac:dyDescent="0.2">
      <c r="B27" s="92">
        <v>1</v>
      </c>
      <c r="C27" s="81" t="s">
        <v>51</v>
      </c>
      <c r="D27" s="83" t="s">
        <v>52</v>
      </c>
      <c r="E27" s="82">
        <v>186.40700000000001</v>
      </c>
      <c r="F27" s="83" t="s">
        <v>34</v>
      </c>
      <c r="G27" s="84">
        <v>129000</v>
      </c>
      <c r="H27" s="84">
        <f>G27*E27</f>
        <v>24046503</v>
      </c>
      <c r="I27" s="84">
        <f t="shared" ref="I27" si="55">(H27/$H$197)*100</f>
        <v>4.0482328282828277</v>
      </c>
      <c r="J27" s="78">
        <v>0</v>
      </c>
      <c r="K27" s="79">
        <f>J27*$I27</f>
        <v>0</v>
      </c>
      <c r="L27" s="78">
        <f t="shared" ref="L27" si="56">N27-J27</f>
        <v>0</v>
      </c>
      <c r="M27" s="79">
        <f>L27*$I27</f>
        <v>0</v>
      </c>
      <c r="N27" s="78">
        <v>0</v>
      </c>
      <c r="O27" s="79">
        <f>N27*$I27</f>
        <v>0</v>
      </c>
      <c r="P27" s="78">
        <f t="shared" ref="P27" si="57">N27</f>
        <v>0</v>
      </c>
      <c r="Q27" s="79">
        <f>P27*$I27</f>
        <v>0</v>
      </c>
      <c r="R27" s="78">
        <f t="shared" ref="R27" si="58">T27-P27</f>
        <v>0</v>
      </c>
      <c r="S27" s="79">
        <f>R27*$I27</f>
        <v>0</v>
      </c>
      <c r="T27" s="78">
        <v>0</v>
      </c>
      <c r="U27" s="79">
        <f>T27*$I27</f>
        <v>0</v>
      </c>
      <c r="V27" s="78">
        <f t="shared" ref="V27" si="59">T27</f>
        <v>0</v>
      </c>
      <c r="W27" s="79">
        <f>V27*$I27</f>
        <v>0</v>
      </c>
      <c r="X27" s="78">
        <f t="shared" ref="X27" si="60">Z27-V27</f>
        <v>0.5</v>
      </c>
      <c r="Y27" s="79">
        <f>X27*$I27</f>
        <v>2.0241164141414139</v>
      </c>
      <c r="Z27" s="78">
        <v>0.5</v>
      </c>
      <c r="AA27" s="79">
        <f>Z27*$I27</f>
        <v>2.0241164141414139</v>
      </c>
      <c r="AB27" s="78">
        <f t="shared" ref="AB27" si="61">Z27</f>
        <v>0.5</v>
      </c>
      <c r="AC27" s="79">
        <f>AB27*$I27</f>
        <v>2.0241164141414139</v>
      </c>
      <c r="AD27" s="78">
        <f t="shared" ref="AD27" si="62">AF27-AB27</f>
        <v>0.5</v>
      </c>
      <c r="AE27" s="79">
        <f>AD27*$I27</f>
        <v>2.0241164141414139</v>
      </c>
      <c r="AF27" s="80">
        <v>1</v>
      </c>
      <c r="AG27" s="79">
        <f>AF27*$I27</f>
        <v>4.0482328282828277</v>
      </c>
      <c r="AH27" s="78">
        <f t="shared" ref="AH27" si="63">AF27</f>
        <v>1</v>
      </c>
      <c r="AI27" s="79">
        <f>AH27*$I27</f>
        <v>4.0482328282828277</v>
      </c>
      <c r="AJ27" s="78">
        <f t="shared" ref="AJ27" si="64">AL27-AH27</f>
        <v>0</v>
      </c>
      <c r="AK27" s="79">
        <f>AJ27*$I27</f>
        <v>0</v>
      </c>
      <c r="AL27" s="80">
        <v>1</v>
      </c>
      <c r="AM27" s="79">
        <f>AL27*$I27</f>
        <v>4.0482328282828277</v>
      </c>
      <c r="AN27" s="78">
        <f t="shared" ref="AN27" si="65">AL27</f>
        <v>1</v>
      </c>
      <c r="AO27" s="79">
        <f>AN27*$I27</f>
        <v>4.0482328282828277</v>
      </c>
      <c r="AP27" s="78">
        <f t="shared" ref="AP27" si="66">AR27-AN27</f>
        <v>0</v>
      </c>
      <c r="AQ27" s="79">
        <f>AP27*$I27</f>
        <v>0</v>
      </c>
      <c r="AR27" s="80">
        <v>1</v>
      </c>
      <c r="AS27" s="79">
        <f>AR27*$I27</f>
        <v>4.0482328282828277</v>
      </c>
      <c r="AT27" s="78">
        <f t="shared" ref="AT27" si="67">AR27</f>
        <v>1</v>
      </c>
      <c r="AU27" s="79">
        <f>AT27*$I27</f>
        <v>4.0482328282828277</v>
      </c>
      <c r="AV27" s="78">
        <f t="shared" ref="AV27" si="68">AX27-AT27</f>
        <v>-1</v>
      </c>
      <c r="AW27" s="79">
        <f>AV27*$I27</f>
        <v>-4.0482328282828277</v>
      </c>
      <c r="AX27" s="80">
        <v>0</v>
      </c>
      <c r="AY27" s="79">
        <f>AX27*$I27</f>
        <v>0</v>
      </c>
      <c r="AZ27" s="78">
        <f t="shared" ref="AZ27" si="69">AX27</f>
        <v>0</v>
      </c>
      <c r="BA27" s="79">
        <f>AZ27*$I27</f>
        <v>0</v>
      </c>
      <c r="BB27" s="78">
        <f t="shared" ref="BB27" si="70">BD27-AZ27</f>
        <v>0</v>
      </c>
      <c r="BC27" s="79">
        <f>BB27*$I27</f>
        <v>0</v>
      </c>
      <c r="BD27" s="80">
        <v>0</v>
      </c>
      <c r="BE27" s="79">
        <f>BD27*$I27</f>
        <v>0</v>
      </c>
      <c r="BF27" s="78">
        <f t="shared" ref="BF27" si="71">BD27</f>
        <v>0</v>
      </c>
      <c r="BG27" s="79">
        <f>BF27*$I27</f>
        <v>0</v>
      </c>
      <c r="BH27" s="78">
        <f t="shared" ref="BH27" si="72">BJ27-BF27</f>
        <v>0</v>
      </c>
      <c r="BI27" s="79">
        <f>BH27*$I27</f>
        <v>0</v>
      </c>
      <c r="BJ27" s="80">
        <v>0</v>
      </c>
      <c r="BK27" s="79">
        <f>BJ27*$I27</f>
        <v>0</v>
      </c>
    </row>
    <row r="28" spans="2:63" ht="15" customHeight="1" x14ac:dyDescent="0.2">
      <c r="B28" s="92"/>
      <c r="C28" s="81"/>
      <c r="D28" s="74"/>
      <c r="E28" s="75"/>
      <c r="F28" s="76"/>
      <c r="G28" s="77"/>
      <c r="H28" s="77"/>
      <c r="I28" s="77"/>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row>
    <row r="29" spans="2:63" ht="30" customHeight="1" x14ac:dyDescent="0.2">
      <c r="B29" s="92">
        <v>2</v>
      </c>
      <c r="C29" s="81" t="s">
        <v>53</v>
      </c>
      <c r="D29" s="83" t="s">
        <v>52</v>
      </c>
      <c r="E29" s="82">
        <v>186.40700000000001</v>
      </c>
      <c r="F29" s="83" t="s">
        <v>34</v>
      </c>
      <c r="G29" s="84">
        <v>706000</v>
      </c>
      <c r="H29" s="84">
        <f>G29*E29</f>
        <v>131603342.00000001</v>
      </c>
      <c r="I29" s="84">
        <f t="shared" ref="I29" si="73">(H29/$H$197)*100</f>
        <v>22.155444781144784</v>
      </c>
      <c r="J29" s="78">
        <v>0</v>
      </c>
      <c r="K29" s="79">
        <f>J29*$I29</f>
        <v>0</v>
      </c>
      <c r="L29" s="78">
        <f t="shared" ref="L29" si="74">N29-J29</f>
        <v>0</v>
      </c>
      <c r="M29" s="79">
        <f>L29*$I29</f>
        <v>0</v>
      </c>
      <c r="N29" s="78">
        <v>0</v>
      </c>
      <c r="O29" s="79">
        <f>N29*$I29</f>
        <v>0</v>
      </c>
      <c r="P29" s="78">
        <f t="shared" ref="P29" si="75">N29</f>
        <v>0</v>
      </c>
      <c r="Q29" s="79">
        <f>P29*$I29</f>
        <v>0</v>
      </c>
      <c r="R29" s="78">
        <f t="shared" ref="R29" si="76">T29-P29</f>
        <v>0</v>
      </c>
      <c r="S29" s="79">
        <f>R29*$I29</f>
        <v>0</v>
      </c>
      <c r="T29" s="78">
        <v>0</v>
      </c>
      <c r="U29" s="79">
        <f>T29*$I29</f>
        <v>0</v>
      </c>
      <c r="V29" s="78">
        <f t="shared" ref="V29" si="77">T29</f>
        <v>0</v>
      </c>
      <c r="W29" s="79">
        <f>V29*$I29</f>
        <v>0</v>
      </c>
      <c r="X29" s="78">
        <f t="shared" ref="X29" si="78">Z29-V29</f>
        <v>0</v>
      </c>
      <c r="Y29" s="79">
        <f>X29*$I29</f>
        <v>0</v>
      </c>
      <c r="Z29" s="78">
        <v>0</v>
      </c>
      <c r="AA29" s="79">
        <f>Z29*$I29</f>
        <v>0</v>
      </c>
      <c r="AB29" s="78">
        <f t="shared" ref="AB29" si="79">Z29</f>
        <v>0</v>
      </c>
      <c r="AC29" s="79">
        <f>AB29*$I29</f>
        <v>0</v>
      </c>
      <c r="AD29" s="78">
        <f t="shared" ref="AD29" si="80">AF29-AB29</f>
        <v>0.2</v>
      </c>
      <c r="AE29" s="79">
        <f>AD29*$I29</f>
        <v>4.4310889562289573</v>
      </c>
      <c r="AF29" s="80">
        <v>0.2</v>
      </c>
      <c r="AG29" s="79">
        <f>AF29*$I29</f>
        <v>4.4310889562289573</v>
      </c>
      <c r="AH29" s="78">
        <f t="shared" ref="AH29" si="81">AF29</f>
        <v>0.2</v>
      </c>
      <c r="AI29" s="79">
        <f>AH29*$I29</f>
        <v>4.4310889562289573</v>
      </c>
      <c r="AJ29" s="78">
        <f t="shared" ref="AJ29" si="82">AL29-AH29</f>
        <v>0.14999999999999997</v>
      </c>
      <c r="AK29" s="79">
        <f>AJ29*$I29</f>
        <v>3.3233167171717168</v>
      </c>
      <c r="AL29" s="80">
        <v>0.35</v>
      </c>
      <c r="AM29" s="79">
        <f>AL29*$I29</f>
        <v>7.7544056734006741</v>
      </c>
      <c r="AN29" s="78">
        <f t="shared" ref="AN29" si="83">AL29</f>
        <v>0.35</v>
      </c>
      <c r="AO29" s="79">
        <f>AN29*$I29</f>
        <v>7.7544056734006741</v>
      </c>
      <c r="AP29" s="78">
        <f t="shared" ref="AP29" si="84">AR29-AN29</f>
        <v>0.15000000000000002</v>
      </c>
      <c r="AQ29" s="79">
        <f>AP29*$I29</f>
        <v>3.3233167171717182</v>
      </c>
      <c r="AR29" s="80">
        <v>0.5</v>
      </c>
      <c r="AS29" s="79">
        <f>AR29*$I29</f>
        <v>11.077722390572392</v>
      </c>
      <c r="AT29" s="78">
        <f t="shared" ref="AT29" si="85">AR29</f>
        <v>0.5</v>
      </c>
      <c r="AU29" s="79">
        <f>AT29*$I29</f>
        <v>11.077722390572392</v>
      </c>
      <c r="AV29" s="78">
        <f t="shared" ref="AV29" si="86">AX29-AT29</f>
        <v>-0.5</v>
      </c>
      <c r="AW29" s="79">
        <f>AV29*$I29</f>
        <v>-11.077722390572392</v>
      </c>
      <c r="AX29" s="80">
        <v>0</v>
      </c>
      <c r="AY29" s="79">
        <f>AX29*$I29</f>
        <v>0</v>
      </c>
      <c r="AZ29" s="78">
        <f t="shared" ref="AZ29" si="87">AX29</f>
        <v>0</v>
      </c>
      <c r="BA29" s="79">
        <f>AZ29*$I29</f>
        <v>0</v>
      </c>
      <c r="BB29" s="78">
        <f t="shared" ref="BB29" si="88">BD29-AZ29</f>
        <v>0</v>
      </c>
      <c r="BC29" s="79">
        <f>BB29*$I29</f>
        <v>0</v>
      </c>
      <c r="BD29" s="80">
        <v>0</v>
      </c>
      <c r="BE29" s="79">
        <f>BD29*$I29</f>
        <v>0</v>
      </c>
      <c r="BF29" s="78">
        <f t="shared" ref="BF29" si="89">BD29</f>
        <v>0</v>
      </c>
      <c r="BG29" s="79">
        <f>BF29*$I29</f>
        <v>0</v>
      </c>
      <c r="BH29" s="78">
        <f t="shared" ref="BH29" si="90">BJ29-BF29</f>
        <v>0</v>
      </c>
      <c r="BI29" s="79">
        <f>BH29*$I29</f>
        <v>0</v>
      </c>
      <c r="BJ29" s="80">
        <v>0</v>
      </c>
      <c r="BK29" s="79">
        <f>BJ29*$I29</f>
        <v>0</v>
      </c>
    </row>
    <row r="30" spans="2:63" ht="15" customHeight="1" x14ac:dyDescent="0.2">
      <c r="B30" s="92"/>
      <c r="C30" s="81"/>
      <c r="D30" s="74"/>
      <c r="E30" s="75"/>
      <c r="F30" s="76"/>
      <c r="G30" s="77"/>
      <c r="H30" s="84"/>
      <c r="I30" s="84"/>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row>
    <row r="31" spans="2:63" ht="15" customHeight="1" x14ac:dyDescent="0.2">
      <c r="B31" s="92"/>
      <c r="C31" s="85"/>
      <c r="D31" s="74"/>
      <c r="E31" s="75"/>
      <c r="F31" s="76"/>
      <c r="G31" s="77"/>
      <c r="H31" s="84"/>
      <c r="I31" s="84"/>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row>
    <row r="32" spans="2:63" ht="15" customHeight="1" x14ac:dyDescent="0.2">
      <c r="B32" s="92">
        <f>B29+1</f>
        <v>3</v>
      </c>
      <c r="C32" s="81" t="s">
        <v>54</v>
      </c>
      <c r="D32" s="83" t="s">
        <v>55</v>
      </c>
      <c r="E32" s="82">
        <v>96.518000000000001</v>
      </c>
      <c r="F32" s="83" t="s">
        <v>34</v>
      </c>
      <c r="G32" s="84">
        <v>45000</v>
      </c>
      <c r="H32" s="84">
        <f>G32*E32</f>
        <v>4343310</v>
      </c>
      <c r="I32" s="84">
        <f t="shared" ref="I32" si="91">(H32/$H$197)*100</f>
        <v>0.73119696969696968</v>
      </c>
      <c r="J32" s="78">
        <v>0</v>
      </c>
      <c r="K32" s="79">
        <f>J32*$I32</f>
        <v>0</v>
      </c>
      <c r="L32" s="78">
        <f t="shared" ref="L32" si="92">N32-J32</f>
        <v>0</v>
      </c>
      <c r="M32" s="79">
        <f>L32*$I32</f>
        <v>0</v>
      </c>
      <c r="N32" s="78">
        <v>0</v>
      </c>
      <c r="O32" s="79">
        <f>N32*$I32</f>
        <v>0</v>
      </c>
      <c r="P32" s="78">
        <f t="shared" ref="P32" si="93">N32</f>
        <v>0</v>
      </c>
      <c r="Q32" s="79">
        <f>P32*$I32</f>
        <v>0</v>
      </c>
      <c r="R32" s="78">
        <f t="shared" ref="R32" si="94">T32-P32</f>
        <v>0</v>
      </c>
      <c r="S32" s="79">
        <f>R32*$I32</f>
        <v>0</v>
      </c>
      <c r="T32" s="78">
        <v>0</v>
      </c>
      <c r="U32" s="79">
        <f>T32*$I32</f>
        <v>0</v>
      </c>
      <c r="V32" s="78">
        <f t="shared" ref="V32" si="95">T32</f>
        <v>0</v>
      </c>
      <c r="W32" s="79">
        <f>V32*$I32</f>
        <v>0</v>
      </c>
      <c r="X32" s="78">
        <f t="shared" ref="X32" si="96">Z32-V32</f>
        <v>0</v>
      </c>
      <c r="Y32" s="79">
        <f>X32*$I32</f>
        <v>0</v>
      </c>
      <c r="Z32" s="78">
        <v>0</v>
      </c>
      <c r="AA32" s="79">
        <f>Z32*$I32</f>
        <v>0</v>
      </c>
      <c r="AB32" s="78">
        <f t="shared" ref="AB32" si="97">Z32</f>
        <v>0</v>
      </c>
      <c r="AC32" s="79">
        <f>AB32*$I32</f>
        <v>0</v>
      </c>
      <c r="AD32" s="78">
        <f t="shared" ref="AD32" si="98">AF32-AB32</f>
        <v>0</v>
      </c>
      <c r="AE32" s="79">
        <f>AD32*$I32</f>
        <v>0</v>
      </c>
      <c r="AF32" s="80">
        <v>0</v>
      </c>
      <c r="AG32" s="79">
        <f>AF32*$I32</f>
        <v>0</v>
      </c>
      <c r="AH32" s="78">
        <f t="shared" ref="AH32" si="99">AF32</f>
        <v>0</v>
      </c>
      <c r="AI32" s="79">
        <f>AH32*$I32</f>
        <v>0</v>
      </c>
      <c r="AJ32" s="78">
        <f t="shared" ref="AJ32" si="100">AL32-AH32</f>
        <v>0</v>
      </c>
      <c r="AK32" s="79">
        <f>AJ32*$I32</f>
        <v>0</v>
      </c>
      <c r="AL32" s="80">
        <v>0</v>
      </c>
      <c r="AM32" s="79">
        <f>AL32*$I32</f>
        <v>0</v>
      </c>
      <c r="AN32" s="78">
        <f t="shared" ref="AN32" si="101">AL32</f>
        <v>0</v>
      </c>
      <c r="AO32" s="79">
        <f>AN32*$I32</f>
        <v>0</v>
      </c>
      <c r="AP32" s="78">
        <f t="shared" ref="AP32" si="102">AR32-AN32</f>
        <v>0.1</v>
      </c>
      <c r="AQ32" s="79">
        <f>AP32*$I32</f>
        <v>7.3119696969696973E-2</v>
      </c>
      <c r="AR32" s="80">
        <v>0.1</v>
      </c>
      <c r="AS32" s="79">
        <f>AR32*$I32</f>
        <v>7.3119696969696973E-2</v>
      </c>
      <c r="AT32" s="78">
        <f t="shared" ref="AT32" si="103">AR32</f>
        <v>0.1</v>
      </c>
      <c r="AU32" s="79">
        <f>AT32*$I32</f>
        <v>7.3119696969696973E-2</v>
      </c>
      <c r="AV32" s="78">
        <f t="shared" ref="AV32" si="104">AX32-AT32</f>
        <v>-0.1</v>
      </c>
      <c r="AW32" s="79">
        <f>AV32*$I32</f>
        <v>-7.3119696969696973E-2</v>
      </c>
      <c r="AX32" s="80">
        <v>0</v>
      </c>
      <c r="AY32" s="79">
        <f>AX32*$I32</f>
        <v>0</v>
      </c>
      <c r="AZ32" s="78">
        <f t="shared" ref="AZ32" si="105">AX32</f>
        <v>0</v>
      </c>
      <c r="BA32" s="79">
        <f>AZ32*$I32</f>
        <v>0</v>
      </c>
      <c r="BB32" s="78">
        <f t="shared" ref="BB32" si="106">BD32-AZ32</f>
        <v>0</v>
      </c>
      <c r="BC32" s="79">
        <f>BB32*$I32</f>
        <v>0</v>
      </c>
      <c r="BD32" s="80">
        <v>0</v>
      </c>
      <c r="BE32" s="79">
        <f>BD32*$I32</f>
        <v>0</v>
      </c>
      <c r="BF32" s="78">
        <f t="shared" ref="BF32" si="107">BD32</f>
        <v>0</v>
      </c>
      <c r="BG32" s="79">
        <f>BF32*$I32</f>
        <v>0</v>
      </c>
      <c r="BH32" s="78">
        <f t="shared" ref="BH32" si="108">BJ32-BF32</f>
        <v>0</v>
      </c>
      <c r="BI32" s="79">
        <f>BH32*$I32</f>
        <v>0</v>
      </c>
      <c r="BJ32" s="80">
        <v>0</v>
      </c>
      <c r="BK32" s="79">
        <f>BJ32*$I32</f>
        <v>0</v>
      </c>
    </row>
    <row r="33" spans="2:63" ht="15" customHeight="1" x14ac:dyDescent="0.2">
      <c r="B33" s="92"/>
      <c r="C33" s="81" t="s">
        <v>56</v>
      </c>
      <c r="D33" s="74"/>
      <c r="E33" s="75"/>
      <c r="F33" s="76"/>
      <c r="G33" s="77"/>
      <c r="H33" s="84"/>
      <c r="I33" s="84"/>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row>
    <row r="34" spans="2:63" ht="15" customHeight="1" x14ac:dyDescent="0.2">
      <c r="B34" s="92"/>
      <c r="C34" s="85"/>
      <c r="D34" s="74"/>
      <c r="E34" s="75"/>
      <c r="F34" s="76"/>
      <c r="G34" s="77"/>
      <c r="H34" s="84"/>
      <c r="I34" s="84"/>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row>
    <row r="35" spans="2:63" ht="15" customHeight="1" x14ac:dyDescent="0.2">
      <c r="B35" s="92">
        <f>B32+1</f>
        <v>4</v>
      </c>
      <c r="C35" s="81" t="s">
        <v>57</v>
      </c>
      <c r="D35" s="83" t="s">
        <v>58</v>
      </c>
      <c r="E35" s="82">
        <v>34.546999999999997</v>
      </c>
      <c r="F35" s="83" t="s">
        <v>59</v>
      </c>
      <c r="G35" s="84">
        <v>87000</v>
      </c>
      <c r="H35" s="84">
        <f>G35*E35</f>
        <v>3005588.9999999995</v>
      </c>
      <c r="I35" s="84">
        <f t="shared" ref="I35" si="109">(H35/$H$197)*100</f>
        <v>0.50599141414141402</v>
      </c>
      <c r="J35" s="78">
        <v>0</v>
      </c>
      <c r="K35" s="79">
        <f>J35*$I35</f>
        <v>0</v>
      </c>
      <c r="L35" s="78">
        <f t="shared" ref="L35" si="110">N35-J35</f>
        <v>0</v>
      </c>
      <c r="M35" s="79">
        <f>L35*$I35</f>
        <v>0</v>
      </c>
      <c r="N35" s="78">
        <v>0</v>
      </c>
      <c r="O35" s="79">
        <f>N35*$I35</f>
        <v>0</v>
      </c>
      <c r="P35" s="78">
        <f t="shared" ref="P35" si="111">N35</f>
        <v>0</v>
      </c>
      <c r="Q35" s="79">
        <f>P35*$I35</f>
        <v>0</v>
      </c>
      <c r="R35" s="78">
        <f t="shared" ref="R35" si="112">T35-P35</f>
        <v>0</v>
      </c>
      <c r="S35" s="79">
        <f>R35*$I35</f>
        <v>0</v>
      </c>
      <c r="T35" s="78">
        <v>0</v>
      </c>
      <c r="U35" s="79">
        <f>T35*$I35</f>
        <v>0</v>
      </c>
      <c r="V35" s="78">
        <f t="shared" ref="V35" si="113">T35</f>
        <v>0</v>
      </c>
      <c r="W35" s="79">
        <f>V35*$I35</f>
        <v>0</v>
      </c>
      <c r="X35" s="78">
        <f t="shared" ref="X35" si="114">Z35-V35</f>
        <v>0</v>
      </c>
      <c r="Y35" s="79">
        <f>X35*$I35</f>
        <v>0</v>
      </c>
      <c r="Z35" s="78">
        <v>0</v>
      </c>
      <c r="AA35" s="79">
        <f>Z35*$I35</f>
        <v>0</v>
      </c>
      <c r="AB35" s="78">
        <f t="shared" ref="AB35" si="115">Z35</f>
        <v>0</v>
      </c>
      <c r="AC35" s="79">
        <f>AB35*$I35</f>
        <v>0</v>
      </c>
      <c r="AD35" s="78">
        <f t="shared" ref="AD35" si="116">AF35-AB35</f>
        <v>0</v>
      </c>
      <c r="AE35" s="79">
        <f>AD35*$I35</f>
        <v>0</v>
      </c>
      <c r="AF35" s="80">
        <v>0</v>
      </c>
      <c r="AG35" s="79">
        <f>AF35*$I35</f>
        <v>0</v>
      </c>
      <c r="AH35" s="78">
        <f t="shared" ref="AH35" si="117">AF35</f>
        <v>0</v>
      </c>
      <c r="AI35" s="79">
        <f>AH35*$I35</f>
        <v>0</v>
      </c>
      <c r="AJ35" s="78">
        <f t="shared" ref="AJ35" si="118">AL35-AH35</f>
        <v>0</v>
      </c>
      <c r="AK35" s="79">
        <f>AJ35*$I35</f>
        <v>0</v>
      </c>
      <c r="AL35" s="80">
        <v>0</v>
      </c>
      <c r="AM35" s="79">
        <f>AL35*$I35</f>
        <v>0</v>
      </c>
      <c r="AN35" s="78">
        <f t="shared" ref="AN35" si="119">AL35</f>
        <v>0</v>
      </c>
      <c r="AO35" s="79">
        <f>AN35*$I35</f>
        <v>0</v>
      </c>
      <c r="AP35" s="78">
        <f t="shared" ref="AP35" si="120">AR35-AN35</f>
        <v>0</v>
      </c>
      <c r="AQ35" s="79">
        <f>AP35*$I35</f>
        <v>0</v>
      </c>
      <c r="AR35" s="80">
        <v>0</v>
      </c>
      <c r="AS35" s="79">
        <f>AR35*$I35</f>
        <v>0</v>
      </c>
      <c r="AT35" s="78">
        <f t="shared" ref="AT35" si="121">AR35</f>
        <v>0</v>
      </c>
      <c r="AU35" s="79">
        <f>AT35*$I35</f>
        <v>0</v>
      </c>
      <c r="AV35" s="78">
        <f t="shared" ref="AV35" si="122">AX35-AT35</f>
        <v>0</v>
      </c>
      <c r="AW35" s="79">
        <f>AV35*$I35</f>
        <v>0</v>
      </c>
      <c r="AX35" s="80">
        <v>0</v>
      </c>
      <c r="AY35" s="79">
        <f>AX35*$I35</f>
        <v>0</v>
      </c>
      <c r="AZ35" s="78">
        <f t="shared" ref="AZ35" si="123">AX35</f>
        <v>0</v>
      </c>
      <c r="BA35" s="79">
        <f>AZ35*$I35</f>
        <v>0</v>
      </c>
      <c r="BB35" s="78">
        <f t="shared" ref="BB35" si="124">BD35-AZ35</f>
        <v>0</v>
      </c>
      <c r="BC35" s="79">
        <f>BB35*$I35</f>
        <v>0</v>
      </c>
      <c r="BD35" s="80">
        <v>0</v>
      </c>
      <c r="BE35" s="79">
        <f>BD35*$I35</f>
        <v>0</v>
      </c>
      <c r="BF35" s="78">
        <f t="shared" ref="BF35" si="125">BD35</f>
        <v>0</v>
      </c>
      <c r="BG35" s="79">
        <f>BF35*$I35</f>
        <v>0</v>
      </c>
      <c r="BH35" s="78">
        <f t="shared" ref="BH35" si="126">BJ35-BF35</f>
        <v>0</v>
      </c>
      <c r="BI35" s="79">
        <f>BH35*$I35</f>
        <v>0</v>
      </c>
      <c r="BJ35" s="80">
        <v>0</v>
      </c>
      <c r="BK35" s="79">
        <f>BJ35*$I35</f>
        <v>0</v>
      </c>
    </row>
    <row r="36" spans="2:63" ht="15" customHeight="1" x14ac:dyDescent="0.2">
      <c r="B36" s="74"/>
      <c r="C36" s="81" t="s">
        <v>60</v>
      </c>
      <c r="D36" s="74"/>
      <c r="E36" s="75"/>
      <c r="F36" s="76"/>
      <c r="G36" s="77"/>
      <c r="H36" s="84"/>
      <c r="I36" s="84"/>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row>
    <row r="37" spans="2:63" ht="15" customHeight="1" x14ac:dyDescent="0.2">
      <c r="B37" s="74"/>
      <c r="C37" s="85"/>
      <c r="D37" s="74"/>
      <c r="E37" s="75"/>
      <c r="F37" s="76"/>
      <c r="G37" s="77"/>
      <c r="H37" s="84"/>
      <c r="I37" s="84"/>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row>
    <row r="38" spans="2:63" ht="15" customHeight="1" x14ac:dyDescent="0.2">
      <c r="B38" s="92">
        <f>B35+1</f>
        <v>5</v>
      </c>
      <c r="C38" s="81" t="s">
        <v>61</v>
      </c>
      <c r="D38" s="74"/>
      <c r="E38" s="82">
        <v>1</v>
      </c>
      <c r="F38" s="83" t="s">
        <v>62</v>
      </c>
      <c r="G38" s="84">
        <v>5207000</v>
      </c>
      <c r="H38" s="84">
        <f>G38*E38</f>
        <v>5207000</v>
      </c>
      <c r="I38" s="84">
        <f t="shared" ref="I38" si="127">(H38/$H$197)*100</f>
        <v>0.87659932659932649</v>
      </c>
      <c r="J38" s="78">
        <v>0</v>
      </c>
      <c r="K38" s="79">
        <f>J38*$I38</f>
        <v>0</v>
      </c>
      <c r="L38" s="78">
        <f t="shared" ref="L38" si="128">N38-J38</f>
        <v>0</v>
      </c>
      <c r="M38" s="79">
        <f>L38*$I38</f>
        <v>0</v>
      </c>
      <c r="N38" s="78">
        <v>0</v>
      </c>
      <c r="O38" s="79">
        <f>N38*$I38</f>
        <v>0</v>
      </c>
      <c r="P38" s="78">
        <f t="shared" ref="P38" si="129">N38</f>
        <v>0</v>
      </c>
      <c r="Q38" s="79">
        <f>P38*$I38</f>
        <v>0</v>
      </c>
      <c r="R38" s="78">
        <f t="shared" ref="R38" si="130">T38-P38</f>
        <v>0</v>
      </c>
      <c r="S38" s="79">
        <f>R38*$I38</f>
        <v>0</v>
      </c>
      <c r="T38" s="78">
        <v>0</v>
      </c>
      <c r="U38" s="79">
        <f>T38*$I38</f>
        <v>0</v>
      </c>
      <c r="V38" s="78">
        <f t="shared" ref="V38" si="131">T38</f>
        <v>0</v>
      </c>
      <c r="W38" s="79">
        <f>V38*$I38</f>
        <v>0</v>
      </c>
      <c r="X38" s="78">
        <f t="shared" ref="X38" si="132">Z38-V38</f>
        <v>0</v>
      </c>
      <c r="Y38" s="79">
        <f>X38*$I38</f>
        <v>0</v>
      </c>
      <c r="Z38" s="78">
        <v>0</v>
      </c>
      <c r="AA38" s="79">
        <f>Z38*$I38</f>
        <v>0</v>
      </c>
      <c r="AB38" s="78">
        <f t="shared" ref="AB38" si="133">Z38</f>
        <v>0</v>
      </c>
      <c r="AC38" s="79">
        <f>AB38*$I38</f>
        <v>0</v>
      </c>
      <c r="AD38" s="78">
        <f t="shared" ref="AD38" si="134">AF38-AB38</f>
        <v>0</v>
      </c>
      <c r="AE38" s="79">
        <f>AD38*$I38</f>
        <v>0</v>
      </c>
      <c r="AF38" s="80">
        <v>0</v>
      </c>
      <c r="AG38" s="79">
        <f>AF38*$I38</f>
        <v>0</v>
      </c>
      <c r="AH38" s="78">
        <f t="shared" ref="AH38" si="135">AF38</f>
        <v>0</v>
      </c>
      <c r="AI38" s="79">
        <f>AH38*$I38</f>
        <v>0</v>
      </c>
      <c r="AJ38" s="78">
        <f t="shared" ref="AJ38" si="136">AL38-AH38</f>
        <v>0</v>
      </c>
      <c r="AK38" s="79">
        <f>AJ38*$I38</f>
        <v>0</v>
      </c>
      <c r="AL38" s="80">
        <v>0</v>
      </c>
      <c r="AM38" s="79">
        <f>AL38*$I38</f>
        <v>0</v>
      </c>
      <c r="AN38" s="78">
        <f t="shared" ref="AN38" si="137">AL38</f>
        <v>0</v>
      </c>
      <c r="AO38" s="79">
        <f>AN38*$I38</f>
        <v>0</v>
      </c>
      <c r="AP38" s="78">
        <f t="shared" ref="AP38" si="138">AR38-AN38</f>
        <v>0</v>
      </c>
      <c r="AQ38" s="79">
        <f>AP38*$I38</f>
        <v>0</v>
      </c>
      <c r="AR38" s="80">
        <v>0</v>
      </c>
      <c r="AS38" s="79">
        <f>AR38*$I38</f>
        <v>0</v>
      </c>
      <c r="AT38" s="78">
        <f t="shared" ref="AT38" si="139">AR38</f>
        <v>0</v>
      </c>
      <c r="AU38" s="79">
        <f>AT38*$I38</f>
        <v>0</v>
      </c>
      <c r="AV38" s="78">
        <f t="shared" ref="AV38" si="140">AX38-AT38</f>
        <v>0</v>
      </c>
      <c r="AW38" s="79">
        <f>AV38*$I38</f>
        <v>0</v>
      </c>
      <c r="AX38" s="80">
        <v>0</v>
      </c>
      <c r="AY38" s="79">
        <f>AX38*$I38</f>
        <v>0</v>
      </c>
      <c r="AZ38" s="78">
        <f t="shared" ref="AZ38" si="141">AX38</f>
        <v>0</v>
      </c>
      <c r="BA38" s="79">
        <f>AZ38*$I38</f>
        <v>0</v>
      </c>
      <c r="BB38" s="78">
        <f t="shared" ref="BB38" si="142">BD38-AZ38</f>
        <v>0</v>
      </c>
      <c r="BC38" s="79">
        <f>BB38*$I38</f>
        <v>0</v>
      </c>
      <c r="BD38" s="80">
        <v>0</v>
      </c>
      <c r="BE38" s="79">
        <f>BD38*$I38</f>
        <v>0</v>
      </c>
      <c r="BF38" s="78">
        <f t="shared" ref="BF38" si="143">BD38</f>
        <v>0</v>
      </c>
      <c r="BG38" s="79">
        <f>BF38*$I38</f>
        <v>0</v>
      </c>
      <c r="BH38" s="78">
        <f t="shared" ref="BH38" si="144">BJ38-BF38</f>
        <v>0</v>
      </c>
      <c r="BI38" s="79">
        <f>BH38*$I38</f>
        <v>0</v>
      </c>
      <c r="BJ38" s="80">
        <v>0</v>
      </c>
      <c r="BK38" s="79">
        <f>BJ38*$I38</f>
        <v>0</v>
      </c>
    </row>
    <row r="39" spans="2:63" ht="15" customHeight="1" x14ac:dyDescent="0.2">
      <c r="B39" s="92"/>
      <c r="C39" s="85"/>
      <c r="D39" s="74"/>
      <c r="E39" s="75"/>
      <c r="F39" s="76"/>
      <c r="G39" s="77"/>
      <c r="H39" s="84"/>
      <c r="I39" s="84"/>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row>
    <row r="40" spans="2:63" ht="15" customHeight="1" x14ac:dyDescent="0.2">
      <c r="B40" s="92">
        <f>B38+1</f>
        <v>6</v>
      </c>
      <c r="C40" s="81" t="s">
        <v>63</v>
      </c>
      <c r="D40" s="74"/>
      <c r="E40" s="82">
        <v>1</v>
      </c>
      <c r="F40" s="83" t="s">
        <v>45</v>
      </c>
      <c r="G40" s="84">
        <v>21856000</v>
      </c>
      <c r="H40" s="84">
        <f>G40*E40</f>
        <v>21856000</v>
      </c>
      <c r="I40" s="84">
        <f t="shared" ref="I40" si="145">(H40/$H$197)*100</f>
        <v>3.6794612794612798</v>
      </c>
      <c r="J40" s="78">
        <v>0</v>
      </c>
      <c r="K40" s="79">
        <f>J40*$I40</f>
        <v>0</v>
      </c>
      <c r="L40" s="78">
        <f t="shared" ref="L40" si="146">N40-J40</f>
        <v>0</v>
      </c>
      <c r="M40" s="79">
        <f>L40*$I40</f>
        <v>0</v>
      </c>
      <c r="N40" s="78">
        <v>0</v>
      </c>
      <c r="O40" s="79">
        <f>N40*$I40</f>
        <v>0</v>
      </c>
      <c r="P40" s="78">
        <f t="shared" ref="P40" si="147">N40</f>
        <v>0</v>
      </c>
      <c r="Q40" s="79">
        <f>P40*$I40</f>
        <v>0</v>
      </c>
      <c r="R40" s="78">
        <f t="shared" ref="R40" si="148">T40-P40</f>
        <v>0</v>
      </c>
      <c r="S40" s="79">
        <f>R40*$I40</f>
        <v>0</v>
      </c>
      <c r="T40" s="78">
        <v>0</v>
      </c>
      <c r="U40" s="79">
        <f>T40*$I40</f>
        <v>0</v>
      </c>
      <c r="V40" s="78">
        <f t="shared" ref="V40" si="149">T40</f>
        <v>0</v>
      </c>
      <c r="W40" s="79">
        <f>V40*$I40</f>
        <v>0</v>
      </c>
      <c r="X40" s="78">
        <f t="shared" ref="X40" si="150">Z40-V40</f>
        <v>0</v>
      </c>
      <c r="Y40" s="79">
        <f>X40*$I40</f>
        <v>0</v>
      </c>
      <c r="Z40" s="78">
        <v>0</v>
      </c>
      <c r="AA40" s="79">
        <f>Z40*$I40</f>
        <v>0</v>
      </c>
      <c r="AB40" s="78">
        <f t="shared" ref="AB40" si="151">Z40</f>
        <v>0</v>
      </c>
      <c r="AC40" s="79">
        <f>AB40*$I40</f>
        <v>0</v>
      </c>
      <c r="AD40" s="78">
        <f t="shared" ref="AD40" si="152">AF40-AB40</f>
        <v>0</v>
      </c>
      <c r="AE40" s="79">
        <f>AD40*$I40</f>
        <v>0</v>
      </c>
      <c r="AF40" s="80">
        <v>0</v>
      </c>
      <c r="AG40" s="79">
        <f>AF40*$I40</f>
        <v>0</v>
      </c>
      <c r="AH40" s="78">
        <f t="shared" ref="AH40" si="153">AF40</f>
        <v>0</v>
      </c>
      <c r="AI40" s="79">
        <f>AH40*$I40</f>
        <v>0</v>
      </c>
      <c r="AJ40" s="78">
        <f t="shared" ref="AJ40" si="154">AL40-AH40</f>
        <v>0</v>
      </c>
      <c r="AK40" s="79">
        <f>AJ40*$I40</f>
        <v>0</v>
      </c>
      <c r="AL40" s="80">
        <v>0</v>
      </c>
      <c r="AM40" s="79">
        <f>AL40*$I40</f>
        <v>0</v>
      </c>
      <c r="AN40" s="78">
        <f t="shared" ref="AN40" si="155">AL40</f>
        <v>0</v>
      </c>
      <c r="AO40" s="79">
        <f>AN40*$I40</f>
        <v>0</v>
      </c>
      <c r="AP40" s="78">
        <f t="shared" ref="AP40" si="156">AR40-AN40</f>
        <v>0.4</v>
      </c>
      <c r="AQ40" s="79">
        <f>AP40*$I40</f>
        <v>1.4717845117845121</v>
      </c>
      <c r="AR40" s="80">
        <v>0.4</v>
      </c>
      <c r="AS40" s="79">
        <f>AR40*$I40</f>
        <v>1.4717845117845121</v>
      </c>
      <c r="AT40" s="78">
        <f t="shared" ref="AT40" si="157">AR40</f>
        <v>0.4</v>
      </c>
      <c r="AU40" s="79">
        <f>AT40*$I40</f>
        <v>1.4717845117845121</v>
      </c>
      <c r="AV40" s="78">
        <f t="shared" ref="AV40" si="158">AX40-AT40</f>
        <v>-0.4</v>
      </c>
      <c r="AW40" s="79">
        <f>AV40*$I40</f>
        <v>-1.4717845117845121</v>
      </c>
      <c r="AX40" s="80">
        <v>0</v>
      </c>
      <c r="AY40" s="79">
        <f>AX40*$I40</f>
        <v>0</v>
      </c>
      <c r="AZ40" s="78">
        <f t="shared" ref="AZ40" si="159">AX40</f>
        <v>0</v>
      </c>
      <c r="BA40" s="79">
        <f>AZ40*$I40</f>
        <v>0</v>
      </c>
      <c r="BB40" s="78">
        <f t="shared" ref="BB40" si="160">BD40-AZ40</f>
        <v>0</v>
      </c>
      <c r="BC40" s="79">
        <f>BB40*$I40</f>
        <v>0</v>
      </c>
      <c r="BD40" s="80">
        <v>0</v>
      </c>
      <c r="BE40" s="79">
        <f>BD40*$I40</f>
        <v>0</v>
      </c>
      <c r="BF40" s="78">
        <f t="shared" ref="BF40" si="161">BD40</f>
        <v>0</v>
      </c>
      <c r="BG40" s="79">
        <f>BF40*$I40</f>
        <v>0</v>
      </c>
      <c r="BH40" s="78">
        <f t="shared" ref="BH40" si="162">BJ40-BF40</f>
        <v>0</v>
      </c>
      <c r="BI40" s="79">
        <f>BH40*$I40</f>
        <v>0</v>
      </c>
      <c r="BJ40" s="80">
        <v>0</v>
      </c>
      <c r="BK40" s="79">
        <f>BJ40*$I40</f>
        <v>0</v>
      </c>
    </row>
    <row r="41" spans="2:63" ht="15" customHeight="1" x14ac:dyDescent="0.2">
      <c r="B41" s="92"/>
      <c r="C41" s="81" t="s">
        <v>64</v>
      </c>
      <c r="D41" s="74"/>
      <c r="E41" s="75"/>
      <c r="F41" s="76"/>
      <c r="G41" s="77"/>
      <c r="H41" s="84"/>
      <c r="I41" s="84"/>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row>
    <row r="42" spans="2:63" ht="15" customHeight="1" x14ac:dyDescent="0.2">
      <c r="B42" s="92"/>
      <c r="C42" s="85"/>
      <c r="D42" s="74"/>
      <c r="E42" s="75"/>
      <c r="F42" s="76"/>
      <c r="G42" s="77"/>
      <c r="H42" s="84"/>
      <c r="I42" s="84"/>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row>
    <row r="43" spans="2:63" ht="15" customHeight="1" x14ac:dyDescent="0.2">
      <c r="B43" s="92">
        <f>B40+1</f>
        <v>7</v>
      </c>
      <c r="C43" s="81" t="s">
        <v>65</v>
      </c>
      <c r="D43" s="74"/>
      <c r="E43" s="82">
        <v>1</v>
      </c>
      <c r="F43" s="83" t="s">
        <v>45</v>
      </c>
      <c r="G43" s="84">
        <v>19145000</v>
      </c>
      <c r="H43" s="84">
        <f>G43*E43</f>
        <v>19145000</v>
      </c>
      <c r="I43" s="84">
        <f t="shared" ref="I43" si="163">(H43/$H$197)*100</f>
        <v>3.2230639730639727</v>
      </c>
      <c r="J43" s="78">
        <v>0</v>
      </c>
      <c r="K43" s="79">
        <f>J43*$I43</f>
        <v>0</v>
      </c>
      <c r="L43" s="78">
        <f t="shared" ref="L43" si="164">N43-J43</f>
        <v>0</v>
      </c>
      <c r="M43" s="79">
        <f>L43*$I43</f>
        <v>0</v>
      </c>
      <c r="N43" s="78">
        <v>0</v>
      </c>
      <c r="O43" s="79">
        <f>N43*$I43</f>
        <v>0</v>
      </c>
      <c r="P43" s="78">
        <f t="shared" ref="P43" si="165">N43</f>
        <v>0</v>
      </c>
      <c r="Q43" s="79">
        <f>P43*$I43</f>
        <v>0</v>
      </c>
      <c r="R43" s="78">
        <f t="shared" ref="R43" si="166">T43-P43</f>
        <v>0</v>
      </c>
      <c r="S43" s="79">
        <f>R43*$I43</f>
        <v>0</v>
      </c>
      <c r="T43" s="78">
        <v>0</v>
      </c>
      <c r="U43" s="79">
        <f>T43*$I43</f>
        <v>0</v>
      </c>
      <c r="V43" s="78">
        <f t="shared" ref="V43" si="167">T43</f>
        <v>0</v>
      </c>
      <c r="W43" s="79">
        <f>V43*$I43</f>
        <v>0</v>
      </c>
      <c r="X43" s="78">
        <f t="shared" ref="X43" si="168">Z43-V43</f>
        <v>0</v>
      </c>
      <c r="Y43" s="79">
        <f>X43*$I43</f>
        <v>0</v>
      </c>
      <c r="Z43" s="78">
        <v>0</v>
      </c>
      <c r="AA43" s="79">
        <f>Z43*$I43</f>
        <v>0</v>
      </c>
      <c r="AB43" s="78">
        <f t="shared" ref="AB43" si="169">Z43</f>
        <v>0</v>
      </c>
      <c r="AC43" s="79">
        <f>AB43*$I43</f>
        <v>0</v>
      </c>
      <c r="AD43" s="78">
        <f t="shared" ref="AD43" si="170">AF43-AB43</f>
        <v>0</v>
      </c>
      <c r="AE43" s="79">
        <f>AD43*$I43</f>
        <v>0</v>
      </c>
      <c r="AF43" s="80">
        <v>0</v>
      </c>
      <c r="AG43" s="79">
        <f>AF43*$I43</f>
        <v>0</v>
      </c>
      <c r="AH43" s="78">
        <f t="shared" ref="AH43" si="171">AF43</f>
        <v>0</v>
      </c>
      <c r="AI43" s="79">
        <f>AH43*$I43</f>
        <v>0</v>
      </c>
      <c r="AJ43" s="78">
        <f t="shared" ref="AJ43" si="172">AL43-AH43</f>
        <v>0</v>
      </c>
      <c r="AK43" s="79">
        <f>AJ43*$I43</f>
        <v>0</v>
      </c>
      <c r="AL43" s="80">
        <v>0</v>
      </c>
      <c r="AM43" s="79">
        <f>AL43*$I43</f>
        <v>0</v>
      </c>
      <c r="AN43" s="78">
        <f t="shared" ref="AN43" si="173">AL43</f>
        <v>0</v>
      </c>
      <c r="AO43" s="79">
        <f>AN43*$I43</f>
        <v>0</v>
      </c>
      <c r="AP43" s="78">
        <f t="shared" ref="AP43" si="174">AR43-AN43</f>
        <v>0</v>
      </c>
      <c r="AQ43" s="79">
        <f>AP43*$I43</f>
        <v>0</v>
      </c>
      <c r="AR43" s="80">
        <v>0</v>
      </c>
      <c r="AS43" s="79">
        <f>AR43*$I43</f>
        <v>0</v>
      </c>
      <c r="AT43" s="78">
        <f t="shared" ref="AT43" si="175">AR43</f>
        <v>0</v>
      </c>
      <c r="AU43" s="79">
        <f>AT43*$I43</f>
        <v>0</v>
      </c>
      <c r="AV43" s="78">
        <f t="shared" ref="AV43" si="176">AX43-AT43</f>
        <v>0</v>
      </c>
      <c r="AW43" s="79">
        <f>AV43*$I43</f>
        <v>0</v>
      </c>
      <c r="AX43" s="80">
        <v>0</v>
      </c>
      <c r="AY43" s="79">
        <f>AX43*$I43</f>
        <v>0</v>
      </c>
      <c r="AZ43" s="78">
        <f t="shared" ref="AZ43" si="177">AX43</f>
        <v>0</v>
      </c>
      <c r="BA43" s="79">
        <f>AZ43*$I43</f>
        <v>0</v>
      </c>
      <c r="BB43" s="78">
        <f t="shared" ref="BB43" si="178">BD43-AZ43</f>
        <v>0</v>
      </c>
      <c r="BC43" s="79">
        <f>BB43*$I43</f>
        <v>0</v>
      </c>
      <c r="BD43" s="80">
        <v>0</v>
      </c>
      <c r="BE43" s="79">
        <f>BD43*$I43</f>
        <v>0</v>
      </c>
      <c r="BF43" s="78">
        <f t="shared" ref="BF43" si="179">BD43</f>
        <v>0</v>
      </c>
      <c r="BG43" s="79">
        <f>BF43*$I43</f>
        <v>0</v>
      </c>
      <c r="BH43" s="78">
        <f t="shared" ref="BH43" si="180">BJ43-BF43</f>
        <v>0</v>
      </c>
      <c r="BI43" s="79">
        <f>BH43*$I43</f>
        <v>0</v>
      </c>
      <c r="BJ43" s="80">
        <v>0</v>
      </c>
      <c r="BK43" s="79">
        <f>BJ43*$I43</f>
        <v>0</v>
      </c>
    </row>
    <row r="44" spans="2:63" ht="15" customHeight="1" x14ac:dyDescent="0.2">
      <c r="B44" s="74"/>
      <c r="C44" s="81" t="s">
        <v>66</v>
      </c>
      <c r="D44" s="74"/>
      <c r="E44" s="75"/>
      <c r="F44" s="76"/>
      <c r="G44" s="77"/>
      <c r="H44" s="77"/>
      <c r="I44" s="77"/>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row>
    <row r="45" spans="2:63" ht="15" customHeight="1" x14ac:dyDescent="0.2">
      <c r="B45" s="74"/>
      <c r="C45" s="81" t="s">
        <v>67</v>
      </c>
      <c r="D45" s="74"/>
      <c r="E45" s="75"/>
      <c r="F45" s="76"/>
      <c r="G45" s="77"/>
      <c r="H45" s="77"/>
      <c r="I45" s="77"/>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row>
    <row r="46" spans="2:63" ht="15" customHeight="1" x14ac:dyDescent="0.2">
      <c r="B46" s="74"/>
      <c r="C46" s="81" t="s">
        <v>68</v>
      </c>
      <c r="D46" s="74"/>
      <c r="E46" s="75"/>
      <c r="F46" s="76"/>
      <c r="G46" s="77"/>
      <c r="H46" s="77"/>
      <c r="I46" s="77"/>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row>
    <row r="47" spans="2:63" ht="15" customHeight="1" x14ac:dyDescent="0.2">
      <c r="B47" s="74"/>
      <c r="C47" s="81" t="s">
        <v>69</v>
      </c>
      <c r="D47" s="74"/>
      <c r="E47" s="75"/>
      <c r="F47" s="76"/>
      <c r="G47" s="77"/>
      <c r="H47" s="77"/>
      <c r="I47" s="77"/>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row>
    <row r="48" spans="2:63" ht="15" customHeight="1" x14ac:dyDescent="0.2">
      <c r="B48" s="74"/>
      <c r="C48" s="81" t="s">
        <v>70</v>
      </c>
      <c r="D48" s="74"/>
      <c r="E48" s="75"/>
      <c r="F48" s="76"/>
      <c r="G48" s="77"/>
      <c r="H48" s="77"/>
      <c r="I48" s="77"/>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row>
    <row r="49" spans="2:63" ht="15" customHeight="1" x14ac:dyDescent="0.2">
      <c r="B49" s="74"/>
      <c r="C49" s="81" t="s">
        <v>71</v>
      </c>
      <c r="D49" s="74"/>
      <c r="E49" s="75"/>
      <c r="F49" s="76"/>
      <c r="G49" s="77"/>
      <c r="H49" s="77"/>
      <c r="I49" s="77"/>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row>
    <row r="50" spans="2:63" ht="30" customHeight="1" x14ac:dyDescent="0.2">
      <c r="B50" s="74"/>
      <c r="C50" s="81" t="s">
        <v>72</v>
      </c>
      <c r="D50" s="74"/>
      <c r="E50" s="75"/>
      <c r="F50" s="76"/>
      <c r="G50" s="77"/>
      <c r="H50" s="77"/>
      <c r="I50" s="77"/>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row>
    <row r="51" spans="2:63" ht="15" customHeight="1" x14ac:dyDescent="0.2">
      <c r="B51" s="74"/>
      <c r="C51" s="81" t="s">
        <v>73</v>
      </c>
      <c r="D51" s="74"/>
      <c r="E51" s="75"/>
      <c r="F51" s="76"/>
      <c r="G51" s="77"/>
      <c r="H51" s="77"/>
      <c r="I51" s="77"/>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row>
    <row r="52" spans="2:63" ht="15" customHeight="1" x14ac:dyDescent="0.2">
      <c r="B52" s="74"/>
      <c r="C52" s="81" t="s">
        <v>74</v>
      </c>
      <c r="D52" s="74"/>
      <c r="E52" s="75"/>
      <c r="F52" s="76"/>
      <c r="G52" s="77"/>
      <c r="H52" s="77"/>
      <c r="I52" s="77"/>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row>
    <row r="53" spans="2:63" ht="15" customHeight="1" x14ac:dyDescent="0.2">
      <c r="B53" s="74"/>
      <c r="C53" s="81" t="s">
        <v>75</v>
      </c>
      <c r="D53" s="74"/>
      <c r="E53" s="75"/>
      <c r="F53" s="76"/>
      <c r="G53" s="77"/>
      <c r="H53" s="77"/>
      <c r="I53" s="77"/>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row>
    <row r="54" spans="2:63" ht="15" customHeight="1" x14ac:dyDescent="0.2">
      <c r="B54" s="74"/>
      <c r="C54" s="81" t="s">
        <v>76</v>
      </c>
      <c r="D54" s="74"/>
      <c r="E54" s="75"/>
      <c r="F54" s="76"/>
      <c r="G54" s="77"/>
      <c r="H54" s="77"/>
      <c r="I54" s="77"/>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row>
    <row r="55" spans="2:63" ht="15" customHeight="1" x14ac:dyDescent="0.2">
      <c r="B55" s="74"/>
      <c r="C55" s="81" t="s">
        <v>77</v>
      </c>
      <c r="D55" s="74"/>
      <c r="E55" s="75"/>
      <c r="F55" s="76"/>
      <c r="G55" s="77"/>
      <c r="H55" s="77"/>
      <c r="I55" s="77"/>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row>
    <row r="56" spans="2:63" ht="15" customHeight="1" x14ac:dyDescent="0.2">
      <c r="B56" s="74"/>
      <c r="C56" s="85"/>
      <c r="D56" s="74"/>
      <c r="E56" s="75"/>
      <c r="F56" s="76"/>
      <c r="G56" s="77"/>
      <c r="H56" s="77"/>
      <c r="I56" s="77"/>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row>
    <row r="57" spans="2:63" ht="15" customHeight="1" x14ac:dyDescent="0.2">
      <c r="B57" s="74"/>
      <c r="C57" s="85"/>
      <c r="D57" s="74"/>
      <c r="E57" s="75"/>
      <c r="F57" s="76"/>
      <c r="G57" s="77"/>
      <c r="H57" s="77"/>
      <c r="I57" s="77"/>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row>
    <row r="58" spans="2:63" ht="15" customHeight="1" x14ac:dyDescent="0.2">
      <c r="B58" s="74"/>
      <c r="C58" s="73"/>
      <c r="D58" s="87"/>
      <c r="E58" s="88"/>
      <c r="F58" s="89"/>
      <c r="G58" s="90" t="s">
        <v>78</v>
      </c>
      <c r="H58" s="91">
        <f>SUM(H24:H57)</f>
        <v>209206744</v>
      </c>
      <c r="I58" s="91"/>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row>
    <row r="59" spans="2:63" ht="15" customHeight="1" x14ac:dyDescent="0.2">
      <c r="B59" s="74"/>
      <c r="C59" s="85"/>
      <c r="D59" s="74"/>
      <c r="E59" s="75"/>
      <c r="F59" s="76"/>
      <c r="G59" s="77"/>
      <c r="H59" s="77"/>
      <c r="I59" s="77"/>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row>
    <row r="60" spans="2:63" ht="15" customHeight="1" x14ac:dyDescent="0.2">
      <c r="B60" s="72" t="s">
        <v>79</v>
      </c>
      <c r="C60" s="73" t="s">
        <v>80</v>
      </c>
      <c r="D60" s="74"/>
      <c r="E60" s="75"/>
      <c r="F60" s="76"/>
      <c r="G60" s="77"/>
      <c r="H60" s="77"/>
      <c r="I60" s="77"/>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row>
    <row r="61" spans="2:63" ht="15" customHeight="1" x14ac:dyDescent="0.2">
      <c r="B61" s="74"/>
      <c r="C61" s="85"/>
      <c r="D61" s="74"/>
      <c r="E61" s="75"/>
      <c r="F61" s="76"/>
      <c r="G61" s="77"/>
      <c r="H61" s="77"/>
      <c r="I61" s="77"/>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row>
    <row r="62" spans="2:63" ht="15" customHeight="1" x14ac:dyDescent="0.2">
      <c r="B62" s="92">
        <v>1</v>
      </c>
      <c r="C62" s="81" t="s">
        <v>51</v>
      </c>
      <c r="D62" s="83" t="s">
        <v>52</v>
      </c>
      <c r="E62" s="82">
        <v>20.123999999999999</v>
      </c>
      <c r="F62" s="83" t="s">
        <v>34</v>
      </c>
      <c r="G62" s="84">
        <v>129000</v>
      </c>
      <c r="H62" s="84">
        <f>G62*E62</f>
        <v>2595996</v>
      </c>
      <c r="I62" s="84">
        <f t="shared" ref="I62" si="181">(H62/$H$197)*100</f>
        <v>0.43703636363636367</v>
      </c>
      <c r="J62" s="78">
        <v>0</v>
      </c>
      <c r="K62" s="79">
        <f>J62*$I62</f>
        <v>0</v>
      </c>
      <c r="L62" s="78">
        <f t="shared" ref="L62" si="182">N62-J62</f>
        <v>0</v>
      </c>
      <c r="M62" s="79">
        <f>L62*$I62</f>
        <v>0</v>
      </c>
      <c r="N62" s="78">
        <v>0</v>
      </c>
      <c r="O62" s="79">
        <f>N62*$I62</f>
        <v>0</v>
      </c>
      <c r="P62" s="78">
        <f t="shared" ref="P62" si="183">N62</f>
        <v>0</v>
      </c>
      <c r="Q62" s="79">
        <f>P62*$I62</f>
        <v>0</v>
      </c>
      <c r="R62" s="78">
        <f t="shared" ref="R62" si="184">T62-P62</f>
        <v>0</v>
      </c>
      <c r="S62" s="79">
        <f>R62*$I62</f>
        <v>0</v>
      </c>
      <c r="T62" s="78">
        <v>0</v>
      </c>
      <c r="U62" s="79">
        <f>T62*$I62</f>
        <v>0</v>
      </c>
      <c r="V62" s="78">
        <f t="shared" ref="V62" si="185">T62</f>
        <v>0</v>
      </c>
      <c r="W62" s="79">
        <f>V62*$I62</f>
        <v>0</v>
      </c>
      <c r="X62" s="78">
        <f t="shared" ref="X62" si="186">Z62-V62</f>
        <v>0.5</v>
      </c>
      <c r="Y62" s="79">
        <f>X62*$I62</f>
        <v>0.21851818181818183</v>
      </c>
      <c r="Z62" s="78">
        <v>0.5</v>
      </c>
      <c r="AA62" s="79">
        <f>Z62*$I62</f>
        <v>0.21851818181818183</v>
      </c>
      <c r="AB62" s="78">
        <f t="shared" ref="AB62" si="187">Z62</f>
        <v>0.5</v>
      </c>
      <c r="AC62" s="79">
        <f>AB62*$I62</f>
        <v>0.21851818181818183</v>
      </c>
      <c r="AD62" s="78">
        <f t="shared" ref="AD62" si="188">AF62-AB62</f>
        <v>0.5</v>
      </c>
      <c r="AE62" s="79">
        <f>AD62*$I62</f>
        <v>0.21851818181818183</v>
      </c>
      <c r="AF62" s="80">
        <v>1</v>
      </c>
      <c r="AG62" s="79">
        <f>AF62*$I62</f>
        <v>0.43703636363636367</v>
      </c>
      <c r="AH62" s="78">
        <f t="shared" ref="AH62" si="189">AF62</f>
        <v>1</v>
      </c>
      <c r="AI62" s="79">
        <f>AH62*$I62</f>
        <v>0.43703636363636367</v>
      </c>
      <c r="AJ62" s="78">
        <f t="shared" ref="AJ62" si="190">AL62-AH62</f>
        <v>0</v>
      </c>
      <c r="AK62" s="79">
        <f>AJ62*$I62</f>
        <v>0</v>
      </c>
      <c r="AL62" s="80">
        <v>1</v>
      </c>
      <c r="AM62" s="79">
        <f>AL62*$I62</f>
        <v>0.43703636363636367</v>
      </c>
      <c r="AN62" s="78">
        <f t="shared" ref="AN62" si="191">AL62</f>
        <v>1</v>
      </c>
      <c r="AO62" s="79">
        <f>AN62*$I62</f>
        <v>0.43703636363636367</v>
      </c>
      <c r="AP62" s="78">
        <f t="shared" ref="AP62" si="192">AR62-AN62</f>
        <v>0</v>
      </c>
      <c r="AQ62" s="79">
        <f>AP62*$I62</f>
        <v>0</v>
      </c>
      <c r="AR62" s="80">
        <v>1</v>
      </c>
      <c r="AS62" s="79">
        <f>AR62*$I62</f>
        <v>0.43703636363636367</v>
      </c>
      <c r="AT62" s="78">
        <f t="shared" ref="AT62" si="193">AR62</f>
        <v>1</v>
      </c>
      <c r="AU62" s="79">
        <f>AT62*$I62</f>
        <v>0.43703636363636367</v>
      </c>
      <c r="AV62" s="78">
        <f t="shared" ref="AV62" si="194">AX62-AT62</f>
        <v>-1</v>
      </c>
      <c r="AW62" s="79">
        <f>AV62*$I62</f>
        <v>-0.43703636363636367</v>
      </c>
      <c r="AX62" s="80">
        <v>0</v>
      </c>
      <c r="AY62" s="79">
        <f>AX62*$I62</f>
        <v>0</v>
      </c>
      <c r="AZ62" s="78">
        <f t="shared" ref="AZ62" si="195">AX62</f>
        <v>0</v>
      </c>
      <c r="BA62" s="79">
        <f>AZ62*$I62</f>
        <v>0</v>
      </c>
      <c r="BB62" s="78">
        <f t="shared" ref="BB62" si="196">BD62-AZ62</f>
        <v>0</v>
      </c>
      <c r="BC62" s="79">
        <f>BB62*$I62</f>
        <v>0</v>
      </c>
      <c r="BD62" s="80">
        <v>0</v>
      </c>
      <c r="BE62" s="79">
        <f>BD62*$I62</f>
        <v>0</v>
      </c>
      <c r="BF62" s="78">
        <f t="shared" ref="BF62" si="197">BD62</f>
        <v>0</v>
      </c>
      <c r="BG62" s="79">
        <f>BF62*$I62</f>
        <v>0</v>
      </c>
      <c r="BH62" s="78">
        <f t="shared" ref="BH62" si="198">BJ62-BF62</f>
        <v>0</v>
      </c>
      <c r="BI62" s="79">
        <f>BH62*$I62</f>
        <v>0</v>
      </c>
      <c r="BJ62" s="80">
        <v>0</v>
      </c>
      <c r="BK62" s="79">
        <f>BJ62*$I62</f>
        <v>0</v>
      </c>
    </row>
    <row r="63" spans="2:63" ht="15" customHeight="1" x14ac:dyDescent="0.2">
      <c r="B63" s="92"/>
      <c r="C63" s="85"/>
      <c r="D63" s="74"/>
      <c r="E63" s="75"/>
      <c r="F63" s="76"/>
      <c r="G63" s="77"/>
      <c r="H63" s="84"/>
      <c r="I63" s="84"/>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row>
    <row r="64" spans="2:63" ht="30" customHeight="1" x14ac:dyDescent="0.2">
      <c r="B64" s="92">
        <f>B62+1</f>
        <v>2</v>
      </c>
      <c r="C64" s="81" t="s">
        <v>53</v>
      </c>
      <c r="D64" s="83" t="s">
        <v>52</v>
      </c>
      <c r="E64" s="82">
        <v>20.123999999999999</v>
      </c>
      <c r="F64" s="83" t="s">
        <v>34</v>
      </c>
      <c r="G64" s="84">
        <v>706000</v>
      </c>
      <c r="H64" s="84">
        <f>G64*E64</f>
        <v>14207544</v>
      </c>
      <c r="I64" s="84">
        <f t="shared" ref="I64" si="199">(H64/$H$197)*100</f>
        <v>2.3918424242424239</v>
      </c>
      <c r="J64" s="78">
        <v>0</v>
      </c>
      <c r="K64" s="79">
        <f>J64*$I64</f>
        <v>0</v>
      </c>
      <c r="L64" s="78">
        <f t="shared" ref="L64" si="200">N64-J64</f>
        <v>0</v>
      </c>
      <c r="M64" s="79">
        <f>L64*$I64</f>
        <v>0</v>
      </c>
      <c r="N64" s="78">
        <v>0</v>
      </c>
      <c r="O64" s="79">
        <f>N64*$I64</f>
        <v>0</v>
      </c>
      <c r="P64" s="78">
        <f t="shared" ref="P64" si="201">N64</f>
        <v>0</v>
      </c>
      <c r="Q64" s="79">
        <f>P64*$I64</f>
        <v>0</v>
      </c>
      <c r="R64" s="78">
        <f t="shared" ref="R64" si="202">T64-P64</f>
        <v>0</v>
      </c>
      <c r="S64" s="79">
        <f>R64*$I64</f>
        <v>0</v>
      </c>
      <c r="T64" s="78">
        <v>0</v>
      </c>
      <c r="U64" s="79">
        <f>T64*$I64</f>
        <v>0</v>
      </c>
      <c r="V64" s="78">
        <f t="shared" ref="V64" si="203">T64</f>
        <v>0</v>
      </c>
      <c r="W64" s="79">
        <f>V64*$I64</f>
        <v>0</v>
      </c>
      <c r="X64" s="78">
        <f t="shared" ref="X64" si="204">Z64-V64</f>
        <v>0</v>
      </c>
      <c r="Y64" s="79">
        <f>X64*$I64</f>
        <v>0</v>
      </c>
      <c r="Z64" s="78">
        <v>0</v>
      </c>
      <c r="AA64" s="79">
        <f>Z64*$I64</f>
        <v>0</v>
      </c>
      <c r="AB64" s="78">
        <f t="shared" ref="AB64" si="205">Z64</f>
        <v>0</v>
      </c>
      <c r="AC64" s="79">
        <f>AB64*$I64</f>
        <v>0</v>
      </c>
      <c r="AD64" s="78">
        <f t="shared" ref="AD64" si="206">AF64-AB64</f>
        <v>0.2</v>
      </c>
      <c r="AE64" s="79">
        <f>AD64*$I64</f>
        <v>0.47836848484848482</v>
      </c>
      <c r="AF64" s="80">
        <v>0.2</v>
      </c>
      <c r="AG64" s="79">
        <f>AF64*$I64</f>
        <v>0.47836848484848482</v>
      </c>
      <c r="AH64" s="78">
        <f t="shared" ref="AH64" si="207">AF64</f>
        <v>0.2</v>
      </c>
      <c r="AI64" s="79">
        <f>AH64*$I64</f>
        <v>0.47836848484848482</v>
      </c>
      <c r="AJ64" s="78">
        <f t="shared" ref="AJ64" si="208">AL64-AH64</f>
        <v>0.14999999999999997</v>
      </c>
      <c r="AK64" s="79">
        <f>AJ64*$I64</f>
        <v>0.3587763636363635</v>
      </c>
      <c r="AL64" s="80">
        <v>0.35</v>
      </c>
      <c r="AM64" s="79">
        <f>AL64*$I64</f>
        <v>0.83714484848484827</v>
      </c>
      <c r="AN64" s="78">
        <f t="shared" ref="AN64" si="209">AL64</f>
        <v>0.35</v>
      </c>
      <c r="AO64" s="79">
        <f>AN64*$I64</f>
        <v>0.83714484848484827</v>
      </c>
      <c r="AP64" s="78">
        <f t="shared" ref="AP64" si="210">AR64-AN64</f>
        <v>0.25</v>
      </c>
      <c r="AQ64" s="79">
        <f>AP64*$I64</f>
        <v>0.59796060606060597</v>
      </c>
      <c r="AR64" s="80">
        <v>0.6</v>
      </c>
      <c r="AS64" s="79">
        <f>AR64*$I64</f>
        <v>1.4351054545454542</v>
      </c>
      <c r="AT64" s="78">
        <f t="shared" ref="AT64" si="211">AR64</f>
        <v>0.6</v>
      </c>
      <c r="AU64" s="79">
        <f>AT64*$I64</f>
        <v>1.4351054545454542</v>
      </c>
      <c r="AV64" s="78">
        <f t="shared" ref="AV64" si="212">AX64-AT64</f>
        <v>-0.6</v>
      </c>
      <c r="AW64" s="79">
        <f>AV64*$I64</f>
        <v>-1.4351054545454542</v>
      </c>
      <c r="AX64" s="80">
        <v>0</v>
      </c>
      <c r="AY64" s="79">
        <f>AX64*$I64</f>
        <v>0</v>
      </c>
      <c r="AZ64" s="78">
        <f t="shared" ref="AZ64" si="213">AX64</f>
        <v>0</v>
      </c>
      <c r="BA64" s="79">
        <f>AZ64*$I64</f>
        <v>0</v>
      </c>
      <c r="BB64" s="78">
        <f t="shared" ref="BB64" si="214">BD64-AZ64</f>
        <v>0</v>
      </c>
      <c r="BC64" s="79">
        <f>BB64*$I64</f>
        <v>0</v>
      </c>
      <c r="BD64" s="80">
        <v>0</v>
      </c>
      <c r="BE64" s="79">
        <f>BD64*$I64</f>
        <v>0</v>
      </c>
      <c r="BF64" s="78">
        <f t="shared" ref="BF64" si="215">BD64</f>
        <v>0</v>
      </c>
      <c r="BG64" s="79">
        <f>BF64*$I64</f>
        <v>0</v>
      </c>
      <c r="BH64" s="78">
        <f t="shared" ref="BH64" si="216">BJ64-BF64</f>
        <v>0</v>
      </c>
      <c r="BI64" s="79">
        <f>BH64*$I64</f>
        <v>0</v>
      </c>
      <c r="BJ64" s="80">
        <v>0</v>
      </c>
      <c r="BK64" s="79">
        <f>BJ64*$I64</f>
        <v>0</v>
      </c>
    </row>
    <row r="65" spans="2:63" ht="15" customHeight="1" x14ac:dyDescent="0.2">
      <c r="B65" s="92"/>
      <c r="C65" s="81" t="s">
        <v>81</v>
      </c>
      <c r="D65" s="74"/>
      <c r="E65" s="75"/>
      <c r="F65" s="76"/>
      <c r="G65" s="77"/>
      <c r="H65" s="84"/>
      <c r="I65" s="84"/>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row>
    <row r="66" spans="2:63" ht="15" customHeight="1" x14ac:dyDescent="0.2">
      <c r="B66" s="92"/>
      <c r="C66" s="85"/>
      <c r="D66" s="74"/>
      <c r="E66" s="75"/>
      <c r="F66" s="76"/>
      <c r="G66" s="77"/>
      <c r="H66" s="84"/>
      <c r="I66" s="84"/>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row>
    <row r="67" spans="2:63" ht="15" customHeight="1" x14ac:dyDescent="0.2">
      <c r="B67" s="92">
        <f>B64+1</f>
        <v>3</v>
      </c>
      <c r="C67" s="81" t="s">
        <v>82</v>
      </c>
      <c r="D67" s="83" t="s">
        <v>83</v>
      </c>
      <c r="E67" s="82">
        <v>34.579000000000001</v>
      </c>
      <c r="F67" s="83" t="s">
        <v>34</v>
      </c>
      <c r="G67" s="84">
        <v>310000</v>
      </c>
      <c r="H67" s="84">
        <f>G67*E67</f>
        <v>10719490</v>
      </c>
      <c r="I67" s="84">
        <f t="shared" ref="I67" si="217">(H67/$H$197)*100</f>
        <v>1.8046279461279462</v>
      </c>
      <c r="J67" s="78">
        <v>0</v>
      </c>
      <c r="K67" s="79">
        <f>J67*$I67</f>
        <v>0</v>
      </c>
      <c r="L67" s="78">
        <f t="shared" ref="L67" si="218">N67-J67</f>
        <v>0</v>
      </c>
      <c r="M67" s="79">
        <f>L67*$I67</f>
        <v>0</v>
      </c>
      <c r="N67" s="78">
        <v>0</v>
      </c>
      <c r="O67" s="79">
        <f>N67*$I67</f>
        <v>0</v>
      </c>
      <c r="P67" s="78">
        <f t="shared" ref="P67" si="219">N67</f>
        <v>0</v>
      </c>
      <c r="Q67" s="79">
        <f>P67*$I67</f>
        <v>0</v>
      </c>
      <c r="R67" s="78">
        <f t="shared" ref="R67" si="220">T67-P67</f>
        <v>0</v>
      </c>
      <c r="S67" s="79">
        <f>R67*$I67</f>
        <v>0</v>
      </c>
      <c r="T67" s="78">
        <v>0</v>
      </c>
      <c r="U67" s="79">
        <f>T67*$I67</f>
        <v>0</v>
      </c>
      <c r="V67" s="78">
        <f t="shared" ref="V67" si="221">T67</f>
        <v>0</v>
      </c>
      <c r="W67" s="79">
        <f>V67*$I67</f>
        <v>0</v>
      </c>
      <c r="X67" s="78">
        <f t="shared" ref="X67" si="222">Z67-V67</f>
        <v>0</v>
      </c>
      <c r="Y67" s="79">
        <f>X67*$I67</f>
        <v>0</v>
      </c>
      <c r="Z67" s="78">
        <v>0</v>
      </c>
      <c r="AA67" s="79">
        <f>Z67*$I67</f>
        <v>0</v>
      </c>
      <c r="AB67" s="78">
        <f t="shared" ref="AB67" si="223">Z67</f>
        <v>0</v>
      </c>
      <c r="AC67" s="79">
        <f>AB67*$I67</f>
        <v>0</v>
      </c>
      <c r="AD67" s="78">
        <f t="shared" ref="AD67" si="224">AF67-AB67</f>
        <v>0</v>
      </c>
      <c r="AE67" s="79">
        <f>AD67*$I67</f>
        <v>0</v>
      </c>
      <c r="AF67" s="80">
        <v>0</v>
      </c>
      <c r="AG67" s="79">
        <f>AF67*$I67</f>
        <v>0</v>
      </c>
      <c r="AH67" s="78">
        <f t="shared" ref="AH67" si="225">AF67</f>
        <v>0</v>
      </c>
      <c r="AI67" s="79">
        <f>AH67*$I67</f>
        <v>0</v>
      </c>
      <c r="AJ67" s="78">
        <f t="shared" ref="AJ67" si="226">AL67-AH67</f>
        <v>0.8</v>
      </c>
      <c r="AK67" s="79">
        <f>AJ67*$I67</f>
        <v>1.443702356902357</v>
      </c>
      <c r="AL67" s="80">
        <v>0.8</v>
      </c>
      <c r="AM67" s="79">
        <f>AL67*$I67</f>
        <v>1.443702356902357</v>
      </c>
      <c r="AN67" s="78">
        <f t="shared" ref="AN67" si="227">AL67</f>
        <v>0.8</v>
      </c>
      <c r="AO67" s="79">
        <f>AN67*$I67</f>
        <v>1.443702356902357</v>
      </c>
      <c r="AP67" s="78">
        <f t="shared" ref="AP67" si="228">AR67-AN67</f>
        <v>0.19999999999999996</v>
      </c>
      <c r="AQ67" s="79">
        <f>AP67*$I67</f>
        <v>0.36092558922558915</v>
      </c>
      <c r="AR67" s="80">
        <v>1</v>
      </c>
      <c r="AS67" s="79">
        <f>AR67*$I67</f>
        <v>1.8046279461279462</v>
      </c>
      <c r="AT67" s="78">
        <f t="shared" ref="AT67" si="229">AR67</f>
        <v>1</v>
      </c>
      <c r="AU67" s="79">
        <f>AT67*$I67</f>
        <v>1.8046279461279462</v>
      </c>
      <c r="AV67" s="78">
        <f t="shared" ref="AV67" si="230">AX67-AT67</f>
        <v>-1</v>
      </c>
      <c r="AW67" s="79">
        <f>AV67*$I67</f>
        <v>-1.8046279461279462</v>
      </c>
      <c r="AX67" s="80">
        <v>0</v>
      </c>
      <c r="AY67" s="79">
        <f>AX67*$I67</f>
        <v>0</v>
      </c>
      <c r="AZ67" s="78">
        <f t="shared" ref="AZ67" si="231">AX67</f>
        <v>0</v>
      </c>
      <c r="BA67" s="79">
        <f>AZ67*$I67</f>
        <v>0</v>
      </c>
      <c r="BB67" s="78">
        <f t="shared" ref="BB67" si="232">BD67-AZ67</f>
        <v>0</v>
      </c>
      <c r="BC67" s="79">
        <f>BB67*$I67</f>
        <v>0</v>
      </c>
      <c r="BD67" s="80">
        <v>0</v>
      </c>
      <c r="BE67" s="79">
        <f>BD67*$I67</f>
        <v>0</v>
      </c>
      <c r="BF67" s="78">
        <f t="shared" ref="BF67" si="233">BD67</f>
        <v>0</v>
      </c>
      <c r="BG67" s="79">
        <f>BF67*$I67</f>
        <v>0</v>
      </c>
      <c r="BH67" s="78">
        <f t="shared" ref="BH67" si="234">BJ67-BF67</f>
        <v>0</v>
      </c>
      <c r="BI67" s="79">
        <f>BH67*$I67</f>
        <v>0</v>
      </c>
      <c r="BJ67" s="80">
        <v>0</v>
      </c>
      <c r="BK67" s="79">
        <f>BJ67*$I67</f>
        <v>0</v>
      </c>
    </row>
    <row r="68" spans="2:63" ht="15" customHeight="1" x14ac:dyDescent="0.2">
      <c r="B68" s="92"/>
      <c r="C68" s="81" t="s">
        <v>84</v>
      </c>
      <c r="D68" s="74"/>
      <c r="E68" s="75"/>
      <c r="F68" s="76"/>
      <c r="G68" s="77"/>
      <c r="H68" s="84"/>
      <c r="I68" s="84"/>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row>
    <row r="69" spans="2:63" ht="15" customHeight="1" x14ac:dyDescent="0.2">
      <c r="B69" s="92"/>
      <c r="C69" s="81" t="s">
        <v>85</v>
      </c>
      <c r="D69" s="74"/>
      <c r="E69" s="75"/>
      <c r="F69" s="76"/>
      <c r="G69" s="77"/>
      <c r="H69" s="84"/>
      <c r="I69" s="84"/>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row>
    <row r="70" spans="2:63" ht="15" customHeight="1" x14ac:dyDescent="0.2">
      <c r="B70" s="92"/>
      <c r="C70" s="81" t="s">
        <v>86</v>
      </c>
      <c r="D70" s="74"/>
      <c r="E70" s="75"/>
      <c r="F70" s="76"/>
      <c r="G70" s="77"/>
      <c r="H70" s="84"/>
      <c r="I70" s="84"/>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row>
    <row r="71" spans="2:63" ht="15" customHeight="1" x14ac:dyDescent="0.2">
      <c r="B71" s="92"/>
      <c r="C71" s="81" t="s">
        <v>87</v>
      </c>
      <c r="D71" s="74"/>
      <c r="E71" s="75"/>
      <c r="F71" s="76"/>
      <c r="G71" s="77"/>
      <c r="H71" s="84"/>
      <c r="I71" s="84"/>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row>
    <row r="72" spans="2:63" ht="15" customHeight="1" x14ac:dyDescent="0.2">
      <c r="B72" s="92"/>
      <c r="C72" s="85"/>
      <c r="D72" s="74"/>
      <c r="E72" s="75"/>
      <c r="F72" s="76"/>
      <c r="G72" s="77"/>
      <c r="H72" s="84"/>
      <c r="I72" s="84"/>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row>
    <row r="73" spans="2:63" ht="15" customHeight="1" x14ac:dyDescent="0.2">
      <c r="B73" s="92">
        <f>B67+1</f>
        <v>4</v>
      </c>
      <c r="C73" s="81" t="s">
        <v>54</v>
      </c>
      <c r="D73" s="83" t="s">
        <v>55</v>
      </c>
      <c r="E73" s="82">
        <v>34.579000000000001</v>
      </c>
      <c r="F73" s="83" t="s">
        <v>34</v>
      </c>
      <c r="G73" s="84">
        <v>45000</v>
      </c>
      <c r="H73" s="84">
        <f>G73*E73</f>
        <v>1556055</v>
      </c>
      <c r="I73" s="84">
        <f t="shared" ref="I73" si="235">(H73/$H$197)*100</f>
        <v>0.2619621212121212</v>
      </c>
      <c r="J73" s="78">
        <v>0</v>
      </c>
      <c r="K73" s="79">
        <f>J73*$I73</f>
        <v>0</v>
      </c>
      <c r="L73" s="78">
        <f t="shared" ref="L73" si="236">N73-J73</f>
        <v>0</v>
      </c>
      <c r="M73" s="79">
        <f>L73*$I73</f>
        <v>0</v>
      </c>
      <c r="N73" s="78">
        <v>0</v>
      </c>
      <c r="O73" s="79">
        <f>N73*$I73</f>
        <v>0</v>
      </c>
      <c r="P73" s="78">
        <f t="shared" ref="P73" si="237">N73</f>
        <v>0</v>
      </c>
      <c r="Q73" s="79">
        <f>P73*$I73</f>
        <v>0</v>
      </c>
      <c r="R73" s="78">
        <f t="shared" ref="R73" si="238">T73-P73</f>
        <v>0</v>
      </c>
      <c r="S73" s="79">
        <f>R73*$I73</f>
        <v>0</v>
      </c>
      <c r="T73" s="78">
        <v>0</v>
      </c>
      <c r="U73" s="79">
        <f>T73*$I73</f>
        <v>0</v>
      </c>
      <c r="V73" s="78">
        <f t="shared" ref="V73" si="239">T73</f>
        <v>0</v>
      </c>
      <c r="W73" s="79">
        <f>V73*$I73</f>
        <v>0</v>
      </c>
      <c r="X73" s="78">
        <f t="shared" ref="X73" si="240">Z73-V73</f>
        <v>0</v>
      </c>
      <c r="Y73" s="79">
        <f>X73*$I73</f>
        <v>0</v>
      </c>
      <c r="Z73" s="78">
        <v>0</v>
      </c>
      <c r="AA73" s="79">
        <f>Z73*$I73</f>
        <v>0</v>
      </c>
      <c r="AB73" s="78">
        <f t="shared" ref="AB73" si="241">Z73</f>
        <v>0</v>
      </c>
      <c r="AC73" s="79">
        <f>AB73*$I73</f>
        <v>0</v>
      </c>
      <c r="AD73" s="78">
        <f t="shared" ref="AD73" si="242">AF73-AB73</f>
        <v>0</v>
      </c>
      <c r="AE73" s="79">
        <f>AD73*$I73</f>
        <v>0</v>
      </c>
      <c r="AF73" s="80">
        <v>0</v>
      </c>
      <c r="AG73" s="79">
        <f>AF73*$I73</f>
        <v>0</v>
      </c>
      <c r="AH73" s="78">
        <f t="shared" ref="AH73" si="243">AF73</f>
        <v>0</v>
      </c>
      <c r="AI73" s="79">
        <f>AH73*$I73</f>
        <v>0</v>
      </c>
      <c r="AJ73" s="78">
        <f t="shared" ref="AJ73" si="244">AL73-AH73</f>
        <v>0</v>
      </c>
      <c r="AK73" s="79">
        <f>AJ73*$I73</f>
        <v>0</v>
      </c>
      <c r="AL73" s="80">
        <v>0</v>
      </c>
      <c r="AM73" s="79">
        <f>AL73*$I73</f>
        <v>0</v>
      </c>
      <c r="AN73" s="78">
        <f t="shared" ref="AN73" si="245">AL73</f>
        <v>0</v>
      </c>
      <c r="AO73" s="79">
        <f>AN73*$I73</f>
        <v>0</v>
      </c>
      <c r="AP73" s="78">
        <f t="shared" ref="AP73" si="246">AR73-AN73</f>
        <v>0.1</v>
      </c>
      <c r="AQ73" s="79">
        <f>AP73*$I73</f>
        <v>2.619621212121212E-2</v>
      </c>
      <c r="AR73" s="80">
        <v>0.1</v>
      </c>
      <c r="AS73" s="79">
        <f>AR73*$I73</f>
        <v>2.619621212121212E-2</v>
      </c>
      <c r="AT73" s="78">
        <f t="shared" ref="AT73" si="247">AR73</f>
        <v>0.1</v>
      </c>
      <c r="AU73" s="79">
        <f>AT73*$I73</f>
        <v>2.619621212121212E-2</v>
      </c>
      <c r="AV73" s="78">
        <f t="shared" ref="AV73" si="248">AX73-AT73</f>
        <v>-0.1</v>
      </c>
      <c r="AW73" s="79">
        <f>AV73*$I73</f>
        <v>-2.619621212121212E-2</v>
      </c>
      <c r="AX73" s="80">
        <v>0</v>
      </c>
      <c r="AY73" s="79">
        <f>AX73*$I73</f>
        <v>0</v>
      </c>
      <c r="AZ73" s="78">
        <f t="shared" ref="AZ73" si="249">AX73</f>
        <v>0</v>
      </c>
      <c r="BA73" s="79">
        <f>AZ73*$I73</f>
        <v>0</v>
      </c>
      <c r="BB73" s="78">
        <f t="shared" ref="BB73" si="250">BD73-AZ73</f>
        <v>0</v>
      </c>
      <c r="BC73" s="79">
        <f>BB73*$I73</f>
        <v>0</v>
      </c>
      <c r="BD73" s="80">
        <v>0</v>
      </c>
      <c r="BE73" s="79">
        <f>BD73*$I73</f>
        <v>0</v>
      </c>
      <c r="BF73" s="78">
        <f t="shared" ref="BF73" si="251">BD73</f>
        <v>0</v>
      </c>
      <c r="BG73" s="79">
        <f>BF73*$I73</f>
        <v>0</v>
      </c>
      <c r="BH73" s="78">
        <f t="shared" ref="BH73" si="252">BJ73-BF73</f>
        <v>0</v>
      </c>
      <c r="BI73" s="79">
        <f>BH73*$I73</f>
        <v>0</v>
      </c>
      <c r="BJ73" s="80">
        <v>0</v>
      </c>
      <c r="BK73" s="79">
        <f>BJ73*$I73</f>
        <v>0</v>
      </c>
    </row>
    <row r="74" spans="2:63" ht="15" customHeight="1" x14ac:dyDescent="0.2">
      <c r="B74" s="74"/>
      <c r="C74" s="81" t="s">
        <v>88</v>
      </c>
      <c r="D74" s="74"/>
      <c r="E74" s="75"/>
      <c r="F74" s="76"/>
      <c r="G74" s="77"/>
      <c r="H74" s="84"/>
      <c r="I74" s="84"/>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row>
    <row r="75" spans="2:63" ht="15" customHeight="1" x14ac:dyDescent="0.2">
      <c r="B75" s="74"/>
      <c r="C75" s="85"/>
      <c r="D75" s="74"/>
      <c r="E75" s="75"/>
      <c r="F75" s="76"/>
      <c r="G75" s="77"/>
      <c r="H75" s="84"/>
      <c r="I75" s="84"/>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row>
    <row r="76" spans="2:63" ht="15" customHeight="1" x14ac:dyDescent="0.2">
      <c r="B76" s="92">
        <f>B73+1</f>
        <v>5</v>
      </c>
      <c r="C76" s="81" t="s">
        <v>57</v>
      </c>
      <c r="D76" s="83" t="s">
        <v>58</v>
      </c>
      <c r="E76" s="82">
        <v>11.776999999999999</v>
      </c>
      <c r="F76" s="83" t="s">
        <v>59</v>
      </c>
      <c r="G76" s="84">
        <v>87000</v>
      </c>
      <c r="H76" s="84">
        <f>G76*E76</f>
        <v>1024598.9999999999</v>
      </c>
      <c r="I76" s="84">
        <f t="shared" ref="I76" si="253">(H76/$H$197)*100</f>
        <v>0.17249141414141411</v>
      </c>
      <c r="J76" s="78">
        <v>0</v>
      </c>
      <c r="K76" s="79">
        <f>J76*$I76</f>
        <v>0</v>
      </c>
      <c r="L76" s="78">
        <f t="shared" ref="L76" si="254">N76-J76</f>
        <v>0</v>
      </c>
      <c r="M76" s="79">
        <f>L76*$I76</f>
        <v>0</v>
      </c>
      <c r="N76" s="78">
        <v>0</v>
      </c>
      <c r="O76" s="79">
        <f>N76*$I76</f>
        <v>0</v>
      </c>
      <c r="P76" s="78">
        <f t="shared" ref="P76" si="255">N76</f>
        <v>0</v>
      </c>
      <c r="Q76" s="79">
        <f>P76*$I76</f>
        <v>0</v>
      </c>
      <c r="R76" s="78">
        <f t="shared" ref="R76" si="256">T76-P76</f>
        <v>0</v>
      </c>
      <c r="S76" s="79">
        <f>R76*$I76</f>
        <v>0</v>
      </c>
      <c r="T76" s="78">
        <v>0</v>
      </c>
      <c r="U76" s="79">
        <f>T76*$I76</f>
        <v>0</v>
      </c>
      <c r="V76" s="78">
        <f t="shared" ref="V76" si="257">T76</f>
        <v>0</v>
      </c>
      <c r="W76" s="79">
        <f>V76*$I76</f>
        <v>0</v>
      </c>
      <c r="X76" s="78">
        <f t="shared" ref="X76" si="258">Z76-V76</f>
        <v>0</v>
      </c>
      <c r="Y76" s="79">
        <f>X76*$I76</f>
        <v>0</v>
      </c>
      <c r="Z76" s="78">
        <v>0</v>
      </c>
      <c r="AA76" s="79">
        <f>Z76*$I76</f>
        <v>0</v>
      </c>
      <c r="AB76" s="78">
        <f t="shared" ref="AB76" si="259">Z76</f>
        <v>0</v>
      </c>
      <c r="AC76" s="79">
        <f>AB76*$I76</f>
        <v>0</v>
      </c>
      <c r="AD76" s="78">
        <f t="shared" ref="AD76" si="260">AF76-AB76</f>
        <v>0</v>
      </c>
      <c r="AE76" s="79">
        <f>AD76*$I76</f>
        <v>0</v>
      </c>
      <c r="AF76" s="80">
        <v>0</v>
      </c>
      <c r="AG76" s="79">
        <f>AF76*$I76</f>
        <v>0</v>
      </c>
      <c r="AH76" s="78">
        <f t="shared" ref="AH76" si="261">AF76</f>
        <v>0</v>
      </c>
      <c r="AI76" s="79">
        <f>AH76*$I76</f>
        <v>0</v>
      </c>
      <c r="AJ76" s="78">
        <f t="shared" ref="AJ76" si="262">AL76-AH76</f>
        <v>0</v>
      </c>
      <c r="AK76" s="79">
        <f>AJ76*$I76</f>
        <v>0</v>
      </c>
      <c r="AL76" s="80">
        <v>0</v>
      </c>
      <c r="AM76" s="79">
        <f>AL76*$I76</f>
        <v>0</v>
      </c>
      <c r="AN76" s="78">
        <f t="shared" ref="AN76" si="263">AL76</f>
        <v>0</v>
      </c>
      <c r="AO76" s="79">
        <f>AN76*$I76</f>
        <v>0</v>
      </c>
      <c r="AP76" s="78">
        <f t="shared" ref="AP76" si="264">AR76-AN76</f>
        <v>0</v>
      </c>
      <c r="AQ76" s="79">
        <f>AP76*$I76</f>
        <v>0</v>
      </c>
      <c r="AR76" s="80">
        <v>0</v>
      </c>
      <c r="AS76" s="79">
        <f>AR76*$I76</f>
        <v>0</v>
      </c>
      <c r="AT76" s="78">
        <f t="shared" ref="AT76" si="265">AR76</f>
        <v>0</v>
      </c>
      <c r="AU76" s="79">
        <f>AT76*$I76</f>
        <v>0</v>
      </c>
      <c r="AV76" s="78">
        <f t="shared" ref="AV76" si="266">AX76-AT76</f>
        <v>0</v>
      </c>
      <c r="AW76" s="79">
        <f>AV76*$I76</f>
        <v>0</v>
      </c>
      <c r="AX76" s="80">
        <v>0</v>
      </c>
      <c r="AY76" s="79">
        <f>AX76*$I76</f>
        <v>0</v>
      </c>
      <c r="AZ76" s="78">
        <f t="shared" ref="AZ76" si="267">AX76</f>
        <v>0</v>
      </c>
      <c r="BA76" s="79">
        <f>AZ76*$I76</f>
        <v>0</v>
      </c>
      <c r="BB76" s="78">
        <f t="shared" ref="BB76" si="268">BD76-AZ76</f>
        <v>0</v>
      </c>
      <c r="BC76" s="79">
        <f>BB76*$I76</f>
        <v>0</v>
      </c>
      <c r="BD76" s="80">
        <v>0</v>
      </c>
      <c r="BE76" s="79">
        <f>BD76*$I76</f>
        <v>0</v>
      </c>
      <c r="BF76" s="78">
        <f t="shared" ref="BF76" si="269">BD76</f>
        <v>0</v>
      </c>
      <c r="BG76" s="79">
        <f>BF76*$I76</f>
        <v>0</v>
      </c>
      <c r="BH76" s="78">
        <f t="shared" ref="BH76" si="270">BJ76-BF76</f>
        <v>0</v>
      </c>
      <c r="BI76" s="79">
        <f>BH76*$I76</f>
        <v>0</v>
      </c>
      <c r="BJ76" s="80">
        <v>0</v>
      </c>
      <c r="BK76" s="79">
        <f>BJ76*$I76</f>
        <v>0</v>
      </c>
    </row>
    <row r="77" spans="2:63" ht="15" customHeight="1" x14ac:dyDescent="0.2">
      <c r="B77" s="92"/>
      <c r="C77" s="81" t="s">
        <v>89</v>
      </c>
      <c r="D77" s="74"/>
      <c r="E77" s="75"/>
      <c r="F77" s="76"/>
      <c r="G77" s="77"/>
      <c r="H77" s="84"/>
      <c r="I77" s="84"/>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row>
    <row r="78" spans="2:63" ht="15" customHeight="1" x14ac:dyDescent="0.2">
      <c r="B78" s="92"/>
      <c r="C78" s="85"/>
      <c r="D78" s="74"/>
      <c r="E78" s="75"/>
      <c r="F78" s="76"/>
      <c r="G78" s="77"/>
      <c r="H78" s="84"/>
      <c r="I78" s="84"/>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row>
    <row r="79" spans="2:63" ht="15" customHeight="1" x14ac:dyDescent="0.2">
      <c r="B79" s="92">
        <f>B76+1</f>
        <v>6</v>
      </c>
      <c r="C79" s="81" t="s">
        <v>90</v>
      </c>
      <c r="D79" s="74"/>
      <c r="E79" s="82">
        <v>1</v>
      </c>
      <c r="F79" s="83" t="s">
        <v>45</v>
      </c>
      <c r="G79" s="84">
        <v>12972000</v>
      </c>
      <c r="H79" s="84">
        <f>G79*E79</f>
        <v>12972000</v>
      </c>
      <c r="I79" s="84">
        <f t="shared" ref="I79" si="271">(H79/$H$197)*100</f>
        <v>2.1838383838383839</v>
      </c>
      <c r="J79" s="78">
        <v>0</v>
      </c>
      <c r="K79" s="79">
        <f>J79*$I79</f>
        <v>0</v>
      </c>
      <c r="L79" s="78">
        <f t="shared" ref="L79" si="272">N79-J79</f>
        <v>0</v>
      </c>
      <c r="M79" s="79">
        <f>L79*$I79</f>
        <v>0</v>
      </c>
      <c r="N79" s="78">
        <v>0</v>
      </c>
      <c r="O79" s="79">
        <f>N79*$I79</f>
        <v>0</v>
      </c>
      <c r="P79" s="78">
        <f t="shared" ref="P79" si="273">N79</f>
        <v>0</v>
      </c>
      <c r="Q79" s="79">
        <f>P79*$I79</f>
        <v>0</v>
      </c>
      <c r="R79" s="78">
        <f t="shared" ref="R79" si="274">T79-P79</f>
        <v>0</v>
      </c>
      <c r="S79" s="79">
        <f>R79*$I79</f>
        <v>0</v>
      </c>
      <c r="T79" s="78">
        <v>0</v>
      </c>
      <c r="U79" s="79">
        <f>T79*$I79</f>
        <v>0</v>
      </c>
      <c r="V79" s="78">
        <f t="shared" ref="V79" si="275">T79</f>
        <v>0</v>
      </c>
      <c r="W79" s="79">
        <f>V79*$I79</f>
        <v>0</v>
      </c>
      <c r="X79" s="78">
        <f t="shared" ref="X79" si="276">Z79-V79</f>
        <v>0</v>
      </c>
      <c r="Y79" s="79">
        <f>X79*$I79</f>
        <v>0</v>
      </c>
      <c r="Z79" s="78">
        <v>0</v>
      </c>
      <c r="AA79" s="79">
        <f>Z79*$I79</f>
        <v>0</v>
      </c>
      <c r="AB79" s="78">
        <f t="shared" ref="AB79" si="277">Z79</f>
        <v>0</v>
      </c>
      <c r="AC79" s="79">
        <f>AB79*$I79</f>
        <v>0</v>
      </c>
      <c r="AD79" s="78">
        <f t="shared" ref="AD79" si="278">AF79-AB79</f>
        <v>0</v>
      </c>
      <c r="AE79" s="79">
        <f>AD79*$I79</f>
        <v>0</v>
      </c>
      <c r="AF79" s="80">
        <v>0</v>
      </c>
      <c r="AG79" s="79">
        <f>AF79*$I79</f>
        <v>0</v>
      </c>
      <c r="AH79" s="78">
        <f t="shared" ref="AH79" si="279">AF79</f>
        <v>0</v>
      </c>
      <c r="AI79" s="79">
        <f>AH79*$I79</f>
        <v>0</v>
      </c>
      <c r="AJ79" s="78">
        <f t="shared" ref="AJ79" si="280">AL79-AH79</f>
        <v>0</v>
      </c>
      <c r="AK79" s="79">
        <f>AJ79*$I79</f>
        <v>0</v>
      </c>
      <c r="AL79" s="80">
        <v>0</v>
      </c>
      <c r="AM79" s="79">
        <f>AL79*$I79</f>
        <v>0</v>
      </c>
      <c r="AN79" s="78">
        <f t="shared" ref="AN79" si="281">AL79</f>
        <v>0</v>
      </c>
      <c r="AO79" s="79">
        <f>AN79*$I79</f>
        <v>0</v>
      </c>
      <c r="AP79" s="78">
        <f t="shared" ref="AP79" si="282">AR79-AN79</f>
        <v>0.4</v>
      </c>
      <c r="AQ79" s="79">
        <f>AP79*$I79</f>
        <v>0.87353535353535361</v>
      </c>
      <c r="AR79" s="80">
        <v>0.4</v>
      </c>
      <c r="AS79" s="79">
        <f>AR79*$I79</f>
        <v>0.87353535353535361</v>
      </c>
      <c r="AT79" s="78">
        <f t="shared" ref="AT79" si="283">AR79</f>
        <v>0.4</v>
      </c>
      <c r="AU79" s="79">
        <f>AT79*$I79</f>
        <v>0.87353535353535361</v>
      </c>
      <c r="AV79" s="78">
        <f t="shared" ref="AV79" si="284">AX79-AT79</f>
        <v>-0.4</v>
      </c>
      <c r="AW79" s="79">
        <f>AV79*$I79</f>
        <v>-0.87353535353535361</v>
      </c>
      <c r="AX79" s="80">
        <v>0</v>
      </c>
      <c r="AY79" s="79">
        <f>AX79*$I79</f>
        <v>0</v>
      </c>
      <c r="AZ79" s="78">
        <f t="shared" ref="AZ79" si="285">AX79</f>
        <v>0</v>
      </c>
      <c r="BA79" s="79">
        <f>AZ79*$I79</f>
        <v>0</v>
      </c>
      <c r="BB79" s="78">
        <f t="shared" ref="BB79" si="286">BD79-AZ79</f>
        <v>0</v>
      </c>
      <c r="BC79" s="79">
        <f>BB79*$I79</f>
        <v>0</v>
      </c>
      <c r="BD79" s="80">
        <v>0</v>
      </c>
      <c r="BE79" s="79">
        <f>BD79*$I79</f>
        <v>0</v>
      </c>
      <c r="BF79" s="78">
        <f t="shared" ref="BF79" si="287">BD79</f>
        <v>0</v>
      </c>
      <c r="BG79" s="79">
        <f>BF79*$I79</f>
        <v>0</v>
      </c>
      <c r="BH79" s="78">
        <f t="shared" ref="BH79" si="288">BJ79-BF79</f>
        <v>0</v>
      </c>
      <c r="BI79" s="79">
        <f>BH79*$I79</f>
        <v>0</v>
      </c>
      <c r="BJ79" s="80">
        <v>0</v>
      </c>
      <c r="BK79" s="79">
        <f>BJ79*$I79</f>
        <v>0</v>
      </c>
    </row>
    <row r="80" spans="2:63" ht="15" customHeight="1" x14ac:dyDescent="0.2">
      <c r="B80" s="92"/>
      <c r="C80" s="81" t="s">
        <v>91</v>
      </c>
      <c r="D80" s="74"/>
      <c r="E80" s="75"/>
      <c r="F80" s="76"/>
      <c r="G80" s="77"/>
      <c r="H80" s="84"/>
      <c r="I80" s="84"/>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row>
    <row r="81" spans="2:63" ht="15" customHeight="1" x14ac:dyDescent="0.2">
      <c r="B81" s="92"/>
      <c r="C81" s="81" t="s">
        <v>76</v>
      </c>
      <c r="D81" s="74"/>
      <c r="E81" s="75"/>
      <c r="F81" s="76"/>
      <c r="G81" s="77"/>
      <c r="H81" s="84"/>
      <c r="I81" s="84"/>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row>
    <row r="82" spans="2:63" ht="15" customHeight="1" x14ac:dyDescent="0.2">
      <c r="B82" s="92"/>
      <c r="C82" s="81" t="s">
        <v>77</v>
      </c>
      <c r="D82" s="74"/>
      <c r="E82" s="75"/>
      <c r="F82" s="76"/>
      <c r="G82" s="77"/>
      <c r="H82" s="84"/>
      <c r="I82" s="84"/>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row>
    <row r="83" spans="2:63" ht="15" customHeight="1" x14ac:dyDescent="0.2">
      <c r="B83" s="92"/>
      <c r="C83" s="85"/>
      <c r="D83" s="74"/>
      <c r="E83" s="75"/>
      <c r="F83" s="76"/>
      <c r="G83" s="77"/>
      <c r="H83" s="84"/>
      <c r="I83" s="84"/>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row>
    <row r="84" spans="2:63" ht="15" customHeight="1" x14ac:dyDescent="0.2">
      <c r="B84" s="92">
        <f>B79+1</f>
        <v>7</v>
      </c>
      <c r="C84" s="81" t="s">
        <v>92</v>
      </c>
      <c r="D84" s="83" t="s">
        <v>93</v>
      </c>
      <c r="E84" s="82">
        <v>1</v>
      </c>
      <c r="F84" s="83" t="s">
        <v>94</v>
      </c>
      <c r="G84" s="84">
        <v>7051000</v>
      </c>
      <c r="H84" s="84">
        <f>G84*E84</f>
        <v>7051000</v>
      </c>
      <c r="I84" s="84">
        <f t="shared" ref="I84" si="289">(H84/$H$197)*100</f>
        <v>1.1870370370370369</v>
      </c>
      <c r="J84" s="78">
        <v>0</v>
      </c>
      <c r="K84" s="79">
        <f>J84*$I84</f>
        <v>0</v>
      </c>
      <c r="L84" s="78">
        <f t="shared" ref="L84" si="290">N84-J84</f>
        <v>0</v>
      </c>
      <c r="M84" s="79">
        <f>L84*$I84</f>
        <v>0</v>
      </c>
      <c r="N84" s="78">
        <v>0</v>
      </c>
      <c r="O84" s="79">
        <f>N84*$I84</f>
        <v>0</v>
      </c>
      <c r="P84" s="78">
        <f t="shared" ref="P84" si="291">N84</f>
        <v>0</v>
      </c>
      <c r="Q84" s="79">
        <f>P84*$I84</f>
        <v>0</v>
      </c>
      <c r="R84" s="78">
        <f t="shared" ref="R84" si="292">T84-P84</f>
        <v>0</v>
      </c>
      <c r="S84" s="79">
        <f>R84*$I84</f>
        <v>0</v>
      </c>
      <c r="T84" s="78">
        <v>0</v>
      </c>
      <c r="U84" s="79">
        <f>T84*$I84</f>
        <v>0</v>
      </c>
      <c r="V84" s="78">
        <f t="shared" ref="V84" si="293">T84</f>
        <v>0</v>
      </c>
      <c r="W84" s="79">
        <f>V84*$I84</f>
        <v>0</v>
      </c>
      <c r="X84" s="78">
        <f t="shared" ref="X84" si="294">Z84-V84</f>
        <v>0</v>
      </c>
      <c r="Y84" s="79">
        <f>X84*$I84</f>
        <v>0</v>
      </c>
      <c r="Z84" s="78">
        <v>0</v>
      </c>
      <c r="AA84" s="79">
        <f>Z84*$I84</f>
        <v>0</v>
      </c>
      <c r="AB84" s="78">
        <f t="shared" ref="AB84" si="295">Z84</f>
        <v>0</v>
      </c>
      <c r="AC84" s="79">
        <f>AB84*$I84</f>
        <v>0</v>
      </c>
      <c r="AD84" s="78">
        <f t="shared" ref="AD84" si="296">AF84-AB84</f>
        <v>0</v>
      </c>
      <c r="AE84" s="79">
        <f>AD84*$I84</f>
        <v>0</v>
      </c>
      <c r="AF84" s="80">
        <v>0</v>
      </c>
      <c r="AG84" s="79">
        <f>AF84*$I84</f>
        <v>0</v>
      </c>
      <c r="AH84" s="78">
        <f t="shared" ref="AH84" si="297">AF84</f>
        <v>0</v>
      </c>
      <c r="AI84" s="79">
        <f>AH84*$I84</f>
        <v>0</v>
      </c>
      <c r="AJ84" s="78">
        <f t="shared" ref="AJ84" si="298">AL84-AH84</f>
        <v>0</v>
      </c>
      <c r="AK84" s="79">
        <f>AJ84*$I84</f>
        <v>0</v>
      </c>
      <c r="AL84" s="80">
        <v>0</v>
      </c>
      <c r="AM84" s="79">
        <f>AL84*$I84</f>
        <v>0</v>
      </c>
      <c r="AN84" s="78">
        <f t="shared" ref="AN84" si="299">AL84</f>
        <v>0</v>
      </c>
      <c r="AO84" s="79">
        <f>AN84*$I84</f>
        <v>0</v>
      </c>
      <c r="AP84" s="78">
        <f t="shared" ref="AP84" si="300">AR84-AN84</f>
        <v>0.4</v>
      </c>
      <c r="AQ84" s="79">
        <f>AP84*$I84</f>
        <v>0.4748148148148148</v>
      </c>
      <c r="AR84" s="80">
        <v>0.4</v>
      </c>
      <c r="AS84" s="79">
        <f>AR84*$I84</f>
        <v>0.4748148148148148</v>
      </c>
      <c r="AT84" s="78">
        <f t="shared" ref="AT84" si="301">AR84</f>
        <v>0.4</v>
      </c>
      <c r="AU84" s="79">
        <f>AT84*$I84</f>
        <v>0.4748148148148148</v>
      </c>
      <c r="AV84" s="78">
        <f t="shared" ref="AV84" si="302">AX84-AT84</f>
        <v>-0.4</v>
      </c>
      <c r="AW84" s="79">
        <f>AV84*$I84</f>
        <v>-0.4748148148148148</v>
      </c>
      <c r="AX84" s="80">
        <v>0</v>
      </c>
      <c r="AY84" s="79">
        <f>AX84*$I84</f>
        <v>0</v>
      </c>
      <c r="AZ84" s="78">
        <f t="shared" ref="AZ84" si="303">AX84</f>
        <v>0</v>
      </c>
      <c r="BA84" s="79">
        <f>AZ84*$I84</f>
        <v>0</v>
      </c>
      <c r="BB84" s="78">
        <f t="shared" ref="BB84" si="304">BD84-AZ84</f>
        <v>0</v>
      </c>
      <c r="BC84" s="79">
        <f>BB84*$I84</f>
        <v>0</v>
      </c>
      <c r="BD84" s="80">
        <v>0</v>
      </c>
      <c r="BE84" s="79">
        <f>BD84*$I84</f>
        <v>0</v>
      </c>
      <c r="BF84" s="78">
        <f t="shared" ref="BF84" si="305">BD84</f>
        <v>0</v>
      </c>
      <c r="BG84" s="79">
        <f>BF84*$I84</f>
        <v>0</v>
      </c>
      <c r="BH84" s="78">
        <f t="shared" ref="BH84" si="306">BJ84-BF84</f>
        <v>0</v>
      </c>
      <c r="BI84" s="79">
        <f>BH84*$I84</f>
        <v>0</v>
      </c>
      <c r="BJ84" s="80">
        <v>0</v>
      </c>
      <c r="BK84" s="79">
        <f>BJ84*$I84</f>
        <v>0</v>
      </c>
    </row>
    <row r="85" spans="2:63" ht="15" customHeight="1" x14ac:dyDescent="0.2">
      <c r="B85" s="74"/>
      <c r="C85" s="81" t="s">
        <v>95</v>
      </c>
      <c r="D85" s="74"/>
      <c r="E85" s="75"/>
      <c r="F85" s="76"/>
      <c r="G85" s="77"/>
      <c r="H85" s="84"/>
      <c r="I85" s="84"/>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row>
    <row r="86" spans="2:63" ht="45" customHeight="1" x14ac:dyDescent="0.2">
      <c r="B86" s="74"/>
      <c r="C86" s="81" t="s">
        <v>96</v>
      </c>
      <c r="D86" s="74"/>
      <c r="E86" s="75"/>
      <c r="F86" s="76"/>
      <c r="G86" s="77"/>
      <c r="H86" s="84"/>
      <c r="I86" s="84"/>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row>
    <row r="87" spans="2:63" ht="15" customHeight="1" x14ac:dyDescent="0.2">
      <c r="B87" s="74"/>
      <c r="C87" s="85"/>
      <c r="D87" s="74"/>
      <c r="E87" s="75"/>
      <c r="F87" s="76"/>
      <c r="G87" s="77"/>
      <c r="H87" s="84"/>
      <c r="I87" s="84"/>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row>
    <row r="88" spans="2:63" ht="15" customHeight="1" x14ac:dyDescent="0.2">
      <c r="B88" s="92">
        <f>B84+1</f>
        <v>8</v>
      </c>
      <c r="C88" s="81" t="s">
        <v>97</v>
      </c>
      <c r="D88" s="74"/>
      <c r="E88" s="82">
        <v>4</v>
      </c>
      <c r="F88" s="83" t="s">
        <v>34</v>
      </c>
      <c r="G88" s="84">
        <v>3038000</v>
      </c>
      <c r="H88" s="84">
        <f>G88*E88</f>
        <v>12152000</v>
      </c>
      <c r="I88" s="84">
        <f t="shared" ref="I88" si="307">(H88/$H$197)*100</f>
        <v>2.0457912457912455</v>
      </c>
      <c r="J88" s="78">
        <v>0</v>
      </c>
      <c r="K88" s="79">
        <f>J88*$I88</f>
        <v>0</v>
      </c>
      <c r="L88" s="78">
        <f t="shared" ref="L88" si="308">N88-J88</f>
        <v>0</v>
      </c>
      <c r="M88" s="79">
        <f>L88*$I88</f>
        <v>0</v>
      </c>
      <c r="N88" s="78">
        <v>0</v>
      </c>
      <c r="O88" s="79">
        <f>N88*$I88</f>
        <v>0</v>
      </c>
      <c r="P88" s="78">
        <f t="shared" ref="P88" si="309">N88</f>
        <v>0</v>
      </c>
      <c r="Q88" s="79">
        <f>P88*$I88</f>
        <v>0</v>
      </c>
      <c r="R88" s="78">
        <f t="shared" ref="R88" si="310">T88-P88</f>
        <v>0</v>
      </c>
      <c r="S88" s="79">
        <f>R88*$I88</f>
        <v>0</v>
      </c>
      <c r="T88" s="78">
        <v>0</v>
      </c>
      <c r="U88" s="79">
        <f>T88*$I88</f>
        <v>0</v>
      </c>
      <c r="V88" s="78">
        <f t="shared" ref="V88" si="311">T88</f>
        <v>0</v>
      </c>
      <c r="W88" s="79">
        <f>V88*$I88</f>
        <v>0</v>
      </c>
      <c r="X88" s="78">
        <f t="shared" ref="X88" si="312">Z88-V88</f>
        <v>0</v>
      </c>
      <c r="Y88" s="79">
        <f>X88*$I88</f>
        <v>0</v>
      </c>
      <c r="Z88" s="78">
        <v>0</v>
      </c>
      <c r="AA88" s="79">
        <f>Z88*$I88</f>
        <v>0</v>
      </c>
      <c r="AB88" s="78">
        <f t="shared" ref="AB88" si="313">Z88</f>
        <v>0</v>
      </c>
      <c r="AC88" s="79">
        <f>AB88*$I88</f>
        <v>0</v>
      </c>
      <c r="AD88" s="78">
        <f t="shared" ref="AD88" si="314">AF88-AB88</f>
        <v>0</v>
      </c>
      <c r="AE88" s="79">
        <f>AD88*$I88</f>
        <v>0</v>
      </c>
      <c r="AF88" s="80">
        <v>0</v>
      </c>
      <c r="AG88" s="79">
        <f>AF88*$I88</f>
        <v>0</v>
      </c>
      <c r="AH88" s="78">
        <f t="shared" ref="AH88" si="315">AF88</f>
        <v>0</v>
      </c>
      <c r="AI88" s="79">
        <f>AH88*$I88</f>
        <v>0</v>
      </c>
      <c r="AJ88" s="78">
        <f t="shared" ref="AJ88" si="316">AL88-AH88</f>
        <v>0</v>
      </c>
      <c r="AK88" s="79">
        <f>AJ88*$I88</f>
        <v>0</v>
      </c>
      <c r="AL88" s="80">
        <v>0</v>
      </c>
      <c r="AM88" s="79">
        <f>AL88*$I88</f>
        <v>0</v>
      </c>
      <c r="AN88" s="78">
        <f t="shared" ref="AN88" si="317">AL88</f>
        <v>0</v>
      </c>
      <c r="AO88" s="79">
        <f>AN88*$I88</f>
        <v>0</v>
      </c>
      <c r="AP88" s="78">
        <f t="shared" ref="AP88" si="318">AR88-AN88</f>
        <v>0.4</v>
      </c>
      <c r="AQ88" s="79">
        <f>AP88*$I88</f>
        <v>0.81831649831649822</v>
      </c>
      <c r="AR88" s="80">
        <v>0.4</v>
      </c>
      <c r="AS88" s="79">
        <f>AR88*$I88</f>
        <v>0.81831649831649822</v>
      </c>
      <c r="AT88" s="78">
        <f t="shared" ref="AT88" si="319">AR88</f>
        <v>0.4</v>
      </c>
      <c r="AU88" s="79">
        <f>AT88*$I88</f>
        <v>0.81831649831649822</v>
      </c>
      <c r="AV88" s="78">
        <f t="shared" ref="AV88" si="320">AX88-AT88</f>
        <v>-0.4</v>
      </c>
      <c r="AW88" s="79">
        <f>AV88*$I88</f>
        <v>-0.81831649831649822</v>
      </c>
      <c r="AX88" s="80">
        <v>0</v>
      </c>
      <c r="AY88" s="79">
        <f>AX88*$I88</f>
        <v>0</v>
      </c>
      <c r="AZ88" s="78">
        <f t="shared" ref="AZ88" si="321">AX88</f>
        <v>0</v>
      </c>
      <c r="BA88" s="79">
        <f>AZ88*$I88</f>
        <v>0</v>
      </c>
      <c r="BB88" s="78">
        <f t="shared" ref="BB88" si="322">BD88-AZ88</f>
        <v>0</v>
      </c>
      <c r="BC88" s="79">
        <f>BB88*$I88</f>
        <v>0</v>
      </c>
      <c r="BD88" s="80">
        <v>0</v>
      </c>
      <c r="BE88" s="79">
        <f>BD88*$I88</f>
        <v>0</v>
      </c>
      <c r="BF88" s="78">
        <f t="shared" ref="BF88" si="323">BD88</f>
        <v>0</v>
      </c>
      <c r="BG88" s="79">
        <f>BF88*$I88</f>
        <v>0</v>
      </c>
      <c r="BH88" s="78">
        <f t="shared" ref="BH88" si="324">BJ88-BF88</f>
        <v>0</v>
      </c>
      <c r="BI88" s="79">
        <f>BH88*$I88</f>
        <v>0</v>
      </c>
      <c r="BJ88" s="80">
        <v>0</v>
      </c>
      <c r="BK88" s="79">
        <f>BJ88*$I88</f>
        <v>0</v>
      </c>
    </row>
    <row r="89" spans="2:63" ht="15" customHeight="1" x14ac:dyDescent="0.2">
      <c r="B89" s="74"/>
      <c r="C89" s="81" t="s">
        <v>95</v>
      </c>
      <c r="D89" s="74"/>
      <c r="E89" s="75"/>
      <c r="F89" s="76"/>
      <c r="G89" s="77"/>
      <c r="H89" s="77"/>
      <c r="I89" s="77"/>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row>
    <row r="90" spans="2:63" ht="15" customHeight="1" x14ac:dyDescent="0.2">
      <c r="B90" s="74"/>
      <c r="C90" s="81" t="s">
        <v>98</v>
      </c>
      <c r="D90" s="74"/>
      <c r="E90" s="75"/>
      <c r="F90" s="76"/>
      <c r="G90" s="77"/>
      <c r="H90" s="77"/>
      <c r="I90" s="77"/>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row>
    <row r="91" spans="2:63" ht="30" customHeight="1" x14ac:dyDescent="0.2">
      <c r="B91" s="74"/>
      <c r="C91" s="81" t="s">
        <v>99</v>
      </c>
      <c r="D91" s="74"/>
      <c r="E91" s="75"/>
      <c r="F91" s="76"/>
      <c r="G91" s="77"/>
      <c r="H91" s="77"/>
      <c r="I91" s="77"/>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row>
    <row r="92" spans="2:63" ht="15" customHeight="1" x14ac:dyDescent="0.2">
      <c r="B92" s="74"/>
      <c r="C92" s="85"/>
      <c r="D92" s="74"/>
      <c r="E92" s="75"/>
      <c r="F92" s="76"/>
      <c r="G92" s="77"/>
      <c r="H92" s="77"/>
      <c r="I92" s="77"/>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row>
    <row r="93" spans="2:63" ht="15" customHeight="1" x14ac:dyDescent="0.2">
      <c r="B93" s="74"/>
      <c r="C93" s="73"/>
      <c r="D93" s="87"/>
      <c r="E93" s="88"/>
      <c r="F93" s="89"/>
      <c r="G93" s="90" t="s">
        <v>100</v>
      </c>
      <c r="H93" s="91">
        <f>SUM(H61:H92)</f>
        <v>62278684</v>
      </c>
      <c r="I93" s="91"/>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row>
    <row r="94" spans="2:63" ht="15" customHeight="1" x14ac:dyDescent="0.2">
      <c r="B94" s="72" t="s">
        <v>143</v>
      </c>
      <c r="C94" s="73" t="s">
        <v>101</v>
      </c>
      <c r="D94" s="74"/>
      <c r="E94" s="75"/>
      <c r="F94" s="76"/>
      <c r="G94" s="77"/>
      <c r="H94" s="77"/>
      <c r="I94" s="77"/>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row>
    <row r="95" spans="2:63" ht="15" customHeight="1" x14ac:dyDescent="0.2">
      <c r="B95" s="74"/>
      <c r="C95" s="85"/>
      <c r="D95" s="74"/>
      <c r="E95" s="75"/>
      <c r="F95" s="76"/>
      <c r="G95" s="77"/>
      <c r="H95" s="77"/>
      <c r="I95" s="77"/>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row>
    <row r="96" spans="2:63" ht="15" customHeight="1" x14ac:dyDescent="0.2">
      <c r="B96" s="92">
        <v>1</v>
      </c>
      <c r="C96" s="81" t="s">
        <v>51</v>
      </c>
      <c r="D96" s="83" t="s">
        <v>52</v>
      </c>
      <c r="E96" s="82">
        <v>20.123999999999999</v>
      </c>
      <c r="F96" s="83" t="s">
        <v>34</v>
      </c>
      <c r="G96" s="84">
        <v>129000</v>
      </c>
      <c r="H96" s="84">
        <f>G96*E96</f>
        <v>2595996</v>
      </c>
      <c r="I96" s="84">
        <f t="shared" ref="I96" si="325">(H96/$H$197)*100</f>
        <v>0.43703636363636367</v>
      </c>
      <c r="J96" s="78">
        <v>0</v>
      </c>
      <c r="K96" s="79">
        <f>J96*$I96</f>
        <v>0</v>
      </c>
      <c r="L96" s="78">
        <f t="shared" ref="L96" si="326">N96-J96</f>
        <v>0</v>
      </c>
      <c r="M96" s="79">
        <f>L96*$I96</f>
        <v>0</v>
      </c>
      <c r="N96" s="78">
        <v>0</v>
      </c>
      <c r="O96" s="79">
        <f>N96*$I96</f>
        <v>0</v>
      </c>
      <c r="P96" s="78">
        <f t="shared" ref="P96" si="327">N96</f>
        <v>0</v>
      </c>
      <c r="Q96" s="79">
        <f>P96*$I96</f>
        <v>0</v>
      </c>
      <c r="R96" s="78">
        <f t="shared" ref="R96" si="328">T96-P96</f>
        <v>0</v>
      </c>
      <c r="S96" s="79">
        <f>R96*$I96</f>
        <v>0</v>
      </c>
      <c r="T96" s="78">
        <v>0</v>
      </c>
      <c r="U96" s="79">
        <f>T96*$I96</f>
        <v>0</v>
      </c>
      <c r="V96" s="78">
        <f t="shared" ref="V96" si="329">T96</f>
        <v>0</v>
      </c>
      <c r="W96" s="79">
        <f>V96*$I96</f>
        <v>0</v>
      </c>
      <c r="X96" s="78">
        <f t="shared" ref="X96" si="330">Z96-V96</f>
        <v>0.5</v>
      </c>
      <c r="Y96" s="79">
        <f>X96*$I96</f>
        <v>0.21851818181818183</v>
      </c>
      <c r="Z96" s="78">
        <v>0.5</v>
      </c>
      <c r="AA96" s="79">
        <f>Z96*$I96</f>
        <v>0.21851818181818183</v>
      </c>
      <c r="AB96" s="78">
        <f t="shared" ref="AB96" si="331">Z96</f>
        <v>0.5</v>
      </c>
      <c r="AC96" s="79">
        <f>AB96*$I96</f>
        <v>0.21851818181818183</v>
      </c>
      <c r="AD96" s="78">
        <f t="shared" ref="AD96" si="332">AF96-AB96</f>
        <v>0.5</v>
      </c>
      <c r="AE96" s="79">
        <f>AD96*$I96</f>
        <v>0.21851818181818183</v>
      </c>
      <c r="AF96" s="80">
        <v>1</v>
      </c>
      <c r="AG96" s="79">
        <f>AF96*$I96</f>
        <v>0.43703636363636367</v>
      </c>
      <c r="AH96" s="78">
        <f t="shared" ref="AH96" si="333">AF96</f>
        <v>1</v>
      </c>
      <c r="AI96" s="79">
        <f>AH96*$I96</f>
        <v>0.43703636363636367</v>
      </c>
      <c r="AJ96" s="78">
        <f t="shared" ref="AJ96" si="334">AL96-AH96</f>
        <v>0</v>
      </c>
      <c r="AK96" s="79">
        <f>AJ96*$I96</f>
        <v>0</v>
      </c>
      <c r="AL96" s="80">
        <v>1</v>
      </c>
      <c r="AM96" s="79">
        <f>AL96*$I96</f>
        <v>0.43703636363636367</v>
      </c>
      <c r="AN96" s="78">
        <f t="shared" ref="AN96" si="335">AL96</f>
        <v>1</v>
      </c>
      <c r="AO96" s="79">
        <f>AN96*$I96</f>
        <v>0.43703636363636367</v>
      </c>
      <c r="AP96" s="78">
        <f t="shared" ref="AP96" si="336">AR96-AN96</f>
        <v>0</v>
      </c>
      <c r="AQ96" s="79">
        <f>AP96*$I96</f>
        <v>0</v>
      </c>
      <c r="AR96" s="80">
        <v>1</v>
      </c>
      <c r="AS96" s="79">
        <f>AR96*$I96</f>
        <v>0.43703636363636367</v>
      </c>
      <c r="AT96" s="78">
        <f t="shared" ref="AT96" si="337">AR96</f>
        <v>1</v>
      </c>
      <c r="AU96" s="79">
        <f>AT96*$I96</f>
        <v>0.43703636363636367</v>
      </c>
      <c r="AV96" s="78">
        <f t="shared" ref="AV96" si="338">AX96-AT96</f>
        <v>-1</v>
      </c>
      <c r="AW96" s="79">
        <f>AV96*$I96</f>
        <v>-0.43703636363636367</v>
      </c>
      <c r="AX96" s="80">
        <v>0</v>
      </c>
      <c r="AY96" s="79">
        <f>AX96*$I96</f>
        <v>0</v>
      </c>
      <c r="AZ96" s="78">
        <f t="shared" ref="AZ96" si="339">AX96</f>
        <v>0</v>
      </c>
      <c r="BA96" s="79">
        <f>AZ96*$I96</f>
        <v>0</v>
      </c>
      <c r="BB96" s="78">
        <f t="shared" ref="BB96" si="340">BD96-AZ96</f>
        <v>0</v>
      </c>
      <c r="BC96" s="79">
        <f>BB96*$I96</f>
        <v>0</v>
      </c>
      <c r="BD96" s="80">
        <v>0</v>
      </c>
      <c r="BE96" s="79">
        <f>BD96*$I96</f>
        <v>0</v>
      </c>
      <c r="BF96" s="78">
        <f t="shared" ref="BF96" si="341">BD96</f>
        <v>0</v>
      </c>
      <c r="BG96" s="79">
        <f>BF96*$I96</f>
        <v>0</v>
      </c>
      <c r="BH96" s="78">
        <f t="shared" ref="BH96" si="342">BJ96-BF96</f>
        <v>0</v>
      </c>
      <c r="BI96" s="79">
        <f>BH96*$I96</f>
        <v>0</v>
      </c>
      <c r="BJ96" s="80">
        <v>0</v>
      </c>
      <c r="BK96" s="79">
        <f>BJ96*$I96</f>
        <v>0</v>
      </c>
    </row>
    <row r="97" spans="2:63" ht="15" customHeight="1" x14ac:dyDescent="0.2">
      <c r="B97" s="92"/>
      <c r="C97" s="85"/>
      <c r="D97" s="74"/>
      <c r="E97" s="75"/>
      <c r="F97" s="76"/>
      <c r="G97" s="77"/>
      <c r="H97" s="84"/>
      <c r="I97" s="84"/>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6"/>
      <c r="AT97" s="86"/>
      <c r="AU97" s="86"/>
      <c r="AV97" s="86"/>
      <c r="AW97" s="86"/>
      <c r="AX97" s="86"/>
      <c r="AY97" s="86"/>
      <c r="AZ97" s="86"/>
      <c r="BA97" s="86"/>
      <c r="BB97" s="86"/>
      <c r="BC97" s="86"/>
      <c r="BD97" s="86"/>
      <c r="BE97" s="86"/>
      <c r="BF97" s="86"/>
      <c r="BG97" s="86"/>
      <c r="BH97" s="86"/>
      <c r="BI97" s="86"/>
      <c r="BJ97" s="86"/>
      <c r="BK97" s="86"/>
    </row>
    <row r="98" spans="2:63" ht="30" customHeight="1" x14ac:dyDescent="0.2">
      <c r="B98" s="92">
        <f>B96+1</f>
        <v>2</v>
      </c>
      <c r="C98" s="81" t="s">
        <v>53</v>
      </c>
      <c r="D98" s="83" t="s">
        <v>52</v>
      </c>
      <c r="E98" s="82">
        <v>20.123999999999999</v>
      </c>
      <c r="F98" s="83" t="s">
        <v>34</v>
      </c>
      <c r="G98" s="84">
        <v>706000</v>
      </c>
      <c r="H98" s="84">
        <f>G98*E98</f>
        <v>14207544</v>
      </c>
      <c r="I98" s="84">
        <f t="shared" ref="I98" si="343">(H98/$H$197)*100</f>
        <v>2.3918424242424239</v>
      </c>
      <c r="J98" s="78">
        <v>0</v>
      </c>
      <c r="K98" s="79">
        <f>J98*$I98</f>
        <v>0</v>
      </c>
      <c r="L98" s="78">
        <f t="shared" ref="L98" si="344">N98-J98</f>
        <v>0</v>
      </c>
      <c r="M98" s="79">
        <f>L98*$I98</f>
        <v>0</v>
      </c>
      <c r="N98" s="78">
        <v>0</v>
      </c>
      <c r="O98" s="79">
        <f>N98*$I98</f>
        <v>0</v>
      </c>
      <c r="P98" s="78">
        <f t="shared" ref="P98" si="345">N98</f>
        <v>0</v>
      </c>
      <c r="Q98" s="79">
        <f>P98*$I98</f>
        <v>0</v>
      </c>
      <c r="R98" s="78">
        <f t="shared" ref="R98" si="346">T98-P98</f>
        <v>0</v>
      </c>
      <c r="S98" s="79">
        <f>R98*$I98</f>
        <v>0</v>
      </c>
      <c r="T98" s="78">
        <v>0</v>
      </c>
      <c r="U98" s="79">
        <f>T98*$I98</f>
        <v>0</v>
      </c>
      <c r="V98" s="78">
        <f t="shared" ref="V98" si="347">T98</f>
        <v>0</v>
      </c>
      <c r="W98" s="79">
        <f>V98*$I98</f>
        <v>0</v>
      </c>
      <c r="X98" s="78">
        <f t="shared" ref="X98" si="348">Z98-V98</f>
        <v>0</v>
      </c>
      <c r="Y98" s="79">
        <f>X98*$I98</f>
        <v>0</v>
      </c>
      <c r="Z98" s="78">
        <v>0</v>
      </c>
      <c r="AA98" s="79">
        <f>Z98*$I98</f>
        <v>0</v>
      </c>
      <c r="AB98" s="78">
        <f t="shared" ref="AB98" si="349">Z98</f>
        <v>0</v>
      </c>
      <c r="AC98" s="79">
        <f>AB98*$I98</f>
        <v>0</v>
      </c>
      <c r="AD98" s="78">
        <f t="shared" ref="AD98" si="350">AF98-AB98</f>
        <v>0.2</v>
      </c>
      <c r="AE98" s="79">
        <f>AD98*$I98</f>
        <v>0.47836848484848482</v>
      </c>
      <c r="AF98" s="80">
        <v>0.2</v>
      </c>
      <c r="AG98" s="79">
        <f>AF98*$I98</f>
        <v>0.47836848484848482</v>
      </c>
      <c r="AH98" s="78">
        <f t="shared" ref="AH98" si="351">AF98</f>
        <v>0.2</v>
      </c>
      <c r="AI98" s="79">
        <f>AH98*$I98</f>
        <v>0.47836848484848482</v>
      </c>
      <c r="AJ98" s="78">
        <f t="shared" ref="AJ98" si="352">AL98-AH98</f>
        <v>0.14999999999999997</v>
      </c>
      <c r="AK98" s="79">
        <f>AJ98*$I98</f>
        <v>0.3587763636363635</v>
      </c>
      <c r="AL98" s="80">
        <v>0.35</v>
      </c>
      <c r="AM98" s="79">
        <f>AL98*$I98</f>
        <v>0.83714484848484827</v>
      </c>
      <c r="AN98" s="78">
        <f t="shared" ref="AN98" si="353">AL98</f>
        <v>0.35</v>
      </c>
      <c r="AO98" s="79">
        <f>AN98*$I98</f>
        <v>0.83714484848484827</v>
      </c>
      <c r="AP98" s="78">
        <f t="shared" ref="AP98" si="354">AR98-AN98</f>
        <v>0.25</v>
      </c>
      <c r="AQ98" s="79">
        <f>AP98*$I98</f>
        <v>0.59796060606060597</v>
      </c>
      <c r="AR98" s="80">
        <v>0.6</v>
      </c>
      <c r="AS98" s="79">
        <f>AR98*$I98</f>
        <v>1.4351054545454542</v>
      </c>
      <c r="AT98" s="78">
        <f t="shared" ref="AT98" si="355">AR98</f>
        <v>0.6</v>
      </c>
      <c r="AU98" s="79">
        <f>AT98*$I98</f>
        <v>1.4351054545454542</v>
      </c>
      <c r="AV98" s="78">
        <f t="shared" ref="AV98" si="356">AX98-AT98</f>
        <v>-0.6</v>
      </c>
      <c r="AW98" s="79">
        <f>AV98*$I98</f>
        <v>-1.4351054545454542</v>
      </c>
      <c r="AX98" s="80">
        <v>0</v>
      </c>
      <c r="AY98" s="79">
        <f>AX98*$I98</f>
        <v>0</v>
      </c>
      <c r="AZ98" s="78">
        <f t="shared" ref="AZ98" si="357">AX98</f>
        <v>0</v>
      </c>
      <c r="BA98" s="79">
        <f>AZ98*$I98</f>
        <v>0</v>
      </c>
      <c r="BB98" s="78">
        <f t="shared" ref="BB98" si="358">BD98-AZ98</f>
        <v>0</v>
      </c>
      <c r="BC98" s="79">
        <f>BB98*$I98</f>
        <v>0</v>
      </c>
      <c r="BD98" s="80">
        <v>0</v>
      </c>
      <c r="BE98" s="79">
        <f>BD98*$I98</f>
        <v>0</v>
      </c>
      <c r="BF98" s="78">
        <f t="shared" ref="BF98" si="359">BD98</f>
        <v>0</v>
      </c>
      <c r="BG98" s="79">
        <f>BF98*$I98</f>
        <v>0</v>
      </c>
      <c r="BH98" s="78">
        <f t="shared" ref="BH98" si="360">BJ98-BF98</f>
        <v>0</v>
      </c>
      <c r="BI98" s="79">
        <f>BH98*$I98</f>
        <v>0</v>
      </c>
      <c r="BJ98" s="80">
        <v>0</v>
      </c>
      <c r="BK98" s="79">
        <f>BJ98*$I98</f>
        <v>0</v>
      </c>
    </row>
    <row r="99" spans="2:63" ht="15" customHeight="1" x14ac:dyDescent="0.2">
      <c r="B99" s="92"/>
      <c r="C99" s="81" t="str">
        <f>C65</f>
        <v>-' Material    : ex kencana arid - Interface</v>
      </c>
      <c r="D99" s="74"/>
      <c r="E99" s="75"/>
      <c r="F99" s="76"/>
      <c r="G99" s="77"/>
      <c r="H99" s="84"/>
      <c r="I99" s="84"/>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c r="AY99" s="86"/>
      <c r="AZ99" s="86"/>
      <c r="BA99" s="86"/>
      <c r="BB99" s="86"/>
      <c r="BC99" s="86"/>
      <c r="BD99" s="86"/>
      <c r="BE99" s="86"/>
      <c r="BF99" s="86"/>
      <c r="BG99" s="86"/>
      <c r="BH99" s="86"/>
      <c r="BI99" s="86"/>
      <c r="BJ99" s="86"/>
      <c r="BK99" s="86"/>
    </row>
    <row r="100" spans="2:63" ht="15" customHeight="1" x14ac:dyDescent="0.2">
      <c r="B100" s="92"/>
      <c r="C100" s="85"/>
      <c r="D100" s="74"/>
      <c r="E100" s="75"/>
      <c r="F100" s="76"/>
      <c r="G100" s="77"/>
      <c r="H100" s="84"/>
      <c r="I100" s="84"/>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c r="BC100" s="86"/>
      <c r="BD100" s="86"/>
      <c r="BE100" s="86"/>
      <c r="BF100" s="86"/>
      <c r="BG100" s="86"/>
      <c r="BH100" s="86"/>
      <c r="BI100" s="86"/>
      <c r="BJ100" s="86"/>
      <c r="BK100" s="86"/>
    </row>
    <row r="101" spans="2:63" ht="15" customHeight="1" x14ac:dyDescent="0.2">
      <c r="B101" s="92">
        <f>B98+1</f>
        <v>3</v>
      </c>
      <c r="C101" s="81" t="s">
        <v>82</v>
      </c>
      <c r="D101" s="83" t="s">
        <v>83</v>
      </c>
      <c r="E101" s="82">
        <v>10.013999999999999</v>
      </c>
      <c r="F101" s="83" t="s">
        <v>34</v>
      </c>
      <c r="G101" s="84">
        <v>310000</v>
      </c>
      <c r="H101" s="84">
        <f>G101*E101</f>
        <v>3104340</v>
      </c>
      <c r="I101" s="84">
        <f t="shared" ref="I101" si="361">(H101/$H$197)*100</f>
        <v>0.52261616161616165</v>
      </c>
      <c r="J101" s="78">
        <v>0</v>
      </c>
      <c r="K101" s="79">
        <f>J101*$I101</f>
        <v>0</v>
      </c>
      <c r="L101" s="78">
        <f t="shared" ref="L101" si="362">N101-J101</f>
        <v>0</v>
      </c>
      <c r="M101" s="79">
        <f>L101*$I101</f>
        <v>0</v>
      </c>
      <c r="N101" s="78">
        <v>0</v>
      </c>
      <c r="O101" s="79">
        <f>N101*$I101</f>
        <v>0</v>
      </c>
      <c r="P101" s="78">
        <f t="shared" ref="P101" si="363">N101</f>
        <v>0</v>
      </c>
      <c r="Q101" s="79">
        <f>P101*$I101</f>
        <v>0</v>
      </c>
      <c r="R101" s="78">
        <f t="shared" ref="R101" si="364">T101-P101</f>
        <v>0</v>
      </c>
      <c r="S101" s="79">
        <f>R101*$I101</f>
        <v>0</v>
      </c>
      <c r="T101" s="78">
        <v>0</v>
      </c>
      <c r="U101" s="79">
        <f>T101*$I101</f>
        <v>0</v>
      </c>
      <c r="V101" s="78">
        <f t="shared" ref="V101" si="365">T101</f>
        <v>0</v>
      </c>
      <c r="W101" s="79">
        <f>V101*$I101</f>
        <v>0</v>
      </c>
      <c r="X101" s="78">
        <f t="shared" ref="X101" si="366">Z101-V101</f>
        <v>0</v>
      </c>
      <c r="Y101" s="79">
        <f>X101*$I101</f>
        <v>0</v>
      </c>
      <c r="Z101" s="78">
        <v>0</v>
      </c>
      <c r="AA101" s="79">
        <f>Z101*$I101</f>
        <v>0</v>
      </c>
      <c r="AB101" s="78">
        <f t="shared" ref="AB101" si="367">Z101</f>
        <v>0</v>
      </c>
      <c r="AC101" s="79">
        <f>AB101*$I101</f>
        <v>0</v>
      </c>
      <c r="AD101" s="78">
        <f t="shared" ref="AD101" si="368">AF101-AB101</f>
        <v>0</v>
      </c>
      <c r="AE101" s="79">
        <f>AD101*$I101</f>
        <v>0</v>
      </c>
      <c r="AF101" s="80">
        <v>0</v>
      </c>
      <c r="AG101" s="79">
        <f>AF101*$I101</f>
        <v>0</v>
      </c>
      <c r="AH101" s="78">
        <f t="shared" ref="AH101" si="369">AF101</f>
        <v>0</v>
      </c>
      <c r="AI101" s="79">
        <f>AH101*$I101</f>
        <v>0</v>
      </c>
      <c r="AJ101" s="78">
        <f t="shared" ref="AJ101" si="370">AL101-AH101</f>
        <v>0.8</v>
      </c>
      <c r="AK101" s="79">
        <f>AJ101*$I101</f>
        <v>0.41809292929292935</v>
      </c>
      <c r="AL101" s="80">
        <v>0.8</v>
      </c>
      <c r="AM101" s="79">
        <f>AL101*$I101</f>
        <v>0.41809292929292935</v>
      </c>
      <c r="AN101" s="78">
        <f t="shared" ref="AN101" si="371">AL101</f>
        <v>0.8</v>
      </c>
      <c r="AO101" s="79">
        <f>AN101*$I101</f>
        <v>0.41809292929292935</v>
      </c>
      <c r="AP101" s="78">
        <f t="shared" ref="AP101" si="372">AR101-AN101</f>
        <v>0.19999999999999996</v>
      </c>
      <c r="AQ101" s="79">
        <f>AP101*$I101</f>
        <v>0.10452323232323231</v>
      </c>
      <c r="AR101" s="80">
        <v>1</v>
      </c>
      <c r="AS101" s="79">
        <f>AR101*$I101</f>
        <v>0.52261616161616165</v>
      </c>
      <c r="AT101" s="78">
        <f t="shared" ref="AT101" si="373">AR101</f>
        <v>1</v>
      </c>
      <c r="AU101" s="79">
        <f>AT101*$I101</f>
        <v>0.52261616161616165</v>
      </c>
      <c r="AV101" s="78">
        <f t="shared" ref="AV101" si="374">AX101-AT101</f>
        <v>-1</v>
      </c>
      <c r="AW101" s="79">
        <f>AV101*$I101</f>
        <v>-0.52261616161616165</v>
      </c>
      <c r="AX101" s="80">
        <v>0</v>
      </c>
      <c r="AY101" s="79">
        <f>AX101*$I101</f>
        <v>0</v>
      </c>
      <c r="AZ101" s="78">
        <f t="shared" ref="AZ101" si="375">AX101</f>
        <v>0</v>
      </c>
      <c r="BA101" s="79">
        <f>AZ101*$I101</f>
        <v>0</v>
      </c>
      <c r="BB101" s="78">
        <f t="shared" ref="BB101" si="376">BD101-AZ101</f>
        <v>0</v>
      </c>
      <c r="BC101" s="79">
        <f>BB101*$I101</f>
        <v>0</v>
      </c>
      <c r="BD101" s="80">
        <v>0</v>
      </c>
      <c r="BE101" s="79">
        <f>BD101*$I101</f>
        <v>0</v>
      </c>
      <c r="BF101" s="78">
        <f t="shared" ref="BF101" si="377">BD101</f>
        <v>0</v>
      </c>
      <c r="BG101" s="79">
        <f>BF101*$I101</f>
        <v>0</v>
      </c>
      <c r="BH101" s="78">
        <f t="shared" ref="BH101" si="378">BJ101-BF101</f>
        <v>0</v>
      </c>
      <c r="BI101" s="79">
        <f>BH101*$I101</f>
        <v>0</v>
      </c>
      <c r="BJ101" s="80">
        <v>0</v>
      </c>
      <c r="BK101" s="79">
        <f>BJ101*$I101</f>
        <v>0</v>
      </c>
    </row>
    <row r="102" spans="2:63" ht="15" customHeight="1" x14ac:dyDescent="0.2">
      <c r="B102" s="74"/>
      <c r="C102" s="81" t="s">
        <v>84</v>
      </c>
      <c r="D102" s="74"/>
      <c r="E102" s="75"/>
      <c r="F102" s="76"/>
      <c r="G102" s="77"/>
      <c r="H102" s="84"/>
      <c r="I102" s="84"/>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c r="BC102" s="86"/>
      <c r="BD102" s="86"/>
      <c r="BE102" s="86"/>
      <c r="BF102" s="86"/>
      <c r="BG102" s="86"/>
      <c r="BH102" s="86"/>
      <c r="BI102" s="86"/>
      <c r="BJ102" s="86"/>
      <c r="BK102" s="86"/>
    </row>
    <row r="103" spans="2:63" ht="15" customHeight="1" x14ac:dyDescent="0.2">
      <c r="B103" s="74"/>
      <c r="C103" s="81" t="s">
        <v>85</v>
      </c>
      <c r="D103" s="74"/>
      <c r="E103" s="75"/>
      <c r="F103" s="76"/>
      <c r="G103" s="77"/>
      <c r="H103" s="84"/>
      <c r="I103" s="84"/>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c r="AY103" s="86"/>
      <c r="AZ103" s="86"/>
      <c r="BA103" s="86"/>
      <c r="BB103" s="86"/>
      <c r="BC103" s="86"/>
      <c r="BD103" s="86"/>
      <c r="BE103" s="86"/>
      <c r="BF103" s="86"/>
      <c r="BG103" s="86"/>
      <c r="BH103" s="86"/>
      <c r="BI103" s="86"/>
      <c r="BJ103" s="86"/>
      <c r="BK103" s="86"/>
    </row>
    <row r="104" spans="2:63" ht="15" customHeight="1" x14ac:dyDescent="0.2">
      <c r="B104" s="74"/>
      <c r="C104" s="81" t="s">
        <v>86</v>
      </c>
      <c r="D104" s="74"/>
      <c r="E104" s="75"/>
      <c r="F104" s="76"/>
      <c r="G104" s="77"/>
      <c r="H104" s="84"/>
      <c r="I104" s="84"/>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row>
    <row r="105" spans="2:63" ht="15" customHeight="1" x14ac:dyDescent="0.2">
      <c r="B105" s="74"/>
      <c r="C105" s="81" t="s">
        <v>87</v>
      </c>
      <c r="D105" s="74"/>
      <c r="E105" s="75"/>
      <c r="F105" s="76"/>
      <c r="G105" s="77"/>
      <c r="H105" s="84"/>
      <c r="I105" s="84"/>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c r="BC105" s="86"/>
      <c r="BD105" s="86"/>
      <c r="BE105" s="86"/>
      <c r="BF105" s="86"/>
      <c r="BG105" s="86"/>
      <c r="BH105" s="86"/>
      <c r="BI105" s="86"/>
      <c r="BJ105" s="86"/>
      <c r="BK105" s="86"/>
    </row>
    <row r="106" spans="2:63" ht="15" customHeight="1" x14ac:dyDescent="0.2">
      <c r="B106" s="74"/>
      <c r="C106" s="85"/>
      <c r="D106" s="74"/>
      <c r="E106" s="75"/>
      <c r="F106" s="76"/>
      <c r="G106" s="77"/>
      <c r="H106" s="84"/>
      <c r="I106" s="84"/>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c r="BA106" s="86"/>
      <c r="BB106" s="86"/>
      <c r="BC106" s="86"/>
      <c r="BD106" s="86"/>
      <c r="BE106" s="86"/>
      <c r="BF106" s="86"/>
      <c r="BG106" s="86"/>
      <c r="BH106" s="86"/>
      <c r="BI106" s="86"/>
      <c r="BJ106" s="86"/>
      <c r="BK106" s="86"/>
    </row>
    <row r="107" spans="2:63" ht="15" customHeight="1" x14ac:dyDescent="0.2">
      <c r="B107" s="92">
        <f>B101+1</f>
        <v>4</v>
      </c>
      <c r="C107" s="81" t="s">
        <v>54</v>
      </c>
      <c r="D107" s="83" t="s">
        <v>55</v>
      </c>
      <c r="E107" s="82">
        <v>34.847000000000001</v>
      </c>
      <c r="F107" s="83" t="s">
        <v>34</v>
      </c>
      <c r="G107" s="84">
        <v>45000</v>
      </c>
      <c r="H107" s="84">
        <f>G107*E107</f>
        <v>1568115</v>
      </c>
      <c r="I107" s="84">
        <f t="shared" ref="I107" si="379">(H107/$H$197)*100</f>
        <v>0.2639924242424242</v>
      </c>
      <c r="J107" s="78">
        <v>0</v>
      </c>
      <c r="K107" s="79">
        <f>J107*$I107</f>
        <v>0</v>
      </c>
      <c r="L107" s="78">
        <f t="shared" ref="L107" si="380">N107-J107</f>
        <v>0</v>
      </c>
      <c r="M107" s="79">
        <f>L107*$I107</f>
        <v>0</v>
      </c>
      <c r="N107" s="78">
        <v>0</v>
      </c>
      <c r="O107" s="79">
        <f>N107*$I107</f>
        <v>0</v>
      </c>
      <c r="P107" s="78">
        <f t="shared" ref="P107" si="381">N107</f>
        <v>0</v>
      </c>
      <c r="Q107" s="79">
        <f>P107*$I107</f>
        <v>0</v>
      </c>
      <c r="R107" s="78">
        <f t="shared" ref="R107" si="382">T107-P107</f>
        <v>0</v>
      </c>
      <c r="S107" s="79">
        <f>R107*$I107</f>
        <v>0</v>
      </c>
      <c r="T107" s="78">
        <v>0</v>
      </c>
      <c r="U107" s="79">
        <f>T107*$I107</f>
        <v>0</v>
      </c>
      <c r="V107" s="78">
        <f t="shared" ref="V107" si="383">T107</f>
        <v>0</v>
      </c>
      <c r="W107" s="79">
        <f>V107*$I107</f>
        <v>0</v>
      </c>
      <c r="X107" s="78">
        <f t="shared" ref="X107" si="384">Z107-V107</f>
        <v>0</v>
      </c>
      <c r="Y107" s="79">
        <f>X107*$I107</f>
        <v>0</v>
      </c>
      <c r="Z107" s="78">
        <v>0</v>
      </c>
      <c r="AA107" s="79">
        <f>Z107*$I107</f>
        <v>0</v>
      </c>
      <c r="AB107" s="78">
        <f t="shared" ref="AB107" si="385">Z107</f>
        <v>0</v>
      </c>
      <c r="AC107" s="79">
        <f>AB107*$I107</f>
        <v>0</v>
      </c>
      <c r="AD107" s="78">
        <f t="shared" ref="AD107" si="386">AF107-AB107</f>
        <v>0</v>
      </c>
      <c r="AE107" s="79">
        <f>AD107*$I107</f>
        <v>0</v>
      </c>
      <c r="AF107" s="80">
        <v>0</v>
      </c>
      <c r="AG107" s="79">
        <f>AF107*$I107</f>
        <v>0</v>
      </c>
      <c r="AH107" s="78">
        <f t="shared" ref="AH107" si="387">AF107</f>
        <v>0</v>
      </c>
      <c r="AI107" s="79">
        <f>AH107*$I107</f>
        <v>0</v>
      </c>
      <c r="AJ107" s="78">
        <f t="shared" ref="AJ107" si="388">AL107-AH107</f>
        <v>0</v>
      </c>
      <c r="AK107" s="79">
        <f>AJ107*$I107</f>
        <v>0</v>
      </c>
      <c r="AL107" s="80">
        <v>0</v>
      </c>
      <c r="AM107" s="79">
        <f>AL107*$I107</f>
        <v>0</v>
      </c>
      <c r="AN107" s="78">
        <f t="shared" ref="AN107" si="389">AL107</f>
        <v>0</v>
      </c>
      <c r="AO107" s="79">
        <f>AN107*$I107</f>
        <v>0</v>
      </c>
      <c r="AP107" s="78">
        <f t="shared" ref="AP107" si="390">AR107-AN107</f>
        <v>0.1</v>
      </c>
      <c r="AQ107" s="79">
        <f>AP107*$I107</f>
        <v>2.6399242424242422E-2</v>
      </c>
      <c r="AR107" s="80">
        <v>0.1</v>
      </c>
      <c r="AS107" s="79">
        <f>AR107*$I107</f>
        <v>2.6399242424242422E-2</v>
      </c>
      <c r="AT107" s="78">
        <f t="shared" ref="AT107" si="391">AR107</f>
        <v>0.1</v>
      </c>
      <c r="AU107" s="79">
        <f>AT107*$I107</f>
        <v>2.6399242424242422E-2</v>
      </c>
      <c r="AV107" s="78">
        <f t="shared" ref="AV107" si="392">AX107-AT107</f>
        <v>-0.1</v>
      </c>
      <c r="AW107" s="79">
        <f>AV107*$I107</f>
        <v>-2.6399242424242422E-2</v>
      </c>
      <c r="AX107" s="80">
        <v>0</v>
      </c>
      <c r="AY107" s="79">
        <f>AX107*$I107</f>
        <v>0</v>
      </c>
      <c r="AZ107" s="78">
        <f t="shared" ref="AZ107" si="393">AX107</f>
        <v>0</v>
      </c>
      <c r="BA107" s="79">
        <f>AZ107*$I107</f>
        <v>0</v>
      </c>
      <c r="BB107" s="78">
        <f t="shared" ref="BB107" si="394">BD107-AZ107</f>
        <v>0</v>
      </c>
      <c r="BC107" s="79">
        <f>BB107*$I107</f>
        <v>0</v>
      </c>
      <c r="BD107" s="80">
        <v>0</v>
      </c>
      <c r="BE107" s="79">
        <f>BD107*$I107</f>
        <v>0</v>
      </c>
      <c r="BF107" s="78">
        <f t="shared" ref="BF107" si="395">BD107</f>
        <v>0</v>
      </c>
      <c r="BG107" s="79">
        <f>BF107*$I107</f>
        <v>0</v>
      </c>
      <c r="BH107" s="78">
        <f t="shared" ref="BH107" si="396">BJ107-BF107</f>
        <v>0</v>
      </c>
      <c r="BI107" s="79">
        <f>BH107*$I107</f>
        <v>0</v>
      </c>
      <c r="BJ107" s="80">
        <v>0</v>
      </c>
      <c r="BK107" s="79">
        <f>BJ107*$I107</f>
        <v>0</v>
      </c>
    </row>
    <row r="108" spans="2:63" ht="15" customHeight="1" x14ac:dyDescent="0.2">
      <c r="B108" s="92"/>
      <c r="C108" s="81" t="s">
        <v>88</v>
      </c>
      <c r="D108" s="74"/>
      <c r="E108" s="75"/>
      <c r="F108" s="76"/>
      <c r="G108" s="77"/>
      <c r="H108" s="84"/>
      <c r="I108" s="84"/>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c r="AY108" s="86"/>
      <c r="AZ108" s="86"/>
      <c r="BA108" s="86"/>
      <c r="BB108" s="86"/>
      <c r="BC108" s="86"/>
      <c r="BD108" s="86"/>
      <c r="BE108" s="86"/>
      <c r="BF108" s="86"/>
      <c r="BG108" s="86"/>
      <c r="BH108" s="86"/>
      <c r="BI108" s="86"/>
      <c r="BJ108" s="86"/>
      <c r="BK108" s="86"/>
    </row>
    <row r="109" spans="2:63" ht="15" customHeight="1" x14ac:dyDescent="0.2">
      <c r="B109" s="92"/>
      <c r="C109" s="85"/>
      <c r="D109" s="74"/>
      <c r="E109" s="75"/>
      <c r="F109" s="76"/>
      <c r="G109" s="77"/>
      <c r="H109" s="84"/>
      <c r="I109" s="84"/>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c r="AY109" s="86"/>
      <c r="AZ109" s="86"/>
      <c r="BA109" s="86"/>
      <c r="BB109" s="86"/>
      <c r="BC109" s="86"/>
      <c r="BD109" s="86"/>
      <c r="BE109" s="86"/>
      <c r="BF109" s="86"/>
      <c r="BG109" s="86"/>
      <c r="BH109" s="86"/>
      <c r="BI109" s="86"/>
      <c r="BJ109" s="86"/>
      <c r="BK109" s="86"/>
    </row>
    <row r="110" spans="2:63" ht="15" customHeight="1" x14ac:dyDescent="0.2">
      <c r="B110" s="92">
        <f>B107+1</f>
        <v>5</v>
      </c>
      <c r="C110" s="81" t="s">
        <v>57</v>
      </c>
      <c r="D110" s="83" t="s">
        <v>58</v>
      </c>
      <c r="E110" s="82">
        <v>3.2050000000000001</v>
      </c>
      <c r="F110" s="83" t="s">
        <v>102</v>
      </c>
      <c r="G110" s="84">
        <v>87000</v>
      </c>
      <c r="H110" s="84">
        <f>G110*E110</f>
        <v>278835</v>
      </c>
      <c r="I110" s="84">
        <f t="shared" ref="I110" si="397">(H110/$H$197)*100</f>
        <v>4.6941919191919187E-2</v>
      </c>
      <c r="J110" s="78">
        <v>0</v>
      </c>
      <c r="K110" s="79">
        <f>J110*$I110</f>
        <v>0</v>
      </c>
      <c r="L110" s="78">
        <f t="shared" ref="L110" si="398">N110-J110</f>
        <v>0</v>
      </c>
      <c r="M110" s="79">
        <f>L110*$I110</f>
        <v>0</v>
      </c>
      <c r="N110" s="78">
        <v>0</v>
      </c>
      <c r="O110" s="79">
        <f>N110*$I110</f>
        <v>0</v>
      </c>
      <c r="P110" s="78">
        <f t="shared" ref="P110" si="399">N110</f>
        <v>0</v>
      </c>
      <c r="Q110" s="79">
        <f>P110*$I110</f>
        <v>0</v>
      </c>
      <c r="R110" s="78">
        <f t="shared" ref="R110" si="400">T110-P110</f>
        <v>0</v>
      </c>
      <c r="S110" s="79">
        <f>R110*$I110</f>
        <v>0</v>
      </c>
      <c r="T110" s="78">
        <v>0</v>
      </c>
      <c r="U110" s="79">
        <f>T110*$I110</f>
        <v>0</v>
      </c>
      <c r="V110" s="78">
        <f t="shared" ref="V110" si="401">T110</f>
        <v>0</v>
      </c>
      <c r="W110" s="79">
        <f>V110*$I110</f>
        <v>0</v>
      </c>
      <c r="X110" s="78">
        <f t="shared" ref="X110" si="402">Z110-V110</f>
        <v>0</v>
      </c>
      <c r="Y110" s="79">
        <f>X110*$I110</f>
        <v>0</v>
      </c>
      <c r="Z110" s="78">
        <v>0</v>
      </c>
      <c r="AA110" s="79">
        <f>Z110*$I110</f>
        <v>0</v>
      </c>
      <c r="AB110" s="78">
        <f t="shared" ref="AB110" si="403">Z110</f>
        <v>0</v>
      </c>
      <c r="AC110" s="79">
        <f>AB110*$I110</f>
        <v>0</v>
      </c>
      <c r="AD110" s="78">
        <f t="shared" ref="AD110" si="404">AF110-AB110</f>
        <v>0</v>
      </c>
      <c r="AE110" s="79">
        <f>AD110*$I110</f>
        <v>0</v>
      </c>
      <c r="AF110" s="80">
        <v>0</v>
      </c>
      <c r="AG110" s="79">
        <f>AF110*$I110</f>
        <v>0</v>
      </c>
      <c r="AH110" s="78">
        <f t="shared" ref="AH110" si="405">AF110</f>
        <v>0</v>
      </c>
      <c r="AI110" s="79">
        <f>AH110*$I110</f>
        <v>0</v>
      </c>
      <c r="AJ110" s="78">
        <f t="shared" ref="AJ110" si="406">AL110-AH110</f>
        <v>0</v>
      </c>
      <c r="AK110" s="79">
        <f>AJ110*$I110</f>
        <v>0</v>
      </c>
      <c r="AL110" s="80">
        <v>0</v>
      </c>
      <c r="AM110" s="79">
        <f>AL110*$I110</f>
        <v>0</v>
      </c>
      <c r="AN110" s="78">
        <f t="shared" ref="AN110" si="407">AL110</f>
        <v>0</v>
      </c>
      <c r="AO110" s="79">
        <f>AN110*$I110</f>
        <v>0</v>
      </c>
      <c r="AP110" s="78">
        <f t="shared" ref="AP110" si="408">AR110-AN110</f>
        <v>0</v>
      </c>
      <c r="AQ110" s="79">
        <f>AP110*$I110</f>
        <v>0</v>
      </c>
      <c r="AR110" s="80">
        <v>0</v>
      </c>
      <c r="AS110" s="79">
        <f>AR110*$I110</f>
        <v>0</v>
      </c>
      <c r="AT110" s="78">
        <f t="shared" ref="AT110" si="409">AR110</f>
        <v>0</v>
      </c>
      <c r="AU110" s="79">
        <f>AT110*$I110</f>
        <v>0</v>
      </c>
      <c r="AV110" s="78">
        <f t="shared" ref="AV110" si="410">AX110-AT110</f>
        <v>0</v>
      </c>
      <c r="AW110" s="79">
        <f>AV110*$I110</f>
        <v>0</v>
      </c>
      <c r="AX110" s="80">
        <v>0</v>
      </c>
      <c r="AY110" s="79">
        <f>AX110*$I110</f>
        <v>0</v>
      </c>
      <c r="AZ110" s="78">
        <f t="shared" ref="AZ110" si="411">AX110</f>
        <v>0</v>
      </c>
      <c r="BA110" s="79">
        <f>AZ110*$I110</f>
        <v>0</v>
      </c>
      <c r="BB110" s="78">
        <f t="shared" ref="BB110" si="412">BD110-AZ110</f>
        <v>0</v>
      </c>
      <c r="BC110" s="79">
        <f>BB110*$I110</f>
        <v>0</v>
      </c>
      <c r="BD110" s="80">
        <v>0</v>
      </c>
      <c r="BE110" s="79">
        <f>BD110*$I110</f>
        <v>0</v>
      </c>
      <c r="BF110" s="78">
        <f t="shared" ref="BF110" si="413">BD110</f>
        <v>0</v>
      </c>
      <c r="BG110" s="79">
        <f>BF110*$I110</f>
        <v>0</v>
      </c>
      <c r="BH110" s="78">
        <f t="shared" ref="BH110" si="414">BJ110-BF110</f>
        <v>0</v>
      </c>
      <c r="BI110" s="79">
        <f>BH110*$I110</f>
        <v>0</v>
      </c>
      <c r="BJ110" s="80">
        <v>0</v>
      </c>
      <c r="BK110" s="79">
        <f>BJ110*$I110</f>
        <v>0</v>
      </c>
    </row>
    <row r="111" spans="2:63" ht="15" customHeight="1" x14ac:dyDescent="0.2">
      <c r="B111" s="92"/>
      <c r="C111" s="81" t="s">
        <v>89</v>
      </c>
      <c r="D111" s="74"/>
      <c r="E111" s="75"/>
      <c r="F111" s="76"/>
      <c r="G111" s="77"/>
      <c r="H111" s="84"/>
      <c r="I111" s="84"/>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6"/>
      <c r="BC111" s="86"/>
      <c r="BD111" s="86"/>
      <c r="BE111" s="86"/>
      <c r="BF111" s="86"/>
      <c r="BG111" s="86"/>
      <c r="BH111" s="86"/>
      <c r="BI111" s="86"/>
      <c r="BJ111" s="86"/>
      <c r="BK111" s="86"/>
    </row>
    <row r="112" spans="2:63" ht="15" customHeight="1" x14ac:dyDescent="0.2">
      <c r="B112" s="92"/>
      <c r="C112" s="85"/>
      <c r="D112" s="74"/>
      <c r="E112" s="75"/>
      <c r="F112" s="76"/>
      <c r="G112" s="77"/>
      <c r="H112" s="84"/>
      <c r="I112" s="84"/>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c r="BA112" s="86"/>
      <c r="BB112" s="86"/>
      <c r="BC112" s="86"/>
      <c r="BD112" s="86"/>
      <c r="BE112" s="86"/>
      <c r="BF112" s="86"/>
      <c r="BG112" s="86"/>
      <c r="BH112" s="86"/>
      <c r="BI112" s="86"/>
      <c r="BJ112" s="86"/>
      <c r="BK112" s="86"/>
    </row>
    <row r="113" spans="2:63" ht="15" customHeight="1" x14ac:dyDescent="0.2">
      <c r="B113" s="92">
        <f>B110+1</f>
        <v>6</v>
      </c>
      <c r="C113" s="81" t="s">
        <v>103</v>
      </c>
      <c r="D113" s="74"/>
      <c r="E113" s="82">
        <v>1</v>
      </c>
      <c r="F113" s="83" t="s">
        <v>36</v>
      </c>
      <c r="G113" s="84">
        <v>23428000</v>
      </c>
      <c r="H113" s="84">
        <f>G113*E113</f>
        <v>23428000</v>
      </c>
      <c r="I113" s="84">
        <f t="shared" ref="I113" si="415">(H113/$H$197)*100</f>
        <v>3.9441077441077441</v>
      </c>
      <c r="J113" s="78">
        <v>0</v>
      </c>
      <c r="K113" s="79">
        <f>J113*$I113</f>
        <v>0</v>
      </c>
      <c r="L113" s="78">
        <f t="shared" ref="L113" si="416">N113-J113</f>
        <v>0</v>
      </c>
      <c r="M113" s="79">
        <f>L113*$I113</f>
        <v>0</v>
      </c>
      <c r="N113" s="78">
        <v>0</v>
      </c>
      <c r="O113" s="79">
        <f>N113*$I113</f>
        <v>0</v>
      </c>
      <c r="P113" s="78">
        <f t="shared" ref="P113" si="417">N113</f>
        <v>0</v>
      </c>
      <c r="Q113" s="79">
        <f>P113*$I113</f>
        <v>0</v>
      </c>
      <c r="R113" s="78">
        <f t="shared" ref="R113" si="418">T113-P113</f>
        <v>0</v>
      </c>
      <c r="S113" s="79">
        <f>R113*$I113</f>
        <v>0</v>
      </c>
      <c r="T113" s="78">
        <v>0</v>
      </c>
      <c r="U113" s="79">
        <f>T113*$I113</f>
        <v>0</v>
      </c>
      <c r="V113" s="78">
        <f t="shared" ref="V113" si="419">T113</f>
        <v>0</v>
      </c>
      <c r="W113" s="79">
        <f>V113*$I113</f>
        <v>0</v>
      </c>
      <c r="X113" s="78">
        <f t="shared" ref="X113" si="420">Z113-V113</f>
        <v>0</v>
      </c>
      <c r="Y113" s="79">
        <f>X113*$I113</f>
        <v>0</v>
      </c>
      <c r="Z113" s="78">
        <v>0</v>
      </c>
      <c r="AA113" s="79">
        <f>Z113*$I113</f>
        <v>0</v>
      </c>
      <c r="AB113" s="78">
        <f t="shared" ref="AB113" si="421">Z113</f>
        <v>0</v>
      </c>
      <c r="AC113" s="79">
        <f>AB113*$I113</f>
        <v>0</v>
      </c>
      <c r="AD113" s="78">
        <f t="shared" ref="AD113" si="422">AF113-AB113</f>
        <v>0</v>
      </c>
      <c r="AE113" s="79">
        <f>AD113*$I113</f>
        <v>0</v>
      </c>
      <c r="AF113" s="80">
        <v>0</v>
      </c>
      <c r="AG113" s="79">
        <f>AF113*$I113</f>
        <v>0</v>
      </c>
      <c r="AH113" s="78">
        <f t="shared" ref="AH113" si="423">AF113</f>
        <v>0</v>
      </c>
      <c r="AI113" s="79">
        <f>AH113*$I113</f>
        <v>0</v>
      </c>
      <c r="AJ113" s="78">
        <f t="shared" ref="AJ113" si="424">AL113-AH113</f>
        <v>0</v>
      </c>
      <c r="AK113" s="79">
        <f>AJ113*$I113</f>
        <v>0</v>
      </c>
      <c r="AL113" s="80">
        <v>0</v>
      </c>
      <c r="AM113" s="79">
        <f>AL113*$I113</f>
        <v>0</v>
      </c>
      <c r="AN113" s="78">
        <f t="shared" ref="AN113" si="425">AL113</f>
        <v>0</v>
      </c>
      <c r="AO113" s="79">
        <f>AN113*$I113</f>
        <v>0</v>
      </c>
      <c r="AP113" s="78">
        <f t="shared" ref="AP113" si="426">AR113-AN113</f>
        <v>0.4</v>
      </c>
      <c r="AQ113" s="79">
        <f>AP113*$I113</f>
        <v>1.5776430976430977</v>
      </c>
      <c r="AR113" s="80">
        <v>0.4</v>
      </c>
      <c r="AS113" s="79">
        <f>AR113*$I113</f>
        <v>1.5776430976430977</v>
      </c>
      <c r="AT113" s="78">
        <f t="shared" ref="AT113" si="427">AR113</f>
        <v>0.4</v>
      </c>
      <c r="AU113" s="79">
        <f>AT113*$I113</f>
        <v>1.5776430976430977</v>
      </c>
      <c r="AV113" s="78">
        <f t="shared" ref="AV113" si="428">AX113-AT113</f>
        <v>-0.4</v>
      </c>
      <c r="AW113" s="79">
        <f>AV113*$I113</f>
        <v>-1.5776430976430977</v>
      </c>
      <c r="AX113" s="80">
        <v>0</v>
      </c>
      <c r="AY113" s="79">
        <f>AX113*$I113</f>
        <v>0</v>
      </c>
      <c r="AZ113" s="78">
        <f t="shared" ref="AZ113" si="429">AX113</f>
        <v>0</v>
      </c>
      <c r="BA113" s="79">
        <f>AZ113*$I113</f>
        <v>0</v>
      </c>
      <c r="BB113" s="78">
        <f t="shared" ref="BB113" si="430">BD113-AZ113</f>
        <v>0</v>
      </c>
      <c r="BC113" s="79">
        <f>BB113*$I113</f>
        <v>0</v>
      </c>
      <c r="BD113" s="80">
        <v>0</v>
      </c>
      <c r="BE113" s="79">
        <f>BD113*$I113</f>
        <v>0</v>
      </c>
      <c r="BF113" s="78">
        <f t="shared" ref="BF113" si="431">BD113</f>
        <v>0</v>
      </c>
      <c r="BG113" s="79">
        <f>BF113*$I113</f>
        <v>0</v>
      </c>
      <c r="BH113" s="78">
        <f t="shared" ref="BH113" si="432">BJ113-BF113</f>
        <v>0</v>
      </c>
      <c r="BI113" s="79">
        <f>BH113*$I113</f>
        <v>0</v>
      </c>
      <c r="BJ113" s="80">
        <v>0</v>
      </c>
      <c r="BK113" s="79">
        <f>BJ113*$I113</f>
        <v>0</v>
      </c>
    </row>
    <row r="114" spans="2:63" ht="15" customHeight="1" x14ac:dyDescent="0.2">
      <c r="B114" s="74"/>
      <c r="C114" s="81" t="s">
        <v>104</v>
      </c>
      <c r="D114" s="74"/>
      <c r="E114" s="75"/>
      <c r="F114" s="76"/>
      <c r="G114" s="77"/>
      <c r="H114" s="84"/>
      <c r="I114" s="84"/>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6"/>
      <c r="BK114" s="86"/>
    </row>
    <row r="115" spans="2:63" ht="15" customHeight="1" x14ac:dyDescent="0.2">
      <c r="B115" s="74"/>
      <c r="C115" s="81" t="s">
        <v>105</v>
      </c>
      <c r="D115" s="74"/>
      <c r="E115" s="75"/>
      <c r="F115" s="76"/>
      <c r="G115" s="77"/>
      <c r="H115" s="84"/>
      <c r="I115" s="84"/>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c r="BC115" s="86"/>
      <c r="BD115" s="86"/>
      <c r="BE115" s="86"/>
      <c r="BF115" s="86"/>
      <c r="BG115" s="86"/>
      <c r="BH115" s="86"/>
      <c r="BI115" s="86"/>
      <c r="BJ115" s="86"/>
      <c r="BK115" s="86"/>
    </row>
    <row r="116" spans="2:63" ht="30" customHeight="1" x14ac:dyDescent="0.2">
      <c r="B116" s="74"/>
      <c r="C116" s="81" t="s">
        <v>106</v>
      </c>
      <c r="D116" s="74"/>
      <c r="E116" s="75"/>
      <c r="F116" s="76"/>
      <c r="G116" s="77"/>
      <c r="H116" s="84"/>
      <c r="I116" s="84"/>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c r="BC116" s="86"/>
      <c r="BD116" s="86"/>
      <c r="BE116" s="86"/>
      <c r="BF116" s="86"/>
      <c r="BG116" s="86"/>
      <c r="BH116" s="86"/>
      <c r="BI116" s="86"/>
      <c r="BJ116" s="86"/>
      <c r="BK116" s="86"/>
    </row>
    <row r="117" spans="2:63" ht="15" customHeight="1" x14ac:dyDescent="0.2">
      <c r="B117" s="74"/>
      <c r="C117" s="81" t="s">
        <v>107</v>
      </c>
      <c r="D117" s="74"/>
      <c r="E117" s="75"/>
      <c r="F117" s="76"/>
      <c r="G117" s="77"/>
      <c r="H117" s="84"/>
      <c r="I117" s="84"/>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row>
    <row r="118" spans="2:63" ht="15" customHeight="1" x14ac:dyDescent="0.2">
      <c r="B118" s="74"/>
      <c r="C118" s="81" t="s">
        <v>108</v>
      </c>
      <c r="D118" s="74"/>
      <c r="E118" s="75"/>
      <c r="F118" s="76"/>
      <c r="G118" s="77"/>
      <c r="H118" s="84"/>
      <c r="I118" s="84"/>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c r="BC118" s="86"/>
      <c r="BD118" s="86"/>
      <c r="BE118" s="86"/>
      <c r="BF118" s="86"/>
      <c r="BG118" s="86"/>
      <c r="BH118" s="86"/>
      <c r="BI118" s="86"/>
      <c r="BJ118" s="86"/>
      <c r="BK118" s="86"/>
    </row>
    <row r="119" spans="2:63" ht="15" customHeight="1" x14ac:dyDescent="0.2">
      <c r="B119" s="74"/>
      <c r="C119" s="81" t="s">
        <v>77</v>
      </c>
      <c r="D119" s="74"/>
      <c r="E119" s="75"/>
      <c r="F119" s="76"/>
      <c r="G119" s="77"/>
      <c r="H119" s="84"/>
      <c r="I119" s="84"/>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c r="BC119" s="86"/>
      <c r="BD119" s="86"/>
      <c r="BE119" s="86"/>
      <c r="BF119" s="86"/>
      <c r="BG119" s="86"/>
      <c r="BH119" s="86"/>
      <c r="BI119" s="86"/>
      <c r="BJ119" s="86"/>
      <c r="BK119" s="86"/>
    </row>
    <row r="120" spans="2:63" ht="15" customHeight="1" x14ac:dyDescent="0.2">
      <c r="B120" s="74"/>
      <c r="C120" s="85"/>
      <c r="D120" s="74"/>
      <c r="E120" s="75"/>
      <c r="F120" s="76"/>
      <c r="G120" s="77"/>
      <c r="H120" s="84"/>
      <c r="I120" s="84"/>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6"/>
      <c r="BC120" s="86"/>
      <c r="BD120" s="86"/>
      <c r="BE120" s="86"/>
      <c r="BF120" s="86"/>
      <c r="BG120" s="86"/>
      <c r="BH120" s="86"/>
      <c r="BI120" s="86"/>
      <c r="BJ120" s="86"/>
      <c r="BK120" s="86"/>
    </row>
    <row r="121" spans="2:63" ht="15" customHeight="1" x14ac:dyDescent="0.2">
      <c r="B121" s="92">
        <f>B113+1</f>
        <v>7</v>
      </c>
      <c r="C121" s="81" t="s">
        <v>92</v>
      </c>
      <c r="D121" s="83" t="s">
        <v>93</v>
      </c>
      <c r="E121" s="82">
        <v>1</v>
      </c>
      <c r="F121" s="83" t="s">
        <v>94</v>
      </c>
      <c r="G121" s="84">
        <v>7051000</v>
      </c>
      <c r="H121" s="84">
        <f>G121*E121</f>
        <v>7051000</v>
      </c>
      <c r="I121" s="84">
        <f t="shared" ref="I121" si="433">(H121/$H$197)*100</f>
        <v>1.1870370370370369</v>
      </c>
      <c r="J121" s="78">
        <v>0</v>
      </c>
      <c r="K121" s="79">
        <f>J121*$I121</f>
        <v>0</v>
      </c>
      <c r="L121" s="78">
        <f t="shared" ref="L121" si="434">N121-J121</f>
        <v>0</v>
      </c>
      <c r="M121" s="79">
        <f>L121*$I121</f>
        <v>0</v>
      </c>
      <c r="N121" s="78">
        <v>0</v>
      </c>
      <c r="O121" s="79">
        <f>N121*$I121</f>
        <v>0</v>
      </c>
      <c r="P121" s="78">
        <f t="shared" ref="P121" si="435">N121</f>
        <v>0</v>
      </c>
      <c r="Q121" s="79">
        <f>P121*$I121</f>
        <v>0</v>
      </c>
      <c r="R121" s="78">
        <f t="shared" ref="R121" si="436">T121-P121</f>
        <v>0</v>
      </c>
      <c r="S121" s="79">
        <f>R121*$I121</f>
        <v>0</v>
      </c>
      <c r="T121" s="78">
        <v>0</v>
      </c>
      <c r="U121" s="79">
        <f>T121*$I121</f>
        <v>0</v>
      </c>
      <c r="V121" s="78">
        <f t="shared" ref="V121" si="437">T121</f>
        <v>0</v>
      </c>
      <c r="W121" s="79">
        <f>V121*$I121</f>
        <v>0</v>
      </c>
      <c r="X121" s="78">
        <f t="shared" ref="X121" si="438">Z121-V121</f>
        <v>0</v>
      </c>
      <c r="Y121" s="79">
        <f>X121*$I121</f>
        <v>0</v>
      </c>
      <c r="Z121" s="78">
        <v>0</v>
      </c>
      <c r="AA121" s="79">
        <f>Z121*$I121</f>
        <v>0</v>
      </c>
      <c r="AB121" s="78">
        <f t="shared" ref="AB121" si="439">Z121</f>
        <v>0</v>
      </c>
      <c r="AC121" s="79">
        <f>AB121*$I121</f>
        <v>0</v>
      </c>
      <c r="AD121" s="78">
        <f t="shared" ref="AD121" si="440">AF121-AB121</f>
        <v>0</v>
      </c>
      <c r="AE121" s="79">
        <f>AD121*$I121</f>
        <v>0</v>
      </c>
      <c r="AF121" s="80">
        <v>0</v>
      </c>
      <c r="AG121" s="79">
        <f>AF121*$I121</f>
        <v>0</v>
      </c>
      <c r="AH121" s="78">
        <f t="shared" ref="AH121" si="441">AF121</f>
        <v>0</v>
      </c>
      <c r="AI121" s="79">
        <f>AH121*$I121</f>
        <v>0</v>
      </c>
      <c r="AJ121" s="78">
        <f t="shared" ref="AJ121" si="442">AL121-AH121</f>
        <v>0</v>
      </c>
      <c r="AK121" s="79">
        <f>AJ121*$I121</f>
        <v>0</v>
      </c>
      <c r="AL121" s="80">
        <v>0</v>
      </c>
      <c r="AM121" s="79">
        <f>AL121*$I121</f>
        <v>0</v>
      </c>
      <c r="AN121" s="78">
        <f t="shared" ref="AN121" si="443">AL121</f>
        <v>0</v>
      </c>
      <c r="AO121" s="79">
        <f>AN121*$I121</f>
        <v>0</v>
      </c>
      <c r="AP121" s="78">
        <f t="shared" ref="AP121" si="444">AR121-AN121</f>
        <v>0.4</v>
      </c>
      <c r="AQ121" s="79">
        <f>AP121*$I121</f>
        <v>0.4748148148148148</v>
      </c>
      <c r="AR121" s="80">
        <v>0.4</v>
      </c>
      <c r="AS121" s="79">
        <f>AR121*$I121</f>
        <v>0.4748148148148148</v>
      </c>
      <c r="AT121" s="78">
        <f t="shared" ref="AT121" si="445">AR121</f>
        <v>0.4</v>
      </c>
      <c r="AU121" s="79">
        <f>AT121*$I121</f>
        <v>0.4748148148148148</v>
      </c>
      <c r="AV121" s="78">
        <f t="shared" ref="AV121" si="446">AX121-AT121</f>
        <v>-0.4</v>
      </c>
      <c r="AW121" s="79">
        <f>AV121*$I121</f>
        <v>-0.4748148148148148</v>
      </c>
      <c r="AX121" s="80">
        <v>0</v>
      </c>
      <c r="AY121" s="79">
        <f>AX121*$I121</f>
        <v>0</v>
      </c>
      <c r="AZ121" s="78">
        <f t="shared" ref="AZ121" si="447">AX121</f>
        <v>0</v>
      </c>
      <c r="BA121" s="79">
        <f>AZ121*$I121</f>
        <v>0</v>
      </c>
      <c r="BB121" s="78">
        <f t="shared" ref="BB121" si="448">BD121-AZ121</f>
        <v>0</v>
      </c>
      <c r="BC121" s="79">
        <f>BB121*$I121</f>
        <v>0</v>
      </c>
      <c r="BD121" s="80">
        <v>0</v>
      </c>
      <c r="BE121" s="79">
        <f>BD121*$I121</f>
        <v>0</v>
      </c>
      <c r="BF121" s="78">
        <f t="shared" ref="BF121" si="449">BD121</f>
        <v>0</v>
      </c>
      <c r="BG121" s="79">
        <f>BF121*$I121</f>
        <v>0</v>
      </c>
      <c r="BH121" s="78">
        <f t="shared" ref="BH121" si="450">BJ121-BF121</f>
        <v>0</v>
      </c>
      <c r="BI121" s="79">
        <f>BH121*$I121</f>
        <v>0</v>
      </c>
      <c r="BJ121" s="80">
        <v>0</v>
      </c>
      <c r="BK121" s="79">
        <f>BJ121*$I121</f>
        <v>0</v>
      </c>
    </row>
    <row r="122" spans="2:63" ht="15" customHeight="1" x14ac:dyDescent="0.2">
      <c r="B122" s="92"/>
      <c r="C122" s="81" t="s">
        <v>95</v>
      </c>
      <c r="D122" s="74"/>
      <c r="E122" s="75"/>
      <c r="F122" s="76"/>
      <c r="G122" s="77"/>
      <c r="H122" s="84"/>
      <c r="I122" s="84"/>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V122" s="86"/>
      <c r="AW122" s="86"/>
      <c r="AX122" s="86"/>
      <c r="AY122" s="86"/>
      <c r="AZ122" s="86"/>
      <c r="BA122" s="86"/>
      <c r="BB122" s="86"/>
      <c r="BC122" s="86"/>
      <c r="BD122" s="86"/>
      <c r="BE122" s="86"/>
      <c r="BF122" s="86"/>
      <c r="BG122" s="86"/>
      <c r="BH122" s="86"/>
      <c r="BI122" s="86"/>
      <c r="BJ122" s="86"/>
      <c r="BK122" s="86"/>
    </row>
    <row r="123" spans="2:63" ht="45" customHeight="1" x14ac:dyDescent="0.2">
      <c r="B123" s="92"/>
      <c r="C123" s="81" t="s">
        <v>96</v>
      </c>
      <c r="D123" s="74"/>
      <c r="E123" s="75"/>
      <c r="F123" s="76"/>
      <c r="G123" s="77"/>
      <c r="H123" s="84"/>
      <c r="I123" s="84"/>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c r="AY123" s="86"/>
      <c r="AZ123" s="86"/>
      <c r="BA123" s="86"/>
      <c r="BB123" s="86"/>
      <c r="BC123" s="86"/>
      <c r="BD123" s="86"/>
      <c r="BE123" s="86"/>
      <c r="BF123" s="86"/>
      <c r="BG123" s="86"/>
      <c r="BH123" s="86"/>
      <c r="BI123" s="86"/>
      <c r="BJ123" s="86"/>
      <c r="BK123" s="86"/>
    </row>
    <row r="124" spans="2:63" ht="15" customHeight="1" x14ac:dyDescent="0.2">
      <c r="B124" s="92"/>
      <c r="C124" s="85"/>
      <c r="D124" s="74"/>
      <c r="E124" s="75"/>
      <c r="F124" s="76"/>
      <c r="G124" s="77"/>
      <c r="H124" s="84"/>
      <c r="I124" s="84"/>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c r="AQ124" s="86"/>
      <c r="AR124" s="86"/>
      <c r="AS124" s="86"/>
      <c r="AT124" s="86"/>
      <c r="AU124" s="86"/>
      <c r="AV124" s="86"/>
      <c r="AW124" s="86"/>
      <c r="AX124" s="86"/>
      <c r="AY124" s="86"/>
      <c r="AZ124" s="86"/>
      <c r="BA124" s="86"/>
      <c r="BB124" s="86"/>
      <c r="BC124" s="86"/>
      <c r="BD124" s="86"/>
      <c r="BE124" s="86"/>
      <c r="BF124" s="86"/>
      <c r="BG124" s="86"/>
      <c r="BH124" s="86"/>
      <c r="BI124" s="86"/>
      <c r="BJ124" s="86"/>
      <c r="BK124" s="86"/>
    </row>
    <row r="125" spans="2:63" ht="15" customHeight="1" x14ac:dyDescent="0.2">
      <c r="B125" s="92">
        <f>B121+1</f>
        <v>8</v>
      </c>
      <c r="C125" s="81" t="s">
        <v>97</v>
      </c>
      <c r="D125" s="74"/>
      <c r="E125" s="82">
        <v>4</v>
      </c>
      <c r="F125" s="83" t="s">
        <v>34</v>
      </c>
      <c r="G125" s="84">
        <v>3038000</v>
      </c>
      <c r="H125" s="84">
        <f>G125*E125</f>
        <v>12152000</v>
      </c>
      <c r="I125" s="84">
        <f t="shared" ref="I125" si="451">(H125/$H$197)*100</f>
        <v>2.0457912457912455</v>
      </c>
      <c r="J125" s="78">
        <v>0</v>
      </c>
      <c r="K125" s="79">
        <f>J125*$I125</f>
        <v>0</v>
      </c>
      <c r="L125" s="78">
        <f t="shared" ref="L125" si="452">N125-J125</f>
        <v>0</v>
      </c>
      <c r="M125" s="79">
        <f>L125*$I125</f>
        <v>0</v>
      </c>
      <c r="N125" s="78">
        <v>0</v>
      </c>
      <c r="O125" s="79">
        <f>N125*$I125</f>
        <v>0</v>
      </c>
      <c r="P125" s="78">
        <f t="shared" ref="P125" si="453">N125</f>
        <v>0</v>
      </c>
      <c r="Q125" s="79">
        <f>P125*$I125</f>
        <v>0</v>
      </c>
      <c r="R125" s="78">
        <f t="shared" ref="R125" si="454">T125-P125</f>
        <v>0</v>
      </c>
      <c r="S125" s="79">
        <f>R125*$I125</f>
        <v>0</v>
      </c>
      <c r="T125" s="78">
        <v>0</v>
      </c>
      <c r="U125" s="79">
        <f>T125*$I125</f>
        <v>0</v>
      </c>
      <c r="V125" s="78">
        <f t="shared" ref="V125" si="455">T125</f>
        <v>0</v>
      </c>
      <c r="W125" s="79">
        <f>V125*$I125</f>
        <v>0</v>
      </c>
      <c r="X125" s="78">
        <f t="shared" ref="X125" si="456">Z125-V125</f>
        <v>0</v>
      </c>
      <c r="Y125" s="79">
        <f>X125*$I125</f>
        <v>0</v>
      </c>
      <c r="Z125" s="78">
        <v>0</v>
      </c>
      <c r="AA125" s="79">
        <f>Z125*$I125</f>
        <v>0</v>
      </c>
      <c r="AB125" s="78">
        <f t="shared" ref="AB125" si="457">Z125</f>
        <v>0</v>
      </c>
      <c r="AC125" s="79">
        <f>AB125*$I125</f>
        <v>0</v>
      </c>
      <c r="AD125" s="78">
        <f t="shared" ref="AD125" si="458">AF125-AB125</f>
        <v>0</v>
      </c>
      <c r="AE125" s="79">
        <f>AD125*$I125</f>
        <v>0</v>
      </c>
      <c r="AF125" s="80">
        <v>0</v>
      </c>
      <c r="AG125" s="79">
        <f>AF125*$I125</f>
        <v>0</v>
      </c>
      <c r="AH125" s="78">
        <f t="shared" ref="AH125" si="459">AF125</f>
        <v>0</v>
      </c>
      <c r="AI125" s="79">
        <f>AH125*$I125</f>
        <v>0</v>
      </c>
      <c r="AJ125" s="78">
        <f t="shared" ref="AJ125" si="460">AL125-AH125</f>
        <v>0</v>
      </c>
      <c r="AK125" s="79">
        <f>AJ125*$I125</f>
        <v>0</v>
      </c>
      <c r="AL125" s="80">
        <v>0</v>
      </c>
      <c r="AM125" s="79">
        <f>AL125*$I125</f>
        <v>0</v>
      </c>
      <c r="AN125" s="78">
        <f t="shared" ref="AN125" si="461">AL125</f>
        <v>0</v>
      </c>
      <c r="AO125" s="79">
        <f>AN125*$I125</f>
        <v>0</v>
      </c>
      <c r="AP125" s="78">
        <f t="shared" ref="AP125" si="462">AR125-AN125</f>
        <v>0.4</v>
      </c>
      <c r="AQ125" s="79">
        <f>AP125*$I125</f>
        <v>0.81831649831649822</v>
      </c>
      <c r="AR125" s="80">
        <v>0.4</v>
      </c>
      <c r="AS125" s="79">
        <f>AR125*$I125</f>
        <v>0.81831649831649822</v>
      </c>
      <c r="AT125" s="78">
        <f t="shared" ref="AT125" si="463">AR125</f>
        <v>0.4</v>
      </c>
      <c r="AU125" s="79">
        <f>AT125*$I125</f>
        <v>0.81831649831649822</v>
      </c>
      <c r="AV125" s="78">
        <f t="shared" ref="AV125" si="464">AX125-AT125</f>
        <v>-0.4</v>
      </c>
      <c r="AW125" s="79">
        <f>AV125*$I125</f>
        <v>-0.81831649831649822</v>
      </c>
      <c r="AX125" s="80">
        <v>0</v>
      </c>
      <c r="AY125" s="79">
        <f>AX125*$I125</f>
        <v>0</v>
      </c>
      <c r="AZ125" s="78">
        <f t="shared" ref="AZ125" si="465">AX125</f>
        <v>0</v>
      </c>
      <c r="BA125" s="79">
        <f>AZ125*$I125</f>
        <v>0</v>
      </c>
      <c r="BB125" s="78">
        <f t="shared" ref="BB125" si="466">BD125-AZ125</f>
        <v>0</v>
      </c>
      <c r="BC125" s="79">
        <f>BB125*$I125</f>
        <v>0</v>
      </c>
      <c r="BD125" s="80">
        <v>0</v>
      </c>
      <c r="BE125" s="79">
        <f>BD125*$I125</f>
        <v>0</v>
      </c>
      <c r="BF125" s="78">
        <f t="shared" ref="BF125" si="467">BD125</f>
        <v>0</v>
      </c>
      <c r="BG125" s="79">
        <f>BF125*$I125</f>
        <v>0</v>
      </c>
      <c r="BH125" s="78">
        <f t="shared" ref="BH125" si="468">BJ125-BF125</f>
        <v>0</v>
      </c>
      <c r="BI125" s="79">
        <f>BH125*$I125</f>
        <v>0</v>
      </c>
      <c r="BJ125" s="80">
        <v>0</v>
      </c>
      <c r="BK125" s="79">
        <f>BJ125*$I125</f>
        <v>0</v>
      </c>
    </row>
    <row r="126" spans="2:63" ht="15" customHeight="1" x14ac:dyDescent="0.2">
      <c r="B126" s="92"/>
      <c r="C126" s="81" t="s">
        <v>95</v>
      </c>
      <c r="D126" s="74"/>
      <c r="E126" s="75"/>
      <c r="F126" s="76"/>
      <c r="G126" s="77"/>
      <c r="H126" s="77"/>
      <c r="I126" s="77"/>
      <c r="J126" s="86"/>
      <c r="K126" s="86"/>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c r="AQ126" s="86"/>
      <c r="AR126" s="86"/>
      <c r="AS126" s="86"/>
      <c r="AT126" s="86"/>
      <c r="AU126" s="86"/>
      <c r="AV126" s="86"/>
      <c r="AW126" s="86"/>
      <c r="AX126" s="86"/>
      <c r="AY126" s="86"/>
      <c r="AZ126" s="86"/>
      <c r="BA126" s="86"/>
      <c r="BB126" s="86"/>
      <c r="BC126" s="86"/>
      <c r="BD126" s="86"/>
      <c r="BE126" s="86"/>
      <c r="BF126" s="86"/>
      <c r="BG126" s="86"/>
      <c r="BH126" s="86"/>
      <c r="BI126" s="86"/>
      <c r="BJ126" s="86"/>
      <c r="BK126" s="86"/>
    </row>
    <row r="127" spans="2:63" ht="15" customHeight="1" x14ac:dyDescent="0.2">
      <c r="B127" s="74"/>
      <c r="C127" s="81" t="s">
        <v>98</v>
      </c>
      <c r="D127" s="74"/>
      <c r="E127" s="75"/>
      <c r="F127" s="76"/>
      <c r="G127" s="77"/>
      <c r="H127" s="77"/>
      <c r="I127" s="77"/>
      <c r="J127" s="86"/>
      <c r="K127" s="86"/>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c r="AQ127" s="86"/>
      <c r="AR127" s="86"/>
      <c r="AS127" s="86"/>
      <c r="AT127" s="86"/>
      <c r="AU127" s="86"/>
      <c r="AV127" s="86"/>
      <c r="AW127" s="86"/>
      <c r="AX127" s="86"/>
      <c r="AY127" s="86"/>
      <c r="AZ127" s="86"/>
      <c r="BA127" s="86"/>
      <c r="BB127" s="86"/>
      <c r="BC127" s="86"/>
      <c r="BD127" s="86"/>
      <c r="BE127" s="86"/>
      <c r="BF127" s="86"/>
      <c r="BG127" s="86"/>
      <c r="BH127" s="86"/>
      <c r="BI127" s="86"/>
      <c r="BJ127" s="86"/>
      <c r="BK127" s="86"/>
    </row>
    <row r="128" spans="2:63" ht="30" customHeight="1" x14ac:dyDescent="0.2">
      <c r="B128" s="74"/>
      <c r="C128" s="81" t="s">
        <v>99</v>
      </c>
      <c r="D128" s="74"/>
      <c r="E128" s="75"/>
      <c r="F128" s="76"/>
      <c r="G128" s="77"/>
      <c r="H128" s="77"/>
      <c r="I128" s="77"/>
      <c r="J128" s="86"/>
      <c r="K128" s="86"/>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c r="AQ128" s="86"/>
      <c r="AR128" s="86"/>
      <c r="AS128" s="86"/>
      <c r="AT128" s="86"/>
      <c r="AU128" s="86"/>
      <c r="AV128" s="86"/>
      <c r="AW128" s="86"/>
      <c r="AX128" s="86"/>
      <c r="AY128" s="86"/>
      <c r="AZ128" s="86"/>
      <c r="BA128" s="86"/>
      <c r="BB128" s="86"/>
      <c r="BC128" s="86"/>
      <c r="BD128" s="86"/>
      <c r="BE128" s="86"/>
      <c r="BF128" s="86"/>
      <c r="BG128" s="86"/>
      <c r="BH128" s="86"/>
      <c r="BI128" s="86"/>
      <c r="BJ128" s="86"/>
      <c r="BK128" s="86"/>
    </row>
    <row r="129" spans="2:63" ht="15" customHeight="1" x14ac:dyDescent="0.2">
      <c r="B129" s="74"/>
      <c r="C129" s="85"/>
      <c r="D129" s="74"/>
      <c r="E129" s="75"/>
      <c r="F129" s="76"/>
      <c r="G129" s="77"/>
      <c r="H129" s="77"/>
      <c r="I129" s="77"/>
      <c r="J129" s="86"/>
      <c r="K129" s="86"/>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c r="AQ129" s="86"/>
      <c r="AR129" s="86"/>
      <c r="AS129" s="86"/>
      <c r="AT129" s="86"/>
      <c r="AU129" s="86"/>
      <c r="AV129" s="86"/>
      <c r="AW129" s="86"/>
      <c r="AX129" s="86"/>
      <c r="AY129" s="86"/>
      <c r="AZ129" s="86"/>
      <c r="BA129" s="86"/>
      <c r="BB129" s="86"/>
      <c r="BC129" s="86"/>
      <c r="BD129" s="86"/>
      <c r="BE129" s="86"/>
      <c r="BF129" s="86"/>
      <c r="BG129" s="86"/>
      <c r="BH129" s="86"/>
      <c r="BI129" s="86"/>
      <c r="BJ129" s="86"/>
      <c r="BK129" s="86"/>
    </row>
    <row r="130" spans="2:63" ht="15" customHeight="1" x14ac:dyDescent="0.2">
      <c r="B130" s="74"/>
      <c r="C130" s="73"/>
      <c r="D130" s="87"/>
      <c r="E130" s="88"/>
      <c r="F130" s="89"/>
      <c r="G130" s="90" t="s">
        <v>109</v>
      </c>
      <c r="H130" s="91">
        <f>SUM(H96:H129)</f>
        <v>64385830</v>
      </c>
      <c r="I130" s="91"/>
      <c r="J130" s="86"/>
      <c r="K130" s="86"/>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c r="AQ130" s="86"/>
      <c r="AR130" s="86"/>
      <c r="AS130" s="86"/>
      <c r="AT130" s="86"/>
      <c r="AU130" s="86"/>
      <c r="AV130" s="86"/>
      <c r="AW130" s="86"/>
      <c r="AX130" s="86"/>
      <c r="AY130" s="86"/>
      <c r="AZ130" s="86"/>
      <c r="BA130" s="86"/>
      <c r="BB130" s="86"/>
      <c r="BC130" s="86"/>
      <c r="BD130" s="86"/>
      <c r="BE130" s="86"/>
      <c r="BF130" s="86"/>
      <c r="BG130" s="86"/>
      <c r="BH130" s="86"/>
      <c r="BI130" s="86"/>
      <c r="BJ130" s="86"/>
      <c r="BK130" s="86"/>
    </row>
    <row r="131" spans="2:63" ht="15" customHeight="1" x14ac:dyDescent="0.2">
      <c r="B131" s="74"/>
      <c r="C131" s="85"/>
      <c r="D131" s="74"/>
      <c r="E131" s="75"/>
      <c r="F131" s="76"/>
      <c r="G131" s="77"/>
      <c r="H131" s="77"/>
      <c r="I131" s="77"/>
      <c r="J131" s="86"/>
      <c r="K131" s="86"/>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c r="BC131" s="86"/>
      <c r="BD131" s="86"/>
      <c r="BE131" s="86"/>
      <c r="BF131" s="86"/>
      <c r="BG131" s="86"/>
      <c r="BH131" s="86"/>
      <c r="BI131" s="86"/>
      <c r="BJ131" s="86"/>
      <c r="BK131" s="86"/>
    </row>
    <row r="132" spans="2:63" ht="15" customHeight="1" x14ac:dyDescent="0.2">
      <c r="B132" s="93" t="s">
        <v>144</v>
      </c>
      <c r="C132" s="73" t="s">
        <v>110</v>
      </c>
      <c r="D132" s="74"/>
      <c r="E132" s="75"/>
      <c r="F132" s="76"/>
      <c r="G132" s="77"/>
      <c r="H132" s="77"/>
      <c r="I132" s="77"/>
      <c r="J132" s="86"/>
      <c r="K132" s="86"/>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86"/>
      <c r="AZ132" s="86"/>
      <c r="BA132" s="86"/>
      <c r="BB132" s="86"/>
      <c r="BC132" s="86"/>
      <c r="BD132" s="86"/>
      <c r="BE132" s="86"/>
      <c r="BF132" s="86"/>
      <c r="BG132" s="86"/>
      <c r="BH132" s="86"/>
      <c r="BI132" s="86"/>
      <c r="BJ132" s="86"/>
      <c r="BK132" s="86"/>
    </row>
    <row r="133" spans="2:63" ht="15" customHeight="1" x14ac:dyDescent="0.2">
      <c r="B133" s="74"/>
      <c r="C133" s="85"/>
      <c r="D133" s="74"/>
      <c r="E133" s="75"/>
      <c r="F133" s="76"/>
      <c r="G133" s="77"/>
      <c r="H133" s="77"/>
      <c r="I133" s="77"/>
      <c r="J133" s="86"/>
      <c r="K133" s="86"/>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c r="AY133" s="86"/>
      <c r="AZ133" s="86"/>
      <c r="BA133" s="86"/>
      <c r="BB133" s="86"/>
      <c r="BC133" s="86"/>
      <c r="BD133" s="86"/>
      <c r="BE133" s="86"/>
      <c r="BF133" s="86"/>
      <c r="BG133" s="86"/>
      <c r="BH133" s="86"/>
      <c r="BI133" s="86"/>
      <c r="BJ133" s="86"/>
      <c r="BK133" s="86"/>
    </row>
    <row r="134" spans="2:63" ht="15" customHeight="1" x14ac:dyDescent="0.2">
      <c r="B134" s="92">
        <v>1</v>
      </c>
      <c r="C134" s="81" t="s">
        <v>51</v>
      </c>
      <c r="D134" s="83" t="s">
        <v>52</v>
      </c>
      <c r="E134" s="82">
        <v>23.344999999999999</v>
      </c>
      <c r="F134" s="83" t="s">
        <v>34</v>
      </c>
      <c r="G134" s="84">
        <v>129000</v>
      </c>
      <c r="H134" s="84">
        <f>G134*E134</f>
        <v>3011505</v>
      </c>
      <c r="I134" s="84">
        <f t="shared" ref="I134" si="469">(H134/$H$197)*100</f>
        <v>0.50698737373737379</v>
      </c>
      <c r="J134" s="78">
        <v>0</v>
      </c>
      <c r="K134" s="79">
        <f>J134*$I134</f>
        <v>0</v>
      </c>
      <c r="L134" s="78">
        <f t="shared" ref="L134" si="470">N134-J134</f>
        <v>0</v>
      </c>
      <c r="M134" s="79">
        <f>L134*$I134</f>
        <v>0</v>
      </c>
      <c r="N134" s="78">
        <v>0</v>
      </c>
      <c r="O134" s="79">
        <f>N134*$I134</f>
        <v>0</v>
      </c>
      <c r="P134" s="78">
        <f t="shared" ref="P134" si="471">N134</f>
        <v>0</v>
      </c>
      <c r="Q134" s="79">
        <f>P134*$I134</f>
        <v>0</v>
      </c>
      <c r="R134" s="78">
        <f t="shared" ref="R134" si="472">T134-P134</f>
        <v>0</v>
      </c>
      <c r="S134" s="79">
        <f>R134*$I134</f>
        <v>0</v>
      </c>
      <c r="T134" s="78">
        <v>0</v>
      </c>
      <c r="U134" s="79">
        <f>T134*$I134</f>
        <v>0</v>
      </c>
      <c r="V134" s="78">
        <f t="shared" ref="V134" si="473">T134</f>
        <v>0</v>
      </c>
      <c r="W134" s="79">
        <f>V134*$I134</f>
        <v>0</v>
      </c>
      <c r="X134" s="78">
        <f t="shared" ref="X134" si="474">Z134-V134</f>
        <v>0.5</v>
      </c>
      <c r="Y134" s="79">
        <f>X134*$I134</f>
        <v>0.2534936868686869</v>
      </c>
      <c r="Z134" s="78">
        <v>0.5</v>
      </c>
      <c r="AA134" s="79">
        <f>Z134*$I134</f>
        <v>0.2534936868686869</v>
      </c>
      <c r="AB134" s="78">
        <f t="shared" ref="AB134" si="475">Z134</f>
        <v>0.5</v>
      </c>
      <c r="AC134" s="79">
        <f>AB134*$I134</f>
        <v>0.2534936868686869</v>
      </c>
      <c r="AD134" s="78">
        <f t="shared" ref="AD134" si="476">AF134-AB134</f>
        <v>0.5</v>
      </c>
      <c r="AE134" s="79">
        <f>AD134*$I134</f>
        <v>0.2534936868686869</v>
      </c>
      <c r="AF134" s="80">
        <v>1</v>
      </c>
      <c r="AG134" s="79">
        <f>AF134*$I134</f>
        <v>0.50698737373737379</v>
      </c>
      <c r="AH134" s="78">
        <f t="shared" ref="AH134" si="477">AF134</f>
        <v>1</v>
      </c>
      <c r="AI134" s="79">
        <f>AH134*$I134</f>
        <v>0.50698737373737379</v>
      </c>
      <c r="AJ134" s="78">
        <f t="shared" ref="AJ134" si="478">AL134-AH134</f>
        <v>0</v>
      </c>
      <c r="AK134" s="79">
        <f>AJ134*$I134</f>
        <v>0</v>
      </c>
      <c r="AL134" s="80">
        <v>1</v>
      </c>
      <c r="AM134" s="79">
        <f>AL134*$I134</f>
        <v>0.50698737373737379</v>
      </c>
      <c r="AN134" s="78">
        <f t="shared" ref="AN134" si="479">AL134</f>
        <v>1</v>
      </c>
      <c r="AO134" s="79">
        <f>AN134*$I134</f>
        <v>0.50698737373737379</v>
      </c>
      <c r="AP134" s="78">
        <f t="shared" ref="AP134" si="480">AR134-AN134</f>
        <v>0</v>
      </c>
      <c r="AQ134" s="79">
        <f>AP134*$I134</f>
        <v>0</v>
      </c>
      <c r="AR134" s="80">
        <v>1</v>
      </c>
      <c r="AS134" s="79">
        <f>AR134*$I134</f>
        <v>0.50698737373737379</v>
      </c>
      <c r="AT134" s="78">
        <f t="shared" ref="AT134" si="481">AR134</f>
        <v>1</v>
      </c>
      <c r="AU134" s="79">
        <f>AT134*$I134</f>
        <v>0.50698737373737379</v>
      </c>
      <c r="AV134" s="78">
        <f t="shared" ref="AV134" si="482">AX134-AT134</f>
        <v>-1</v>
      </c>
      <c r="AW134" s="79">
        <f>AV134*$I134</f>
        <v>-0.50698737373737379</v>
      </c>
      <c r="AX134" s="80">
        <v>0</v>
      </c>
      <c r="AY134" s="79">
        <f>AX134*$I134</f>
        <v>0</v>
      </c>
      <c r="AZ134" s="78">
        <f t="shared" ref="AZ134" si="483">AX134</f>
        <v>0</v>
      </c>
      <c r="BA134" s="79">
        <f>AZ134*$I134</f>
        <v>0</v>
      </c>
      <c r="BB134" s="78">
        <f t="shared" ref="BB134" si="484">BD134-AZ134</f>
        <v>0</v>
      </c>
      <c r="BC134" s="79">
        <f>BB134*$I134</f>
        <v>0</v>
      </c>
      <c r="BD134" s="80">
        <v>0</v>
      </c>
      <c r="BE134" s="79">
        <f>BD134*$I134</f>
        <v>0</v>
      </c>
      <c r="BF134" s="78">
        <f t="shared" ref="BF134" si="485">BD134</f>
        <v>0</v>
      </c>
      <c r="BG134" s="79">
        <f>BF134*$I134</f>
        <v>0</v>
      </c>
      <c r="BH134" s="78">
        <f t="shared" ref="BH134" si="486">BJ134-BF134</f>
        <v>0</v>
      </c>
      <c r="BI134" s="79">
        <f>BH134*$I134</f>
        <v>0</v>
      </c>
      <c r="BJ134" s="80">
        <v>0</v>
      </c>
      <c r="BK134" s="79">
        <f>BJ134*$I134</f>
        <v>0</v>
      </c>
    </row>
    <row r="135" spans="2:63" ht="15" customHeight="1" x14ac:dyDescent="0.2">
      <c r="B135" s="74"/>
      <c r="C135" s="85"/>
      <c r="D135" s="74"/>
      <c r="E135" s="75"/>
      <c r="F135" s="76"/>
      <c r="G135" s="77"/>
      <c r="H135" s="84"/>
      <c r="I135" s="84"/>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c r="AQ135" s="86"/>
      <c r="AR135" s="86"/>
      <c r="AS135" s="86"/>
      <c r="AT135" s="86"/>
      <c r="AU135" s="86"/>
      <c r="AV135" s="86"/>
      <c r="AW135" s="86"/>
      <c r="AX135" s="86"/>
      <c r="AY135" s="86"/>
      <c r="AZ135" s="86"/>
      <c r="BA135" s="86"/>
      <c r="BB135" s="86"/>
      <c r="BC135" s="86"/>
      <c r="BD135" s="86"/>
      <c r="BE135" s="86"/>
      <c r="BF135" s="86"/>
      <c r="BG135" s="86"/>
      <c r="BH135" s="86"/>
      <c r="BI135" s="86"/>
      <c r="BJ135" s="86"/>
      <c r="BK135" s="86"/>
    </row>
    <row r="136" spans="2:63" ht="30" customHeight="1" x14ac:dyDescent="0.2">
      <c r="B136" s="92">
        <f>B134+1</f>
        <v>2</v>
      </c>
      <c r="C136" s="81" t="s">
        <v>53</v>
      </c>
      <c r="D136" s="83" t="s">
        <v>52</v>
      </c>
      <c r="E136" s="82">
        <v>23.344999999999999</v>
      </c>
      <c r="F136" s="83" t="s">
        <v>34</v>
      </c>
      <c r="G136" s="84">
        <v>706000</v>
      </c>
      <c r="H136" s="84">
        <f>G136*E136</f>
        <v>16481570</v>
      </c>
      <c r="I136" s="84">
        <f t="shared" ref="I136" si="487">(H136/$H$197)*100</f>
        <v>2.7746750841750845</v>
      </c>
      <c r="J136" s="78">
        <v>0</v>
      </c>
      <c r="K136" s="79">
        <f>J136*$I136</f>
        <v>0</v>
      </c>
      <c r="L136" s="78">
        <f t="shared" ref="L136" si="488">N136-J136</f>
        <v>0</v>
      </c>
      <c r="M136" s="79">
        <f>L136*$I136</f>
        <v>0</v>
      </c>
      <c r="N136" s="78">
        <v>0</v>
      </c>
      <c r="O136" s="79">
        <f>N136*$I136</f>
        <v>0</v>
      </c>
      <c r="P136" s="78">
        <f t="shared" ref="P136" si="489">N136</f>
        <v>0</v>
      </c>
      <c r="Q136" s="79">
        <f>P136*$I136</f>
        <v>0</v>
      </c>
      <c r="R136" s="78">
        <f t="shared" ref="R136" si="490">T136-P136</f>
        <v>0</v>
      </c>
      <c r="S136" s="79">
        <f>R136*$I136</f>
        <v>0</v>
      </c>
      <c r="T136" s="78">
        <v>0</v>
      </c>
      <c r="U136" s="79">
        <f>T136*$I136</f>
        <v>0</v>
      </c>
      <c r="V136" s="78">
        <f t="shared" ref="V136" si="491">T136</f>
        <v>0</v>
      </c>
      <c r="W136" s="79">
        <f>V136*$I136</f>
        <v>0</v>
      </c>
      <c r="X136" s="78">
        <f t="shared" ref="X136" si="492">Z136-V136</f>
        <v>0</v>
      </c>
      <c r="Y136" s="79">
        <f>X136*$I136</f>
        <v>0</v>
      </c>
      <c r="Z136" s="78">
        <v>0</v>
      </c>
      <c r="AA136" s="79">
        <f>Z136*$I136</f>
        <v>0</v>
      </c>
      <c r="AB136" s="78">
        <f t="shared" ref="AB136" si="493">Z136</f>
        <v>0</v>
      </c>
      <c r="AC136" s="79">
        <f>AB136*$I136</f>
        <v>0</v>
      </c>
      <c r="AD136" s="78">
        <f t="shared" ref="AD136" si="494">AF136-AB136</f>
        <v>0.2</v>
      </c>
      <c r="AE136" s="79">
        <f>AD136*$I136</f>
        <v>0.55493501683501689</v>
      </c>
      <c r="AF136" s="80">
        <v>0.2</v>
      </c>
      <c r="AG136" s="79">
        <f>AF136*$I136</f>
        <v>0.55493501683501689</v>
      </c>
      <c r="AH136" s="78">
        <f t="shared" ref="AH136" si="495">AF136</f>
        <v>0.2</v>
      </c>
      <c r="AI136" s="79">
        <f>AH136*$I136</f>
        <v>0.55493501683501689</v>
      </c>
      <c r="AJ136" s="78">
        <f t="shared" ref="AJ136" si="496">AL136-AH136</f>
        <v>0.14999999999999997</v>
      </c>
      <c r="AK136" s="79">
        <f>AJ136*$I136</f>
        <v>0.41620126262626256</v>
      </c>
      <c r="AL136" s="80">
        <v>0.35</v>
      </c>
      <c r="AM136" s="79">
        <f>AL136*$I136</f>
        <v>0.97113627946127945</v>
      </c>
      <c r="AN136" s="78">
        <f t="shared" ref="AN136" si="497">AL136</f>
        <v>0.35</v>
      </c>
      <c r="AO136" s="79">
        <f>AN136*$I136</f>
        <v>0.97113627946127945</v>
      </c>
      <c r="AP136" s="78">
        <f t="shared" ref="AP136" si="498">AR136-AN136</f>
        <v>0.25</v>
      </c>
      <c r="AQ136" s="79">
        <f>AP136*$I136</f>
        <v>0.69366877104377112</v>
      </c>
      <c r="AR136" s="80">
        <v>0.6</v>
      </c>
      <c r="AS136" s="79">
        <f>AR136*$I136</f>
        <v>1.6648050505050507</v>
      </c>
      <c r="AT136" s="78">
        <f t="shared" ref="AT136" si="499">AR136</f>
        <v>0.6</v>
      </c>
      <c r="AU136" s="79">
        <f>AT136*$I136</f>
        <v>1.6648050505050507</v>
      </c>
      <c r="AV136" s="78">
        <f t="shared" ref="AV136" si="500">AX136-AT136</f>
        <v>-0.6</v>
      </c>
      <c r="AW136" s="79">
        <f>AV136*$I136</f>
        <v>-1.6648050505050507</v>
      </c>
      <c r="AX136" s="80">
        <v>0</v>
      </c>
      <c r="AY136" s="79">
        <f>AX136*$I136</f>
        <v>0</v>
      </c>
      <c r="AZ136" s="78">
        <f t="shared" ref="AZ136" si="501">AX136</f>
        <v>0</v>
      </c>
      <c r="BA136" s="79">
        <f>AZ136*$I136</f>
        <v>0</v>
      </c>
      <c r="BB136" s="78">
        <f t="shared" ref="BB136" si="502">BD136-AZ136</f>
        <v>0</v>
      </c>
      <c r="BC136" s="79">
        <f>BB136*$I136</f>
        <v>0</v>
      </c>
      <c r="BD136" s="80">
        <v>0</v>
      </c>
      <c r="BE136" s="79">
        <f>BD136*$I136</f>
        <v>0</v>
      </c>
      <c r="BF136" s="78">
        <f t="shared" ref="BF136" si="503">BD136</f>
        <v>0</v>
      </c>
      <c r="BG136" s="79">
        <f>BF136*$I136</f>
        <v>0</v>
      </c>
      <c r="BH136" s="78">
        <f t="shared" ref="BH136" si="504">BJ136-BF136</f>
        <v>0</v>
      </c>
      <c r="BI136" s="79">
        <f>BH136*$I136</f>
        <v>0</v>
      </c>
      <c r="BJ136" s="80">
        <v>0</v>
      </c>
      <c r="BK136" s="79">
        <f>BJ136*$I136</f>
        <v>0</v>
      </c>
    </row>
    <row r="137" spans="2:63" ht="15" customHeight="1" x14ac:dyDescent="0.2">
      <c r="B137" s="74"/>
      <c r="C137" s="81" t="str">
        <f>C99</f>
        <v>-' Material    : ex kencana arid - Interface</v>
      </c>
      <c r="D137" s="74"/>
      <c r="E137" s="75"/>
      <c r="F137" s="76"/>
      <c r="G137" s="77"/>
      <c r="H137" s="84"/>
      <c r="I137" s="84"/>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c r="AQ137" s="86"/>
      <c r="AR137" s="86"/>
      <c r="AS137" s="86"/>
      <c r="AT137" s="86"/>
      <c r="AU137" s="86"/>
      <c r="AV137" s="86"/>
      <c r="AW137" s="86"/>
      <c r="AX137" s="86"/>
      <c r="AY137" s="86"/>
      <c r="AZ137" s="86"/>
      <c r="BA137" s="86"/>
      <c r="BB137" s="86"/>
      <c r="BC137" s="86"/>
      <c r="BD137" s="86"/>
      <c r="BE137" s="86"/>
      <c r="BF137" s="86"/>
      <c r="BG137" s="86"/>
      <c r="BH137" s="86"/>
      <c r="BI137" s="86"/>
      <c r="BJ137" s="86"/>
      <c r="BK137" s="86"/>
    </row>
    <row r="138" spans="2:63" ht="15" customHeight="1" x14ac:dyDescent="0.2">
      <c r="B138" s="74"/>
      <c r="C138" s="85"/>
      <c r="D138" s="74"/>
      <c r="E138" s="75"/>
      <c r="F138" s="76"/>
      <c r="G138" s="77"/>
      <c r="H138" s="84"/>
      <c r="I138" s="84"/>
      <c r="J138" s="86"/>
      <c r="K138" s="86"/>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c r="AQ138" s="86"/>
      <c r="AR138" s="86"/>
      <c r="AS138" s="86"/>
      <c r="AT138" s="86"/>
      <c r="AU138" s="86"/>
      <c r="AV138" s="86"/>
      <c r="AW138" s="86"/>
      <c r="AX138" s="86"/>
      <c r="AY138" s="86"/>
      <c r="AZ138" s="86"/>
      <c r="BA138" s="86"/>
      <c r="BB138" s="86"/>
      <c r="BC138" s="86"/>
      <c r="BD138" s="86"/>
      <c r="BE138" s="86"/>
      <c r="BF138" s="86"/>
      <c r="BG138" s="86"/>
      <c r="BH138" s="86"/>
      <c r="BI138" s="86"/>
      <c r="BJ138" s="86"/>
      <c r="BK138" s="86"/>
    </row>
    <row r="139" spans="2:63" ht="15" customHeight="1" x14ac:dyDescent="0.2">
      <c r="B139" s="92">
        <f>B136+1</f>
        <v>3</v>
      </c>
      <c r="C139" s="81" t="s">
        <v>82</v>
      </c>
      <c r="D139" s="83" t="s">
        <v>83</v>
      </c>
      <c r="E139" s="82">
        <v>24.422000000000001</v>
      </c>
      <c r="F139" s="83" t="s">
        <v>34</v>
      </c>
      <c r="G139" s="84">
        <v>310000</v>
      </c>
      <c r="H139" s="84">
        <f>G139*E139</f>
        <v>7570820</v>
      </c>
      <c r="I139" s="84">
        <f t="shared" ref="I139" si="505">(H139/$H$197)*100</f>
        <v>1.2745488215488214</v>
      </c>
      <c r="J139" s="78">
        <v>0</v>
      </c>
      <c r="K139" s="79">
        <f>J139*$I139</f>
        <v>0</v>
      </c>
      <c r="L139" s="78">
        <f t="shared" ref="L139" si="506">N139-J139</f>
        <v>0</v>
      </c>
      <c r="M139" s="79">
        <f>L139*$I139</f>
        <v>0</v>
      </c>
      <c r="N139" s="78">
        <v>0</v>
      </c>
      <c r="O139" s="79">
        <f>N139*$I139</f>
        <v>0</v>
      </c>
      <c r="P139" s="78">
        <f t="shared" ref="P139" si="507">N139</f>
        <v>0</v>
      </c>
      <c r="Q139" s="79">
        <f>P139*$I139</f>
        <v>0</v>
      </c>
      <c r="R139" s="78">
        <f t="shared" ref="R139" si="508">T139-P139</f>
        <v>0</v>
      </c>
      <c r="S139" s="79">
        <f>R139*$I139</f>
        <v>0</v>
      </c>
      <c r="T139" s="78">
        <v>0</v>
      </c>
      <c r="U139" s="79">
        <f>T139*$I139</f>
        <v>0</v>
      </c>
      <c r="V139" s="78">
        <f t="shared" ref="V139" si="509">T139</f>
        <v>0</v>
      </c>
      <c r="W139" s="79">
        <f>V139*$I139</f>
        <v>0</v>
      </c>
      <c r="X139" s="78">
        <f t="shared" ref="X139" si="510">Z139-V139</f>
        <v>0</v>
      </c>
      <c r="Y139" s="79">
        <f>X139*$I139</f>
        <v>0</v>
      </c>
      <c r="Z139" s="78">
        <v>0</v>
      </c>
      <c r="AA139" s="79">
        <f>Z139*$I139</f>
        <v>0</v>
      </c>
      <c r="AB139" s="78">
        <f t="shared" ref="AB139" si="511">Z139</f>
        <v>0</v>
      </c>
      <c r="AC139" s="79">
        <f>AB139*$I139</f>
        <v>0</v>
      </c>
      <c r="AD139" s="78">
        <f t="shared" ref="AD139" si="512">AF139-AB139</f>
        <v>0</v>
      </c>
      <c r="AE139" s="79">
        <f>AD139*$I139</f>
        <v>0</v>
      </c>
      <c r="AF139" s="80">
        <v>0</v>
      </c>
      <c r="AG139" s="79">
        <f>AF139*$I139</f>
        <v>0</v>
      </c>
      <c r="AH139" s="78">
        <f t="shared" ref="AH139" si="513">AF139</f>
        <v>0</v>
      </c>
      <c r="AI139" s="79">
        <f>AH139*$I139</f>
        <v>0</v>
      </c>
      <c r="AJ139" s="78">
        <f t="shared" ref="AJ139" si="514">AL139-AH139</f>
        <v>0.8</v>
      </c>
      <c r="AK139" s="79">
        <f>AJ139*$I139</f>
        <v>1.0196390572390572</v>
      </c>
      <c r="AL139" s="80">
        <v>0.8</v>
      </c>
      <c r="AM139" s="79">
        <f>AL139*$I139</f>
        <v>1.0196390572390572</v>
      </c>
      <c r="AN139" s="78">
        <f t="shared" ref="AN139" si="515">AL139</f>
        <v>0.8</v>
      </c>
      <c r="AO139" s="79">
        <f>AN139*$I139</f>
        <v>1.0196390572390572</v>
      </c>
      <c r="AP139" s="78">
        <f t="shared" ref="AP139" si="516">AR139-AN139</f>
        <v>0.19999999999999996</v>
      </c>
      <c r="AQ139" s="79">
        <f>AP139*$I139</f>
        <v>0.25490976430976425</v>
      </c>
      <c r="AR139" s="80">
        <v>1</v>
      </c>
      <c r="AS139" s="79">
        <f>AR139*$I139</f>
        <v>1.2745488215488214</v>
      </c>
      <c r="AT139" s="78">
        <f t="shared" ref="AT139" si="517">AR139</f>
        <v>1</v>
      </c>
      <c r="AU139" s="79">
        <f>AT139*$I139</f>
        <v>1.2745488215488214</v>
      </c>
      <c r="AV139" s="78">
        <f t="shared" ref="AV139" si="518">AX139-AT139</f>
        <v>-1</v>
      </c>
      <c r="AW139" s="79">
        <f>AV139*$I139</f>
        <v>-1.2745488215488214</v>
      </c>
      <c r="AX139" s="80">
        <v>0</v>
      </c>
      <c r="AY139" s="79">
        <f>AX139*$I139</f>
        <v>0</v>
      </c>
      <c r="AZ139" s="78">
        <f t="shared" ref="AZ139" si="519">AX139</f>
        <v>0</v>
      </c>
      <c r="BA139" s="79">
        <f>AZ139*$I139</f>
        <v>0</v>
      </c>
      <c r="BB139" s="78">
        <f t="shared" ref="BB139" si="520">BD139-AZ139</f>
        <v>0</v>
      </c>
      <c r="BC139" s="79">
        <f>BB139*$I139</f>
        <v>0</v>
      </c>
      <c r="BD139" s="80">
        <v>0</v>
      </c>
      <c r="BE139" s="79">
        <f>BD139*$I139</f>
        <v>0</v>
      </c>
      <c r="BF139" s="78">
        <f t="shared" ref="BF139" si="521">BD139</f>
        <v>0</v>
      </c>
      <c r="BG139" s="79">
        <f>BF139*$I139</f>
        <v>0</v>
      </c>
      <c r="BH139" s="78">
        <f t="shared" ref="BH139" si="522">BJ139-BF139</f>
        <v>0</v>
      </c>
      <c r="BI139" s="79">
        <f>BH139*$I139</f>
        <v>0</v>
      </c>
      <c r="BJ139" s="80">
        <v>0</v>
      </c>
      <c r="BK139" s="79">
        <f>BJ139*$I139</f>
        <v>0</v>
      </c>
    </row>
    <row r="140" spans="2:63" ht="15" customHeight="1" x14ac:dyDescent="0.2">
      <c r="B140" s="74"/>
      <c r="C140" s="81" t="s">
        <v>84</v>
      </c>
      <c r="D140" s="74"/>
      <c r="E140" s="75"/>
      <c r="F140" s="76"/>
      <c r="G140" s="77"/>
      <c r="H140" s="84"/>
      <c r="I140" s="84"/>
      <c r="J140" s="86"/>
      <c r="K140" s="86"/>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c r="BC140" s="86"/>
      <c r="BD140" s="86"/>
      <c r="BE140" s="86"/>
      <c r="BF140" s="86"/>
      <c r="BG140" s="86"/>
      <c r="BH140" s="86"/>
      <c r="BI140" s="86"/>
      <c r="BJ140" s="86"/>
      <c r="BK140" s="86"/>
    </row>
    <row r="141" spans="2:63" ht="15" customHeight="1" x14ac:dyDescent="0.2">
      <c r="B141" s="74"/>
      <c r="C141" s="81" t="s">
        <v>85</v>
      </c>
      <c r="D141" s="74"/>
      <c r="E141" s="75"/>
      <c r="F141" s="76"/>
      <c r="G141" s="77"/>
      <c r="H141" s="84"/>
      <c r="I141" s="84"/>
      <c r="J141" s="86"/>
      <c r="K141" s="86"/>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c r="AQ141" s="86"/>
      <c r="AR141" s="86"/>
      <c r="AS141" s="86"/>
      <c r="AT141" s="86"/>
      <c r="AU141" s="86"/>
      <c r="AV141" s="86"/>
      <c r="AW141" s="86"/>
      <c r="AX141" s="86"/>
      <c r="AY141" s="86"/>
      <c r="AZ141" s="86"/>
      <c r="BA141" s="86"/>
      <c r="BB141" s="86"/>
      <c r="BC141" s="86"/>
      <c r="BD141" s="86"/>
      <c r="BE141" s="86"/>
      <c r="BF141" s="86"/>
      <c r="BG141" s="86"/>
      <c r="BH141" s="86"/>
      <c r="BI141" s="86"/>
      <c r="BJ141" s="86"/>
      <c r="BK141" s="86"/>
    </row>
    <row r="142" spans="2:63" ht="15" customHeight="1" x14ac:dyDescent="0.2">
      <c r="B142" s="74"/>
      <c r="C142" s="81" t="s">
        <v>86</v>
      </c>
      <c r="D142" s="74"/>
      <c r="E142" s="75"/>
      <c r="F142" s="76"/>
      <c r="G142" s="77"/>
      <c r="H142" s="84"/>
      <c r="I142" s="84"/>
      <c r="J142" s="86"/>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c r="AQ142" s="86"/>
      <c r="AR142" s="86"/>
      <c r="AS142" s="86"/>
      <c r="AT142" s="86"/>
      <c r="AU142" s="86"/>
      <c r="AV142" s="86"/>
      <c r="AW142" s="86"/>
      <c r="AX142" s="86"/>
      <c r="AY142" s="86"/>
      <c r="AZ142" s="86"/>
      <c r="BA142" s="86"/>
      <c r="BB142" s="86"/>
      <c r="BC142" s="86"/>
      <c r="BD142" s="86"/>
      <c r="BE142" s="86"/>
      <c r="BF142" s="86"/>
      <c r="BG142" s="86"/>
      <c r="BH142" s="86"/>
      <c r="BI142" s="86"/>
      <c r="BJ142" s="86"/>
      <c r="BK142" s="86"/>
    </row>
    <row r="143" spans="2:63" ht="15" customHeight="1" x14ac:dyDescent="0.2">
      <c r="B143" s="74"/>
      <c r="C143" s="81" t="s">
        <v>87</v>
      </c>
      <c r="D143" s="74"/>
      <c r="E143" s="75"/>
      <c r="F143" s="76"/>
      <c r="G143" s="77"/>
      <c r="H143" s="84"/>
      <c r="I143" s="84"/>
      <c r="J143" s="86"/>
      <c r="K143" s="86"/>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c r="AQ143" s="86"/>
      <c r="AR143" s="86"/>
      <c r="AS143" s="86"/>
      <c r="AT143" s="86"/>
      <c r="AU143" s="86"/>
      <c r="AV143" s="86"/>
      <c r="AW143" s="86"/>
      <c r="AX143" s="86"/>
      <c r="AY143" s="86"/>
      <c r="AZ143" s="86"/>
      <c r="BA143" s="86"/>
      <c r="BB143" s="86"/>
      <c r="BC143" s="86"/>
      <c r="BD143" s="86"/>
      <c r="BE143" s="86"/>
      <c r="BF143" s="86"/>
      <c r="BG143" s="86"/>
      <c r="BH143" s="86"/>
      <c r="BI143" s="86"/>
      <c r="BJ143" s="86"/>
      <c r="BK143" s="86"/>
    </row>
    <row r="144" spans="2:63" ht="15" customHeight="1" x14ac:dyDescent="0.2">
      <c r="B144" s="74"/>
      <c r="C144" s="85"/>
      <c r="D144" s="74"/>
      <c r="E144" s="75"/>
      <c r="F144" s="76"/>
      <c r="G144" s="77"/>
      <c r="H144" s="84"/>
      <c r="I144" s="84"/>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c r="AQ144" s="86"/>
      <c r="AR144" s="86"/>
      <c r="AS144" s="86"/>
      <c r="AT144" s="86"/>
      <c r="AU144" s="86"/>
      <c r="AV144" s="86"/>
      <c r="AW144" s="86"/>
      <c r="AX144" s="86"/>
      <c r="AY144" s="86"/>
      <c r="AZ144" s="86"/>
      <c r="BA144" s="86"/>
      <c r="BB144" s="86"/>
      <c r="BC144" s="86"/>
      <c r="BD144" s="86"/>
      <c r="BE144" s="86"/>
      <c r="BF144" s="86"/>
      <c r="BG144" s="86"/>
      <c r="BH144" s="86"/>
      <c r="BI144" s="86"/>
      <c r="BJ144" s="86"/>
      <c r="BK144" s="86"/>
    </row>
    <row r="145" spans="2:63" ht="15" customHeight="1" x14ac:dyDescent="0.2">
      <c r="B145" s="92">
        <f>B139+1</f>
        <v>4</v>
      </c>
      <c r="C145" s="81" t="s">
        <v>54</v>
      </c>
      <c r="D145" s="83" t="s">
        <v>111</v>
      </c>
      <c r="E145" s="82">
        <v>34.941000000000003</v>
      </c>
      <c r="F145" s="83" t="s">
        <v>34</v>
      </c>
      <c r="G145" s="84">
        <v>322000</v>
      </c>
      <c r="H145" s="84">
        <f>G145*E145</f>
        <v>11251002</v>
      </c>
      <c r="I145" s="84">
        <f t="shared" ref="I145" si="523">(H145/$H$197)*100</f>
        <v>1.894108080808081</v>
      </c>
      <c r="J145" s="78">
        <v>0</v>
      </c>
      <c r="K145" s="79">
        <f>J145*$I145</f>
        <v>0</v>
      </c>
      <c r="L145" s="78">
        <f t="shared" ref="L145" si="524">N145-J145</f>
        <v>0</v>
      </c>
      <c r="M145" s="79">
        <f>L145*$I145</f>
        <v>0</v>
      </c>
      <c r="N145" s="78">
        <v>0</v>
      </c>
      <c r="O145" s="79">
        <f>N145*$I145</f>
        <v>0</v>
      </c>
      <c r="P145" s="78">
        <f t="shared" ref="P145" si="525">N145</f>
        <v>0</v>
      </c>
      <c r="Q145" s="79">
        <f>P145*$I145</f>
        <v>0</v>
      </c>
      <c r="R145" s="78">
        <f t="shared" ref="R145" si="526">T145-P145</f>
        <v>0</v>
      </c>
      <c r="S145" s="79">
        <f>R145*$I145</f>
        <v>0</v>
      </c>
      <c r="T145" s="78">
        <v>0</v>
      </c>
      <c r="U145" s="79">
        <f>T145*$I145</f>
        <v>0</v>
      </c>
      <c r="V145" s="78">
        <f t="shared" ref="V145" si="527">T145</f>
        <v>0</v>
      </c>
      <c r="W145" s="79">
        <f>V145*$I145</f>
        <v>0</v>
      </c>
      <c r="X145" s="78">
        <f t="shared" ref="X145" si="528">Z145-V145</f>
        <v>0</v>
      </c>
      <c r="Y145" s="79">
        <f>X145*$I145</f>
        <v>0</v>
      </c>
      <c r="Z145" s="78">
        <v>0</v>
      </c>
      <c r="AA145" s="79">
        <f>Z145*$I145</f>
        <v>0</v>
      </c>
      <c r="AB145" s="78">
        <f t="shared" ref="AB145" si="529">Z145</f>
        <v>0</v>
      </c>
      <c r="AC145" s="79">
        <f>AB145*$I145</f>
        <v>0</v>
      </c>
      <c r="AD145" s="78">
        <f t="shared" ref="AD145" si="530">AF145-AB145</f>
        <v>0</v>
      </c>
      <c r="AE145" s="79">
        <f>AD145*$I145</f>
        <v>0</v>
      </c>
      <c r="AF145" s="80">
        <v>0</v>
      </c>
      <c r="AG145" s="79">
        <f>AF145*$I145</f>
        <v>0</v>
      </c>
      <c r="AH145" s="78">
        <f t="shared" ref="AH145" si="531">AF145</f>
        <v>0</v>
      </c>
      <c r="AI145" s="79">
        <f>AH145*$I145</f>
        <v>0</v>
      </c>
      <c r="AJ145" s="78">
        <f t="shared" ref="AJ145" si="532">AL145-AH145</f>
        <v>0</v>
      </c>
      <c r="AK145" s="79">
        <f>AJ145*$I145</f>
        <v>0</v>
      </c>
      <c r="AL145" s="80">
        <v>0</v>
      </c>
      <c r="AM145" s="79">
        <f>AL145*$I145</f>
        <v>0</v>
      </c>
      <c r="AN145" s="78">
        <f t="shared" ref="AN145" si="533">AL145</f>
        <v>0</v>
      </c>
      <c r="AO145" s="79">
        <f>AN145*$I145</f>
        <v>0</v>
      </c>
      <c r="AP145" s="78">
        <f t="shared" ref="AP145" si="534">AR145-AN145</f>
        <v>0.1</v>
      </c>
      <c r="AQ145" s="79">
        <f>AP145*$I145</f>
        <v>0.18941080808080812</v>
      </c>
      <c r="AR145" s="80">
        <v>0.1</v>
      </c>
      <c r="AS145" s="79">
        <f>AR145*$I145</f>
        <v>0.18941080808080812</v>
      </c>
      <c r="AT145" s="78">
        <f t="shared" ref="AT145" si="535">AR145</f>
        <v>0.1</v>
      </c>
      <c r="AU145" s="79">
        <f>AT145*$I145</f>
        <v>0.18941080808080812</v>
      </c>
      <c r="AV145" s="78">
        <f t="shared" ref="AV145" si="536">AX145-AT145</f>
        <v>-0.1</v>
      </c>
      <c r="AW145" s="79">
        <f>AV145*$I145</f>
        <v>-0.18941080808080812</v>
      </c>
      <c r="AX145" s="80">
        <v>0</v>
      </c>
      <c r="AY145" s="79">
        <f>AX145*$I145</f>
        <v>0</v>
      </c>
      <c r="AZ145" s="78">
        <f t="shared" ref="AZ145" si="537">AX145</f>
        <v>0</v>
      </c>
      <c r="BA145" s="79">
        <f>AZ145*$I145</f>
        <v>0</v>
      </c>
      <c r="BB145" s="78">
        <f t="shared" ref="BB145" si="538">BD145-AZ145</f>
        <v>0</v>
      </c>
      <c r="BC145" s="79">
        <f>BB145*$I145</f>
        <v>0</v>
      </c>
      <c r="BD145" s="80">
        <v>0</v>
      </c>
      <c r="BE145" s="79">
        <f>BD145*$I145</f>
        <v>0</v>
      </c>
      <c r="BF145" s="78">
        <f t="shared" ref="BF145" si="539">BD145</f>
        <v>0</v>
      </c>
      <c r="BG145" s="79">
        <f>BF145*$I145</f>
        <v>0</v>
      </c>
      <c r="BH145" s="78">
        <f t="shared" ref="BH145" si="540">BJ145-BF145</f>
        <v>0</v>
      </c>
      <c r="BI145" s="79">
        <f>BH145*$I145</f>
        <v>0</v>
      </c>
      <c r="BJ145" s="80">
        <v>0</v>
      </c>
      <c r="BK145" s="79">
        <f>BJ145*$I145</f>
        <v>0</v>
      </c>
    </row>
    <row r="146" spans="2:63" ht="15" customHeight="1" x14ac:dyDescent="0.2">
      <c r="B146" s="74"/>
      <c r="C146" s="81" t="s">
        <v>112</v>
      </c>
      <c r="D146" s="74"/>
      <c r="E146" s="75"/>
      <c r="F146" s="76"/>
      <c r="G146" s="77"/>
      <c r="H146" s="84"/>
      <c r="I146" s="84"/>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c r="AQ146" s="86"/>
      <c r="AR146" s="86"/>
      <c r="AS146" s="86"/>
      <c r="AT146" s="86"/>
      <c r="AU146" s="86"/>
      <c r="AV146" s="86"/>
      <c r="AW146" s="86"/>
      <c r="AX146" s="86"/>
      <c r="AY146" s="86"/>
      <c r="AZ146" s="86"/>
      <c r="BA146" s="86"/>
      <c r="BB146" s="86"/>
      <c r="BC146" s="86"/>
      <c r="BD146" s="86"/>
      <c r="BE146" s="86"/>
      <c r="BF146" s="86"/>
      <c r="BG146" s="86"/>
      <c r="BH146" s="86"/>
      <c r="BI146" s="86"/>
      <c r="BJ146" s="86"/>
      <c r="BK146" s="86"/>
    </row>
    <row r="147" spans="2:63" ht="15" customHeight="1" x14ac:dyDescent="0.2">
      <c r="B147" s="74"/>
      <c r="C147" s="85"/>
      <c r="D147" s="74"/>
      <c r="E147" s="75"/>
      <c r="F147" s="76"/>
      <c r="G147" s="77"/>
      <c r="H147" s="84"/>
      <c r="I147" s="84"/>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c r="AQ147" s="86"/>
      <c r="AR147" s="86"/>
      <c r="AS147" s="86"/>
      <c r="AT147" s="86"/>
      <c r="AU147" s="86"/>
      <c r="AV147" s="86"/>
      <c r="AW147" s="86"/>
      <c r="AX147" s="86"/>
      <c r="AY147" s="86"/>
      <c r="AZ147" s="86"/>
      <c r="BA147" s="86"/>
      <c r="BB147" s="86"/>
      <c r="BC147" s="86"/>
      <c r="BD147" s="86"/>
      <c r="BE147" s="86"/>
      <c r="BF147" s="86"/>
      <c r="BG147" s="86"/>
      <c r="BH147" s="86"/>
      <c r="BI147" s="86"/>
      <c r="BJ147" s="86"/>
      <c r="BK147" s="86"/>
    </row>
    <row r="148" spans="2:63" ht="15" customHeight="1" x14ac:dyDescent="0.2">
      <c r="B148" s="92">
        <f>B145+1</f>
        <v>5</v>
      </c>
      <c r="C148" s="81" t="s">
        <v>57</v>
      </c>
      <c r="D148" s="83" t="s">
        <v>58</v>
      </c>
      <c r="E148" s="82">
        <v>11.872999999999999</v>
      </c>
      <c r="F148" s="83" t="s">
        <v>59</v>
      </c>
      <c r="G148" s="84">
        <v>87000</v>
      </c>
      <c r="H148" s="84">
        <f>G148*E148</f>
        <v>1032951</v>
      </c>
      <c r="I148" s="84">
        <f t="shared" ref="I148" si="541">(H148/$H$197)*100</f>
        <v>0.17389747474747475</v>
      </c>
      <c r="J148" s="78">
        <v>0</v>
      </c>
      <c r="K148" s="79">
        <f>J148*$I148</f>
        <v>0</v>
      </c>
      <c r="L148" s="78">
        <f t="shared" ref="L148" si="542">N148-J148</f>
        <v>0</v>
      </c>
      <c r="M148" s="79">
        <f>L148*$I148</f>
        <v>0</v>
      </c>
      <c r="N148" s="78">
        <v>0</v>
      </c>
      <c r="O148" s="79">
        <f>N148*$I148</f>
        <v>0</v>
      </c>
      <c r="P148" s="78">
        <f t="shared" ref="P148" si="543">N148</f>
        <v>0</v>
      </c>
      <c r="Q148" s="79">
        <f>P148*$I148</f>
        <v>0</v>
      </c>
      <c r="R148" s="78">
        <f t="shared" ref="R148" si="544">T148-P148</f>
        <v>0</v>
      </c>
      <c r="S148" s="79">
        <f>R148*$I148</f>
        <v>0</v>
      </c>
      <c r="T148" s="78">
        <v>0</v>
      </c>
      <c r="U148" s="79">
        <f>T148*$I148</f>
        <v>0</v>
      </c>
      <c r="V148" s="78">
        <f t="shared" ref="V148" si="545">T148</f>
        <v>0</v>
      </c>
      <c r="W148" s="79">
        <f>V148*$I148</f>
        <v>0</v>
      </c>
      <c r="X148" s="78">
        <f t="shared" ref="X148" si="546">Z148-V148</f>
        <v>0</v>
      </c>
      <c r="Y148" s="79">
        <f>X148*$I148</f>
        <v>0</v>
      </c>
      <c r="Z148" s="78">
        <v>0</v>
      </c>
      <c r="AA148" s="79">
        <f>Z148*$I148</f>
        <v>0</v>
      </c>
      <c r="AB148" s="78">
        <f t="shared" ref="AB148" si="547">Z148</f>
        <v>0</v>
      </c>
      <c r="AC148" s="79">
        <f>AB148*$I148</f>
        <v>0</v>
      </c>
      <c r="AD148" s="78">
        <f t="shared" ref="AD148" si="548">AF148-AB148</f>
        <v>0</v>
      </c>
      <c r="AE148" s="79">
        <f>AD148*$I148</f>
        <v>0</v>
      </c>
      <c r="AF148" s="80">
        <v>0</v>
      </c>
      <c r="AG148" s="79">
        <f>AF148*$I148</f>
        <v>0</v>
      </c>
      <c r="AH148" s="78">
        <f t="shared" ref="AH148" si="549">AF148</f>
        <v>0</v>
      </c>
      <c r="AI148" s="79">
        <f>AH148*$I148</f>
        <v>0</v>
      </c>
      <c r="AJ148" s="78">
        <f t="shared" ref="AJ148" si="550">AL148-AH148</f>
        <v>0</v>
      </c>
      <c r="AK148" s="79">
        <f>AJ148*$I148</f>
        <v>0</v>
      </c>
      <c r="AL148" s="80">
        <v>0</v>
      </c>
      <c r="AM148" s="79">
        <f>AL148*$I148</f>
        <v>0</v>
      </c>
      <c r="AN148" s="78">
        <f t="shared" ref="AN148" si="551">AL148</f>
        <v>0</v>
      </c>
      <c r="AO148" s="79">
        <f>AN148*$I148</f>
        <v>0</v>
      </c>
      <c r="AP148" s="78">
        <f t="shared" ref="AP148" si="552">AR148-AN148</f>
        <v>0</v>
      </c>
      <c r="AQ148" s="79">
        <f>AP148*$I148</f>
        <v>0</v>
      </c>
      <c r="AR148" s="80">
        <v>0</v>
      </c>
      <c r="AS148" s="79">
        <f>AR148*$I148</f>
        <v>0</v>
      </c>
      <c r="AT148" s="78">
        <f t="shared" ref="AT148" si="553">AR148</f>
        <v>0</v>
      </c>
      <c r="AU148" s="79">
        <f>AT148*$I148</f>
        <v>0</v>
      </c>
      <c r="AV148" s="78">
        <f t="shared" ref="AV148" si="554">AX148-AT148</f>
        <v>0</v>
      </c>
      <c r="AW148" s="79">
        <f>AV148*$I148</f>
        <v>0</v>
      </c>
      <c r="AX148" s="80">
        <v>0</v>
      </c>
      <c r="AY148" s="79">
        <f>AX148*$I148</f>
        <v>0</v>
      </c>
      <c r="AZ148" s="78">
        <f t="shared" ref="AZ148" si="555">AX148</f>
        <v>0</v>
      </c>
      <c r="BA148" s="79">
        <f>AZ148*$I148</f>
        <v>0</v>
      </c>
      <c r="BB148" s="78">
        <f t="shared" ref="BB148" si="556">BD148-AZ148</f>
        <v>0</v>
      </c>
      <c r="BC148" s="79">
        <f>BB148*$I148</f>
        <v>0</v>
      </c>
      <c r="BD148" s="80">
        <v>0</v>
      </c>
      <c r="BE148" s="79">
        <f>BD148*$I148</f>
        <v>0</v>
      </c>
      <c r="BF148" s="78">
        <f t="shared" ref="BF148" si="557">BD148</f>
        <v>0</v>
      </c>
      <c r="BG148" s="79">
        <f>BF148*$I148</f>
        <v>0</v>
      </c>
      <c r="BH148" s="78">
        <f t="shared" ref="BH148" si="558">BJ148-BF148</f>
        <v>0</v>
      </c>
      <c r="BI148" s="79">
        <f>BH148*$I148</f>
        <v>0</v>
      </c>
      <c r="BJ148" s="80">
        <v>0</v>
      </c>
      <c r="BK148" s="79">
        <f>BJ148*$I148</f>
        <v>0</v>
      </c>
    </row>
    <row r="149" spans="2:63" ht="15" customHeight="1" x14ac:dyDescent="0.2">
      <c r="B149" s="74"/>
      <c r="C149" s="81" t="s">
        <v>89</v>
      </c>
      <c r="D149" s="74"/>
      <c r="E149" s="75"/>
      <c r="F149" s="76"/>
      <c r="G149" s="77"/>
      <c r="H149" s="84"/>
      <c r="I149" s="84"/>
      <c r="J149" s="86"/>
      <c r="K149" s="86"/>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c r="AQ149" s="86"/>
      <c r="AR149" s="86"/>
      <c r="AS149" s="86"/>
      <c r="AT149" s="86"/>
      <c r="AU149" s="86"/>
      <c r="AV149" s="86"/>
      <c r="AW149" s="86"/>
      <c r="AX149" s="86"/>
      <c r="AY149" s="86"/>
      <c r="AZ149" s="86"/>
      <c r="BA149" s="86"/>
      <c r="BB149" s="86"/>
      <c r="BC149" s="86"/>
      <c r="BD149" s="86"/>
      <c r="BE149" s="86"/>
      <c r="BF149" s="86"/>
      <c r="BG149" s="86"/>
      <c r="BH149" s="86"/>
      <c r="BI149" s="86"/>
      <c r="BJ149" s="86"/>
      <c r="BK149" s="86"/>
    </row>
    <row r="150" spans="2:63" ht="15" customHeight="1" x14ac:dyDescent="0.2">
      <c r="B150" s="74"/>
      <c r="C150" s="85"/>
      <c r="D150" s="74"/>
      <c r="E150" s="75"/>
      <c r="F150" s="76"/>
      <c r="G150" s="77"/>
      <c r="H150" s="84"/>
      <c r="I150" s="84"/>
      <c r="J150" s="86"/>
      <c r="K150" s="86"/>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c r="AQ150" s="86"/>
      <c r="AR150" s="86"/>
      <c r="AS150" s="86"/>
      <c r="AT150" s="86"/>
      <c r="AU150" s="86"/>
      <c r="AV150" s="86"/>
      <c r="AW150" s="86"/>
      <c r="AX150" s="86"/>
      <c r="AY150" s="86"/>
      <c r="AZ150" s="86"/>
      <c r="BA150" s="86"/>
      <c r="BB150" s="86"/>
      <c r="BC150" s="86"/>
      <c r="BD150" s="86"/>
      <c r="BE150" s="86"/>
      <c r="BF150" s="86"/>
      <c r="BG150" s="86"/>
      <c r="BH150" s="86"/>
      <c r="BI150" s="86"/>
      <c r="BJ150" s="86"/>
      <c r="BK150" s="86"/>
    </row>
    <row r="151" spans="2:63" ht="15" customHeight="1" x14ac:dyDescent="0.2">
      <c r="B151" s="92">
        <f>B148+1</f>
        <v>6</v>
      </c>
      <c r="C151" s="81" t="s">
        <v>92</v>
      </c>
      <c r="D151" s="83" t="s">
        <v>93</v>
      </c>
      <c r="E151" s="82">
        <v>1</v>
      </c>
      <c r="F151" s="83" t="s">
        <v>94</v>
      </c>
      <c r="G151" s="84">
        <v>7051000</v>
      </c>
      <c r="H151" s="84">
        <f>G151*E151</f>
        <v>7051000</v>
      </c>
      <c r="I151" s="84">
        <f t="shared" ref="I151" si="559">(H151/$H$197)*100</f>
        <v>1.1870370370370369</v>
      </c>
      <c r="J151" s="78">
        <v>0</v>
      </c>
      <c r="K151" s="79">
        <f>J151*$I151</f>
        <v>0</v>
      </c>
      <c r="L151" s="78">
        <f t="shared" ref="L151" si="560">N151-J151</f>
        <v>0</v>
      </c>
      <c r="M151" s="79">
        <f>L151*$I151</f>
        <v>0</v>
      </c>
      <c r="N151" s="78">
        <v>0</v>
      </c>
      <c r="O151" s="79">
        <f>N151*$I151</f>
        <v>0</v>
      </c>
      <c r="P151" s="78">
        <f t="shared" ref="P151" si="561">N151</f>
        <v>0</v>
      </c>
      <c r="Q151" s="79">
        <f>P151*$I151</f>
        <v>0</v>
      </c>
      <c r="R151" s="78">
        <f t="shared" ref="R151" si="562">T151-P151</f>
        <v>0</v>
      </c>
      <c r="S151" s="79">
        <f>R151*$I151</f>
        <v>0</v>
      </c>
      <c r="T151" s="78">
        <v>0</v>
      </c>
      <c r="U151" s="79">
        <f>T151*$I151</f>
        <v>0</v>
      </c>
      <c r="V151" s="78">
        <f t="shared" ref="V151" si="563">T151</f>
        <v>0</v>
      </c>
      <c r="W151" s="79">
        <f>V151*$I151</f>
        <v>0</v>
      </c>
      <c r="X151" s="78">
        <f t="shared" ref="X151" si="564">Z151-V151</f>
        <v>0</v>
      </c>
      <c r="Y151" s="79">
        <f>X151*$I151</f>
        <v>0</v>
      </c>
      <c r="Z151" s="78">
        <v>0</v>
      </c>
      <c r="AA151" s="79">
        <f>Z151*$I151</f>
        <v>0</v>
      </c>
      <c r="AB151" s="78">
        <f t="shared" ref="AB151" si="565">Z151</f>
        <v>0</v>
      </c>
      <c r="AC151" s="79">
        <f>AB151*$I151</f>
        <v>0</v>
      </c>
      <c r="AD151" s="78">
        <f t="shared" ref="AD151" si="566">AF151-AB151</f>
        <v>0</v>
      </c>
      <c r="AE151" s="79">
        <f>AD151*$I151</f>
        <v>0</v>
      </c>
      <c r="AF151" s="80">
        <v>0</v>
      </c>
      <c r="AG151" s="79">
        <f>AF151*$I151</f>
        <v>0</v>
      </c>
      <c r="AH151" s="78">
        <f t="shared" ref="AH151" si="567">AF151</f>
        <v>0</v>
      </c>
      <c r="AI151" s="79">
        <f>AH151*$I151</f>
        <v>0</v>
      </c>
      <c r="AJ151" s="78">
        <f t="shared" ref="AJ151" si="568">AL151-AH151</f>
        <v>0</v>
      </c>
      <c r="AK151" s="79">
        <f>AJ151*$I151</f>
        <v>0</v>
      </c>
      <c r="AL151" s="80">
        <v>0</v>
      </c>
      <c r="AM151" s="79">
        <f>AL151*$I151</f>
        <v>0</v>
      </c>
      <c r="AN151" s="78">
        <f t="shared" ref="AN151" si="569">AL151</f>
        <v>0</v>
      </c>
      <c r="AO151" s="79">
        <f>AN151*$I151</f>
        <v>0</v>
      </c>
      <c r="AP151" s="78">
        <f t="shared" ref="AP151" si="570">AR151-AN151</f>
        <v>0.4</v>
      </c>
      <c r="AQ151" s="79">
        <f>AP151*$I151</f>
        <v>0.4748148148148148</v>
      </c>
      <c r="AR151" s="80">
        <v>0.4</v>
      </c>
      <c r="AS151" s="79">
        <f>AR151*$I151</f>
        <v>0.4748148148148148</v>
      </c>
      <c r="AT151" s="78">
        <f t="shared" ref="AT151" si="571">AR151</f>
        <v>0.4</v>
      </c>
      <c r="AU151" s="79">
        <f>AT151*$I151</f>
        <v>0.4748148148148148</v>
      </c>
      <c r="AV151" s="78">
        <f t="shared" ref="AV151" si="572">AX151-AT151</f>
        <v>-0.4</v>
      </c>
      <c r="AW151" s="79">
        <f>AV151*$I151</f>
        <v>-0.4748148148148148</v>
      </c>
      <c r="AX151" s="80">
        <v>0</v>
      </c>
      <c r="AY151" s="79">
        <f>AX151*$I151</f>
        <v>0</v>
      </c>
      <c r="AZ151" s="78">
        <f t="shared" ref="AZ151" si="573">AX151</f>
        <v>0</v>
      </c>
      <c r="BA151" s="79">
        <f>AZ151*$I151</f>
        <v>0</v>
      </c>
      <c r="BB151" s="78">
        <f t="shared" ref="BB151" si="574">BD151-AZ151</f>
        <v>0</v>
      </c>
      <c r="BC151" s="79">
        <f>BB151*$I151</f>
        <v>0</v>
      </c>
      <c r="BD151" s="80">
        <v>0</v>
      </c>
      <c r="BE151" s="79">
        <f>BD151*$I151</f>
        <v>0</v>
      </c>
      <c r="BF151" s="78">
        <f t="shared" ref="BF151" si="575">BD151</f>
        <v>0</v>
      </c>
      <c r="BG151" s="79">
        <f>BF151*$I151</f>
        <v>0</v>
      </c>
      <c r="BH151" s="78">
        <f t="shared" ref="BH151" si="576">BJ151-BF151</f>
        <v>0</v>
      </c>
      <c r="BI151" s="79">
        <f>BH151*$I151</f>
        <v>0</v>
      </c>
      <c r="BJ151" s="80">
        <v>0</v>
      </c>
      <c r="BK151" s="79">
        <f>BJ151*$I151</f>
        <v>0</v>
      </c>
    </row>
    <row r="152" spans="2:63" ht="15" customHeight="1" x14ac:dyDescent="0.2">
      <c r="B152" s="74"/>
      <c r="C152" s="81" t="s">
        <v>95</v>
      </c>
      <c r="D152" s="74"/>
      <c r="E152" s="75"/>
      <c r="F152" s="76"/>
      <c r="G152" s="77"/>
      <c r="H152" s="84"/>
      <c r="I152" s="84"/>
      <c r="J152" s="86"/>
      <c r="K152" s="86"/>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c r="AQ152" s="86"/>
      <c r="AR152" s="86"/>
      <c r="AS152" s="86"/>
      <c r="AT152" s="86"/>
      <c r="AU152" s="86"/>
      <c r="AV152" s="86"/>
      <c r="AW152" s="86"/>
      <c r="AX152" s="86"/>
      <c r="AY152" s="86"/>
      <c r="AZ152" s="86"/>
      <c r="BA152" s="86"/>
      <c r="BB152" s="86"/>
      <c r="BC152" s="86"/>
      <c r="BD152" s="86"/>
      <c r="BE152" s="86"/>
      <c r="BF152" s="86"/>
      <c r="BG152" s="86"/>
      <c r="BH152" s="86"/>
      <c r="BI152" s="86"/>
      <c r="BJ152" s="86"/>
      <c r="BK152" s="86"/>
    </row>
    <row r="153" spans="2:63" ht="30" customHeight="1" x14ac:dyDescent="0.2">
      <c r="B153" s="74"/>
      <c r="C153" s="81" t="s">
        <v>96</v>
      </c>
      <c r="D153" s="74"/>
      <c r="E153" s="75"/>
      <c r="F153" s="76"/>
      <c r="G153" s="77"/>
      <c r="H153" s="84"/>
      <c r="I153" s="84"/>
      <c r="J153" s="86"/>
      <c r="K153" s="86"/>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c r="AQ153" s="86"/>
      <c r="AR153" s="86"/>
      <c r="AS153" s="86"/>
      <c r="AT153" s="86"/>
      <c r="AU153" s="86"/>
      <c r="AV153" s="86"/>
      <c r="AW153" s="86"/>
      <c r="AX153" s="86"/>
      <c r="AY153" s="86"/>
      <c r="AZ153" s="86"/>
      <c r="BA153" s="86"/>
      <c r="BB153" s="86"/>
      <c r="BC153" s="86"/>
      <c r="BD153" s="86"/>
      <c r="BE153" s="86"/>
      <c r="BF153" s="86"/>
      <c r="BG153" s="86"/>
      <c r="BH153" s="86"/>
      <c r="BI153" s="86"/>
      <c r="BJ153" s="86"/>
      <c r="BK153" s="86"/>
    </row>
    <row r="154" spans="2:63" ht="15" customHeight="1" x14ac:dyDescent="0.2">
      <c r="B154" s="74"/>
      <c r="C154" s="85"/>
      <c r="D154" s="74"/>
      <c r="E154" s="75"/>
      <c r="F154" s="76"/>
      <c r="G154" s="77"/>
      <c r="H154" s="84"/>
      <c r="I154" s="84"/>
      <c r="J154" s="86"/>
      <c r="K154" s="86"/>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c r="AQ154" s="86"/>
      <c r="AR154" s="86"/>
      <c r="AS154" s="86"/>
      <c r="AT154" s="86"/>
      <c r="AU154" s="86"/>
      <c r="AV154" s="86"/>
      <c r="AW154" s="86"/>
      <c r="AX154" s="86"/>
      <c r="AY154" s="86"/>
      <c r="AZ154" s="86"/>
      <c r="BA154" s="86"/>
      <c r="BB154" s="86"/>
      <c r="BC154" s="86"/>
      <c r="BD154" s="86"/>
      <c r="BE154" s="86"/>
      <c r="BF154" s="86"/>
      <c r="BG154" s="86"/>
      <c r="BH154" s="86"/>
      <c r="BI154" s="86"/>
      <c r="BJ154" s="86"/>
      <c r="BK154" s="86"/>
    </row>
    <row r="155" spans="2:63" ht="15" customHeight="1" x14ac:dyDescent="0.2">
      <c r="B155" s="92">
        <f>B151+1</f>
        <v>7</v>
      </c>
      <c r="C155" s="81" t="s">
        <v>97</v>
      </c>
      <c r="D155" s="74"/>
      <c r="E155" s="82">
        <v>2.1549999999999998</v>
      </c>
      <c r="F155" s="83" t="s">
        <v>34</v>
      </c>
      <c r="G155" s="84">
        <v>3038000</v>
      </c>
      <c r="H155" s="84">
        <f>G155*E155</f>
        <v>6546889.9999999991</v>
      </c>
      <c r="I155" s="84">
        <f t="shared" ref="I155" si="577">(H155/$H$197)*100</f>
        <v>1.1021700336700335</v>
      </c>
      <c r="J155" s="78">
        <v>0</v>
      </c>
      <c r="K155" s="79">
        <f>J155*$I155</f>
        <v>0</v>
      </c>
      <c r="L155" s="78">
        <f t="shared" ref="L155" si="578">N155-J155</f>
        <v>0</v>
      </c>
      <c r="M155" s="79">
        <f>L155*$I155</f>
        <v>0</v>
      </c>
      <c r="N155" s="78">
        <v>0</v>
      </c>
      <c r="O155" s="79">
        <f>N155*$I155</f>
        <v>0</v>
      </c>
      <c r="P155" s="78">
        <f t="shared" ref="P155" si="579">N155</f>
        <v>0</v>
      </c>
      <c r="Q155" s="79">
        <f>P155*$I155</f>
        <v>0</v>
      </c>
      <c r="R155" s="78">
        <f t="shared" ref="R155" si="580">T155-P155</f>
        <v>0</v>
      </c>
      <c r="S155" s="79">
        <f>R155*$I155</f>
        <v>0</v>
      </c>
      <c r="T155" s="78">
        <v>0</v>
      </c>
      <c r="U155" s="79">
        <f>T155*$I155</f>
        <v>0</v>
      </c>
      <c r="V155" s="78">
        <f t="shared" ref="V155" si="581">T155</f>
        <v>0</v>
      </c>
      <c r="W155" s="79">
        <f>V155*$I155</f>
        <v>0</v>
      </c>
      <c r="X155" s="78">
        <f t="shared" ref="X155" si="582">Z155-V155</f>
        <v>0</v>
      </c>
      <c r="Y155" s="79">
        <f>X155*$I155</f>
        <v>0</v>
      </c>
      <c r="Z155" s="78">
        <v>0</v>
      </c>
      <c r="AA155" s="79">
        <f>Z155*$I155</f>
        <v>0</v>
      </c>
      <c r="AB155" s="78">
        <f t="shared" ref="AB155" si="583">Z155</f>
        <v>0</v>
      </c>
      <c r="AC155" s="79">
        <f>AB155*$I155</f>
        <v>0</v>
      </c>
      <c r="AD155" s="78">
        <f t="shared" ref="AD155" si="584">AF155-AB155</f>
        <v>0</v>
      </c>
      <c r="AE155" s="79">
        <f>AD155*$I155</f>
        <v>0</v>
      </c>
      <c r="AF155" s="80">
        <v>0</v>
      </c>
      <c r="AG155" s="79">
        <f>AF155*$I155</f>
        <v>0</v>
      </c>
      <c r="AH155" s="78">
        <f t="shared" ref="AH155" si="585">AF155</f>
        <v>0</v>
      </c>
      <c r="AI155" s="79">
        <f>AH155*$I155</f>
        <v>0</v>
      </c>
      <c r="AJ155" s="78">
        <f t="shared" ref="AJ155" si="586">AL155-AH155</f>
        <v>0</v>
      </c>
      <c r="AK155" s="79">
        <f>AJ155*$I155</f>
        <v>0</v>
      </c>
      <c r="AL155" s="80">
        <v>0</v>
      </c>
      <c r="AM155" s="79">
        <f>AL155*$I155</f>
        <v>0</v>
      </c>
      <c r="AN155" s="78">
        <f t="shared" ref="AN155" si="587">AL155</f>
        <v>0</v>
      </c>
      <c r="AO155" s="79">
        <f>AN155*$I155</f>
        <v>0</v>
      </c>
      <c r="AP155" s="78">
        <f t="shared" ref="AP155" si="588">AR155-AN155</f>
        <v>0.4</v>
      </c>
      <c r="AQ155" s="79">
        <f>AP155*$I155</f>
        <v>0.44086801346801341</v>
      </c>
      <c r="AR155" s="80">
        <v>0.4</v>
      </c>
      <c r="AS155" s="79">
        <f>AR155*$I155</f>
        <v>0.44086801346801341</v>
      </c>
      <c r="AT155" s="78">
        <f t="shared" ref="AT155" si="589">AR155</f>
        <v>0.4</v>
      </c>
      <c r="AU155" s="79">
        <f>AT155*$I155</f>
        <v>0.44086801346801341</v>
      </c>
      <c r="AV155" s="78">
        <f t="shared" ref="AV155" si="590">AX155-AT155</f>
        <v>-0.4</v>
      </c>
      <c r="AW155" s="79">
        <f>AV155*$I155</f>
        <v>-0.44086801346801341</v>
      </c>
      <c r="AX155" s="80">
        <v>0</v>
      </c>
      <c r="AY155" s="79">
        <f>AX155*$I155</f>
        <v>0</v>
      </c>
      <c r="AZ155" s="78">
        <f t="shared" ref="AZ155" si="591">AX155</f>
        <v>0</v>
      </c>
      <c r="BA155" s="79">
        <f>AZ155*$I155</f>
        <v>0</v>
      </c>
      <c r="BB155" s="78">
        <f t="shared" ref="BB155" si="592">BD155-AZ155</f>
        <v>0</v>
      </c>
      <c r="BC155" s="79">
        <f>BB155*$I155</f>
        <v>0</v>
      </c>
      <c r="BD155" s="80">
        <v>0</v>
      </c>
      <c r="BE155" s="79">
        <f>BD155*$I155</f>
        <v>0</v>
      </c>
      <c r="BF155" s="78">
        <f t="shared" ref="BF155" si="593">BD155</f>
        <v>0</v>
      </c>
      <c r="BG155" s="79">
        <f>BF155*$I155</f>
        <v>0</v>
      </c>
      <c r="BH155" s="78">
        <f t="shared" ref="BH155" si="594">BJ155-BF155</f>
        <v>0</v>
      </c>
      <c r="BI155" s="79">
        <f>BH155*$I155</f>
        <v>0</v>
      </c>
      <c r="BJ155" s="80">
        <v>0</v>
      </c>
      <c r="BK155" s="79">
        <f>BJ155*$I155</f>
        <v>0</v>
      </c>
    </row>
    <row r="156" spans="2:63" ht="15" customHeight="1" x14ac:dyDescent="0.2">
      <c r="B156" s="74"/>
      <c r="C156" s="81" t="s">
        <v>95</v>
      </c>
      <c r="D156" s="74"/>
      <c r="E156" s="75"/>
      <c r="F156" s="76"/>
      <c r="G156" s="77"/>
      <c r="H156" s="84"/>
      <c r="I156" s="84"/>
      <c r="J156" s="86"/>
      <c r="K156" s="86"/>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c r="AT156" s="86"/>
      <c r="AU156" s="86"/>
      <c r="AV156" s="86"/>
      <c r="AW156" s="86"/>
      <c r="AX156" s="86"/>
      <c r="AY156" s="86"/>
      <c r="AZ156" s="86"/>
      <c r="BA156" s="86"/>
      <c r="BB156" s="86"/>
      <c r="BC156" s="86"/>
      <c r="BD156" s="86"/>
      <c r="BE156" s="86"/>
      <c r="BF156" s="86"/>
      <c r="BG156" s="86"/>
      <c r="BH156" s="86"/>
      <c r="BI156" s="86"/>
      <c r="BJ156" s="86"/>
      <c r="BK156" s="86"/>
    </row>
    <row r="157" spans="2:63" ht="15" customHeight="1" x14ac:dyDescent="0.2">
      <c r="B157" s="74"/>
      <c r="C157" s="81" t="s">
        <v>98</v>
      </c>
      <c r="D157" s="74"/>
      <c r="E157" s="75"/>
      <c r="F157" s="76"/>
      <c r="G157" s="77"/>
      <c r="H157" s="84"/>
      <c r="I157" s="84"/>
      <c r="J157" s="86"/>
      <c r="K157" s="86"/>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c r="AQ157" s="86"/>
      <c r="AR157" s="86"/>
      <c r="AS157" s="86"/>
      <c r="AT157" s="86"/>
      <c r="AU157" s="86"/>
      <c r="AV157" s="86"/>
      <c r="AW157" s="86"/>
      <c r="AX157" s="86"/>
      <c r="AY157" s="86"/>
      <c r="AZ157" s="86"/>
      <c r="BA157" s="86"/>
      <c r="BB157" s="86"/>
      <c r="BC157" s="86"/>
      <c r="BD157" s="86"/>
      <c r="BE157" s="86"/>
      <c r="BF157" s="86"/>
      <c r="BG157" s="86"/>
      <c r="BH157" s="86"/>
      <c r="BI157" s="86"/>
      <c r="BJ157" s="86"/>
      <c r="BK157" s="86"/>
    </row>
    <row r="158" spans="2:63" ht="30" customHeight="1" x14ac:dyDescent="0.2">
      <c r="B158" s="74"/>
      <c r="C158" s="81" t="s">
        <v>99</v>
      </c>
      <c r="D158" s="74"/>
      <c r="E158" s="75"/>
      <c r="F158" s="76"/>
      <c r="G158" s="77"/>
      <c r="H158" s="84"/>
      <c r="I158" s="84"/>
      <c r="J158" s="86"/>
      <c r="K158" s="86"/>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c r="AQ158" s="86"/>
      <c r="AR158" s="86"/>
      <c r="AS158" s="86"/>
      <c r="AT158" s="86"/>
      <c r="AU158" s="86"/>
      <c r="AV158" s="86"/>
      <c r="AW158" s="86"/>
      <c r="AX158" s="86"/>
      <c r="AY158" s="86"/>
      <c r="AZ158" s="86"/>
      <c r="BA158" s="86"/>
      <c r="BB158" s="86"/>
      <c r="BC158" s="86"/>
      <c r="BD158" s="86"/>
      <c r="BE158" s="86"/>
      <c r="BF158" s="86"/>
      <c r="BG158" s="86"/>
      <c r="BH158" s="86"/>
      <c r="BI158" s="86"/>
      <c r="BJ158" s="86"/>
      <c r="BK158" s="86"/>
    </row>
    <row r="159" spans="2:63" ht="15" customHeight="1" x14ac:dyDescent="0.2">
      <c r="B159" s="74"/>
      <c r="C159" s="85"/>
      <c r="D159" s="74"/>
      <c r="E159" s="75"/>
      <c r="F159" s="76"/>
      <c r="G159" s="77"/>
      <c r="H159" s="84"/>
      <c r="I159" s="84"/>
      <c r="J159" s="86"/>
      <c r="K159" s="86"/>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c r="AQ159" s="86"/>
      <c r="AR159" s="86"/>
      <c r="AS159" s="86"/>
      <c r="AT159" s="86"/>
      <c r="AU159" s="86"/>
      <c r="AV159" s="86"/>
      <c r="AW159" s="86"/>
      <c r="AX159" s="86"/>
      <c r="AY159" s="86"/>
      <c r="AZ159" s="86"/>
      <c r="BA159" s="86"/>
      <c r="BB159" s="86"/>
      <c r="BC159" s="86"/>
      <c r="BD159" s="86"/>
      <c r="BE159" s="86"/>
      <c r="BF159" s="86"/>
      <c r="BG159" s="86"/>
      <c r="BH159" s="86"/>
      <c r="BI159" s="86"/>
      <c r="BJ159" s="86"/>
      <c r="BK159" s="86"/>
    </row>
    <row r="160" spans="2:63" ht="15" customHeight="1" x14ac:dyDescent="0.2">
      <c r="B160" s="92">
        <f>B155+1</f>
        <v>8</v>
      </c>
      <c r="C160" s="81" t="s">
        <v>90</v>
      </c>
      <c r="D160" s="74"/>
      <c r="E160" s="82">
        <v>1</v>
      </c>
      <c r="F160" s="83" t="s">
        <v>45</v>
      </c>
      <c r="G160" s="84">
        <v>12972000</v>
      </c>
      <c r="H160" s="84">
        <f>G160*E160</f>
        <v>12972000</v>
      </c>
      <c r="I160" s="84">
        <f t="shared" ref="I160" si="595">(H160/$H$197)*100</f>
        <v>2.1838383838383839</v>
      </c>
      <c r="J160" s="78">
        <v>0</v>
      </c>
      <c r="K160" s="79">
        <f>J160*$I160</f>
        <v>0</v>
      </c>
      <c r="L160" s="78">
        <f t="shared" ref="L160" si="596">N160-J160</f>
        <v>0</v>
      </c>
      <c r="M160" s="79">
        <f>L160*$I160</f>
        <v>0</v>
      </c>
      <c r="N160" s="78">
        <v>0</v>
      </c>
      <c r="O160" s="79">
        <f>N160*$I160</f>
        <v>0</v>
      </c>
      <c r="P160" s="78">
        <f t="shared" ref="P160" si="597">N160</f>
        <v>0</v>
      </c>
      <c r="Q160" s="79">
        <f>P160*$I160</f>
        <v>0</v>
      </c>
      <c r="R160" s="78">
        <f t="shared" ref="R160" si="598">T160-P160</f>
        <v>0</v>
      </c>
      <c r="S160" s="79">
        <f>R160*$I160</f>
        <v>0</v>
      </c>
      <c r="T160" s="78">
        <v>0</v>
      </c>
      <c r="U160" s="79">
        <f>T160*$I160</f>
        <v>0</v>
      </c>
      <c r="V160" s="78">
        <f t="shared" ref="V160" si="599">T160</f>
        <v>0</v>
      </c>
      <c r="W160" s="79">
        <f>V160*$I160</f>
        <v>0</v>
      </c>
      <c r="X160" s="78">
        <f t="shared" ref="X160" si="600">Z160-V160</f>
        <v>0</v>
      </c>
      <c r="Y160" s="79">
        <f>X160*$I160</f>
        <v>0</v>
      </c>
      <c r="Z160" s="78">
        <v>0</v>
      </c>
      <c r="AA160" s="79">
        <f>Z160*$I160</f>
        <v>0</v>
      </c>
      <c r="AB160" s="78">
        <f t="shared" ref="AB160" si="601">Z160</f>
        <v>0</v>
      </c>
      <c r="AC160" s="79">
        <f>AB160*$I160</f>
        <v>0</v>
      </c>
      <c r="AD160" s="78">
        <f t="shared" ref="AD160" si="602">AF160-AB160</f>
        <v>0</v>
      </c>
      <c r="AE160" s="79">
        <f>AD160*$I160</f>
        <v>0</v>
      </c>
      <c r="AF160" s="80">
        <v>0</v>
      </c>
      <c r="AG160" s="79">
        <f>AF160*$I160</f>
        <v>0</v>
      </c>
      <c r="AH160" s="78">
        <f t="shared" ref="AH160" si="603">AF160</f>
        <v>0</v>
      </c>
      <c r="AI160" s="79">
        <f>AH160*$I160</f>
        <v>0</v>
      </c>
      <c r="AJ160" s="78">
        <f t="shared" ref="AJ160" si="604">AL160-AH160</f>
        <v>0</v>
      </c>
      <c r="AK160" s="79">
        <f>AJ160*$I160</f>
        <v>0</v>
      </c>
      <c r="AL160" s="80">
        <v>0</v>
      </c>
      <c r="AM160" s="79">
        <f>AL160*$I160</f>
        <v>0</v>
      </c>
      <c r="AN160" s="78">
        <f t="shared" ref="AN160" si="605">AL160</f>
        <v>0</v>
      </c>
      <c r="AO160" s="79">
        <f>AN160*$I160</f>
        <v>0</v>
      </c>
      <c r="AP160" s="78">
        <f t="shared" ref="AP160" si="606">AR160-AN160</f>
        <v>0.4</v>
      </c>
      <c r="AQ160" s="79">
        <f>AP160*$I160</f>
        <v>0.87353535353535361</v>
      </c>
      <c r="AR160" s="80">
        <v>0.4</v>
      </c>
      <c r="AS160" s="79">
        <f>AR160*$I160</f>
        <v>0.87353535353535361</v>
      </c>
      <c r="AT160" s="78">
        <f t="shared" ref="AT160" si="607">AR160</f>
        <v>0.4</v>
      </c>
      <c r="AU160" s="79">
        <f>AT160*$I160</f>
        <v>0.87353535353535361</v>
      </c>
      <c r="AV160" s="78">
        <f t="shared" ref="AV160" si="608">AX160-AT160</f>
        <v>-0.4</v>
      </c>
      <c r="AW160" s="79">
        <f>AV160*$I160</f>
        <v>-0.87353535353535361</v>
      </c>
      <c r="AX160" s="80">
        <v>0</v>
      </c>
      <c r="AY160" s="79">
        <f>AX160*$I160</f>
        <v>0</v>
      </c>
      <c r="AZ160" s="78">
        <f t="shared" ref="AZ160" si="609">AX160</f>
        <v>0</v>
      </c>
      <c r="BA160" s="79">
        <f>AZ160*$I160</f>
        <v>0</v>
      </c>
      <c r="BB160" s="78">
        <f t="shared" ref="BB160" si="610">BD160-AZ160</f>
        <v>0</v>
      </c>
      <c r="BC160" s="79">
        <f>BB160*$I160</f>
        <v>0</v>
      </c>
      <c r="BD160" s="80">
        <v>0</v>
      </c>
      <c r="BE160" s="79">
        <f>BD160*$I160</f>
        <v>0</v>
      </c>
      <c r="BF160" s="78">
        <f t="shared" ref="BF160" si="611">BD160</f>
        <v>0</v>
      </c>
      <c r="BG160" s="79">
        <f>BF160*$I160</f>
        <v>0</v>
      </c>
      <c r="BH160" s="78">
        <f t="shared" ref="BH160" si="612">BJ160-BF160</f>
        <v>0</v>
      </c>
      <c r="BI160" s="79">
        <f>BH160*$I160</f>
        <v>0</v>
      </c>
      <c r="BJ160" s="80">
        <v>0</v>
      </c>
      <c r="BK160" s="79">
        <f>BJ160*$I160</f>
        <v>0</v>
      </c>
    </row>
    <row r="161" spans="2:63" ht="15" customHeight="1" x14ac:dyDescent="0.2">
      <c r="B161" s="74"/>
      <c r="C161" s="81" t="s">
        <v>91</v>
      </c>
      <c r="D161" s="74"/>
      <c r="E161" s="75"/>
      <c r="F161" s="76"/>
      <c r="G161" s="77"/>
      <c r="H161" s="77"/>
      <c r="I161" s="77"/>
      <c r="J161" s="86"/>
      <c r="K161" s="86"/>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c r="AQ161" s="86"/>
      <c r="AR161" s="86"/>
      <c r="AS161" s="86"/>
      <c r="AT161" s="86"/>
      <c r="AU161" s="86"/>
      <c r="AV161" s="86"/>
      <c r="AW161" s="86"/>
      <c r="AX161" s="86"/>
      <c r="AY161" s="86"/>
      <c r="AZ161" s="86"/>
      <c r="BA161" s="86"/>
      <c r="BB161" s="86"/>
      <c r="BC161" s="86"/>
      <c r="BD161" s="86"/>
      <c r="BE161" s="86"/>
      <c r="BF161" s="86"/>
      <c r="BG161" s="86"/>
      <c r="BH161" s="86"/>
      <c r="BI161" s="86"/>
      <c r="BJ161" s="86"/>
      <c r="BK161" s="86"/>
    </row>
    <row r="162" spans="2:63" ht="15" customHeight="1" x14ac:dyDescent="0.2">
      <c r="B162" s="74"/>
      <c r="C162" s="81" t="s">
        <v>76</v>
      </c>
      <c r="D162" s="74"/>
      <c r="E162" s="75"/>
      <c r="F162" s="76"/>
      <c r="G162" s="77"/>
      <c r="H162" s="77"/>
      <c r="I162" s="77"/>
      <c r="J162" s="86"/>
      <c r="K162" s="86"/>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c r="AQ162" s="86"/>
      <c r="AR162" s="86"/>
      <c r="AS162" s="86"/>
      <c r="AT162" s="86"/>
      <c r="AU162" s="86"/>
      <c r="AV162" s="86"/>
      <c r="AW162" s="86"/>
      <c r="AX162" s="86"/>
      <c r="AY162" s="86"/>
      <c r="AZ162" s="86"/>
      <c r="BA162" s="86"/>
      <c r="BB162" s="86"/>
      <c r="BC162" s="86"/>
      <c r="BD162" s="86"/>
      <c r="BE162" s="86"/>
      <c r="BF162" s="86"/>
      <c r="BG162" s="86"/>
      <c r="BH162" s="86"/>
      <c r="BI162" s="86"/>
      <c r="BJ162" s="86"/>
      <c r="BK162" s="86"/>
    </row>
    <row r="163" spans="2:63" ht="15" customHeight="1" x14ac:dyDescent="0.2">
      <c r="B163" s="74"/>
      <c r="C163" s="81" t="s">
        <v>77</v>
      </c>
      <c r="D163" s="74"/>
      <c r="E163" s="75"/>
      <c r="F163" s="76"/>
      <c r="G163" s="77"/>
      <c r="H163" s="77"/>
      <c r="I163" s="77"/>
      <c r="J163" s="86"/>
      <c r="K163" s="86"/>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c r="AQ163" s="86"/>
      <c r="AR163" s="86"/>
      <c r="AS163" s="86"/>
      <c r="AT163" s="86"/>
      <c r="AU163" s="86"/>
      <c r="AV163" s="86"/>
      <c r="AW163" s="86"/>
      <c r="AX163" s="86"/>
      <c r="AY163" s="86"/>
      <c r="AZ163" s="86"/>
      <c r="BA163" s="86"/>
      <c r="BB163" s="86"/>
      <c r="BC163" s="86"/>
      <c r="BD163" s="86"/>
      <c r="BE163" s="86"/>
      <c r="BF163" s="86"/>
      <c r="BG163" s="86"/>
      <c r="BH163" s="86"/>
      <c r="BI163" s="86"/>
      <c r="BJ163" s="86"/>
      <c r="BK163" s="86"/>
    </row>
    <row r="164" spans="2:63" ht="15" customHeight="1" x14ac:dyDescent="0.2">
      <c r="B164" s="74"/>
      <c r="C164" s="85"/>
      <c r="D164" s="74"/>
      <c r="E164" s="75"/>
      <c r="F164" s="76"/>
      <c r="G164" s="77"/>
      <c r="H164" s="77"/>
      <c r="I164" s="77"/>
      <c r="J164" s="86"/>
      <c r="K164" s="86"/>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c r="AQ164" s="86"/>
      <c r="AR164" s="86"/>
      <c r="AS164" s="86"/>
      <c r="AT164" s="86"/>
      <c r="AU164" s="86"/>
      <c r="AV164" s="86"/>
      <c r="AW164" s="86"/>
      <c r="AX164" s="86"/>
      <c r="AY164" s="86"/>
      <c r="AZ164" s="86"/>
      <c r="BA164" s="86"/>
      <c r="BB164" s="86"/>
      <c r="BC164" s="86"/>
      <c r="BD164" s="86"/>
      <c r="BE164" s="86"/>
      <c r="BF164" s="86"/>
      <c r="BG164" s="86"/>
      <c r="BH164" s="86"/>
      <c r="BI164" s="86"/>
      <c r="BJ164" s="86"/>
      <c r="BK164" s="86"/>
    </row>
    <row r="165" spans="2:63" ht="15" customHeight="1" x14ac:dyDescent="0.2">
      <c r="B165" s="74"/>
      <c r="C165" s="85"/>
      <c r="D165" s="74"/>
      <c r="E165" s="75"/>
      <c r="F165" s="76"/>
      <c r="G165" s="77"/>
      <c r="H165" s="77"/>
      <c r="I165" s="77"/>
      <c r="J165" s="86"/>
      <c r="K165" s="86"/>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c r="AQ165" s="86"/>
      <c r="AR165" s="86"/>
      <c r="AS165" s="86"/>
      <c r="AT165" s="86"/>
      <c r="AU165" s="86"/>
      <c r="AV165" s="86"/>
      <c r="AW165" s="86"/>
      <c r="AX165" s="86"/>
      <c r="AY165" s="86"/>
      <c r="AZ165" s="86"/>
      <c r="BA165" s="86"/>
      <c r="BB165" s="86"/>
      <c r="BC165" s="86"/>
      <c r="BD165" s="86"/>
      <c r="BE165" s="86"/>
      <c r="BF165" s="86"/>
      <c r="BG165" s="86"/>
      <c r="BH165" s="86"/>
      <c r="BI165" s="86"/>
      <c r="BJ165" s="86"/>
      <c r="BK165" s="86"/>
    </row>
    <row r="166" spans="2:63" ht="15" customHeight="1" x14ac:dyDescent="0.2">
      <c r="B166" s="74"/>
      <c r="C166" s="73"/>
      <c r="D166" s="87"/>
      <c r="E166" s="88"/>
      <c r="F166" s="89"/>
      <c r="G166" s="90" t="s">
        <v>113</v>
      </c>
      <c r="H166" s="91">
        <f>SUM(H133:H165)</f>
        <v>65917738</v>
      </c>
      <c r="I166" s="91"/>
      <c r="J166" s="86"/>
      <c r="K166" s="86"/>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c r="AQ166" s="86"/>
      <c r="AR166" s="86"/>
      <c r="AS166" s="86"/>
      <c r="AT166" s="86"/>
      <c r="AU166" s="86"/>
      <c r="AV166" s="86"/>
      <c r="AW166" s="86"/>
      <c r="AX166" s="86"/>
      <c r="AY166" s="86"/>
      <c r="AZ166" s="86"/>
      <c r="BA166" s="86"/>
      <c r="BB166" s="86"/>
      <c r="BC166" s="86"/>
      <c r="BD166" s="86"/>
      <c r="BE166" s="86"/>
      <c r="BF166" s="86"/>
      <c r="BG166" s="86"/>
      <c r="BH166" s="86"/>
      <c r="BI166" s="86"/>
      <c r="BJ166" s="86"/>
      <c r="BK166" s="86"/>
    </row>
    <row r="167" spans="2:63" ht="15" customHeight="1" x14ac:dyDescent="0.2">
      <c r="B167" s="74"/>
      <c r="C167" s="85"/>
      <c r="D167" s="87"/>
      <c r="E167" s="88"/>
      <c r="F167" s="89"/>
      <c r="G167" s="90" t="s">
        <v>114</v>
      </c>
      <c r="H167" s="91">
        <f>H166+H130+H93+H58</f>
        <v>401788996</v>
      </c>
      <c r="I167" s="91"/>
      <c r="J167" s="86"/>
      <c r="K167" s="86"/>
      <c r="L167" s="86"/>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c r="AQ167" s="86"/>
      <c r="AR167" s="86"/>
      <c r="AS167" s="86"/>
      <c r="AT167" s="86"/>
      <c r="AU167" s="86"/>
      <c r="AV167" s="86"/>
      <c r="AW167" s="86"/>
      <c r="AX167" s="86"/>
      <c r="AY167" s="86"/>
      <c r="AZ167" s="86"/>
      <c r="BA167" s="86"/>
      <c r="BB167" s="86"/>
      <c r="BC167" s="86"/>
      <c r="BD167" s="86"/>
      <c r="BE167" s="86"/>
      <c r="BF167" s="86"/>
      <c r="BG167" s="86"/>
      <c r="BH167" s="86"/>
      <c r="BI167" s="86"/>
      <c r="BJ167" s="86"/>
      <c r="BK167" s="86"/>
    </row>
    <row r="168" spans="2:63" ht="15" customHeight="1" x14ac:dyDescent="0.2">
      <c r="B168" s="74"/>
      <c r="C168" s="74"/>
      <c r="D168" s="74"/>
      <c r="E168" s="75"/>
      <c r="F168" s="76"/>
      <c r="G168" s="77"/>
      <c r="H168" s="77"/>
      <c r="I168" s="77"/>
      <c r="J168" s="86"/>
      <c r="K168" s="86"/>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c r="AQ168" s="86"/>
      <c r="AR168" s="86"/>
      <c r="AS168" s="86"/>
      <c r="AT168" s="86"/>
      <c r="AU168" s="86"/>
      <c r="AV168" s="86"/>
      <c r="AW168" s="86"/>
      <c r="AX168" s="86"/>
      <c r="AY168" s="86"/>
      <c r="AZ168" s="86"/>
      <c r="BA168" s="86"/>
      <c r="BB168" s="86"/>
      <c r="BC168" s="86"/>
      <c r="BD168" s="86"/>
      <c r="BE168" s="86"/>
      <c r="BF168" s="86"/>
      <c r="BG168" s="86"/>
      <c r="BH168" s="86"/>
      <c r="BI168" s="86"/>
      <c r="BJ168" s="86"/>
      <c r="BK168" s="86"/>
    </row>
    <row r="169" spans="2:63" ht="15" customHeight="1" x14ac:dyDescent="0.2">
      <c r="B169" s="93" t="s">
        <v>115</v>
      </c>
      <c r="C169" s="94" t="s">
        <v>116</v>
      </c>
      <c r="D169" s="74"/>
      <c r="E169" s="75"/>
      <c r="F169" s="76"/>
      <c r="G169" s="77"/>
      <c r="H169" s="77"/>
      <c r="I169" s="77"/>
      <c r="J169" s="86"/>
      <c r="K169" s="86"/>
      <c r="L169" s="86"/>
      <c r="M169" s="86"/>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c r="AQ169" s="86"/>
      <c r="AR169" s="86"/>
      <c r="AS169" s="86"/>
      <c r="AT169" s="86"/>
      <c r="AU169" s="86"/>
      <c r="AV169" s="86"/>
      <c r="AW169" s="86"/>
      <c r="AX169" s="86"/>
      <c r="AY169" s="86"/>
      <c r="AZ169" s="86"/>
      <c r="BA169" s="86"/>
      <c r="BB169" s="86"/>
      <c r="BC169" s="86"/>
      <c r="BD169" s="86"/>
      <c r="BE169" s="86"/>
      <c r="BF169" s="86"/>
      <c r="BG169" s="86"/>
      <c r="BH169" s="86"/>
      <c r="BI169" s="86"/>
      <c r="BJ169" s="86"/>
      <c r="BK169" s="86"/>
    </row>
    <row r="170" spans="2:63" ht="15" customHeight="1" x14ac:dyDescent="0.2">
      <c r="B170" s="93" t="s">
        <v>117</v>
      </c>
      <c r="C170" s="94" t="s">
        <v>118</v>
      </c>
      <c r="D170" s="74"/>
      <c r="E170" s="75"/>
      <c r="F170" s="76"/>
      <c r="G170" s="77"/>
      <c r="H170" s="77"/>
      <c r="I170" s="77"/>
      <c r="J170" s="86"/>
      <c r="K170" s="86"/>
      <c r="L170" s="86"/>
      <c r="M170" s="86"/>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c r="AQ170" s="86"/>
      <c r="AR170" s="86"/>
      <c r="AS170" s="86"/>
      <c r="AT170" s="86"/>
      <c r="AU170" s="86"/>
      <c r="AV170" s="86"/>
      <c r="AW170" s="86"/>
      <c r="AX170" s="86"/>
      <c r="AY170" s="86"/>
      <c r="AZ170" s="86"/>
      <c r="BA170" s="86"/>
      <c r="BB170" s="86"/>
      <c r="BC170" s="86"/>
      <c r="BD170" s="86"/>
      <c r="BE170" s="86"/>
      <c r="BF170" s="86"/>
      <c r="BG170" s="86"/>
      <c r="BH170" s="86"/>
      <c r="BI170" s="86"/>
      <c r="BJ170" s="86"/>
      <c r="BK170" s="86"/>
    </row>
    <row r="171" spans="2:63" ht="15" customHeight="1" x14ac:dyDescent="0.2">
      <c r="B171" s="92"/>
      <c r="C171" s="74"/>
      <c r="D171" s="74"/>
      <c r="E171" s="75"/>
      <c r="F171" s="76"/>
      <c r="G171" s="77"/>
      <c r="H171" s="77"/>
      <c r="I171" s="77"/>
      <c r="J171" s="86"/>
      <c r="K171" s="86"/>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c r="AQ171" s="86"/>
      <c r="AR171" s="86"/>
      <c r="AS171" s="86"/>
      <c r="AT171" s="86"/>
      <c r="AU171" s="86"/>
      <c r="AV171" s="86"/>
      <c r="AW171" s="86"/>
      <c r="AX171" s="86"/>
      <c r="AY171" s="86"/>
      <c r="AZ171" s="86"/>
      <c r="BA171" s="86"/>
      <c r="BB171" s="86"/>
      <c r="BC171" s="86"/>
      <c r="BD171" s="86"/>
      <c r="BE171" s="86"/>
      <c r="BF171" s="86"/>
      <c r="BG171" s="86"/>
      <c r="BH171" s="86"/>
      <c r="BI171" s="86"/>
      <c r="BJ171" s="86"/>
      <c r="BK171" s="86"/>
    </row>
    <row r="172" spans="2:63" ht="15" customHeight="1" x14ac:dyDescent="0.2">
      <c r="B172" s="92">
        <v>1</v>
      </c>
      <c r="C172" s="95" t="s">
        <v>119</v>
      </c>
      <c r="D172" s="74"/>
      <c r="E172" s="82">
        <v>1</v>
      </c>
      <c r="F172" s="83" t="s">
        <v>62</v>
      </c>
      <c r="G172" s="84">
        <v>322000</v>
      </c>
      <c r="H172" s="84">
        <f>G172*E172</f>
        <v>322000</v>
      </c>
      <c r="I172" s="84">
        <f t="shared" ref="I172:I173" si="613">(H172/$H$197)*100</f>
        <v>5.4208754208754206E-2</v>
      </c>
      <c r="J172" s="78">
        <v>0</v>
      </c>
      <c r="K172" s="79">
        <f t="shared" ref="K172:K173" si="614">J172*$I172</f>
        <v>0</v>
      </c>
      <c r="L172" s="78">
        <f t="shared" ref="L172:L173" si="615">N172-J172</f>
        <v>0</v>
      </c>
      <c r="M172" s="79">
        <f t="shared" ref="M172:M173" si="616">L172*$I172</f>
        <v>0</v>
      </c>
      <c r="N172" s="78">
        <v>0</v>
      </c>
      <c r="O172" s="79">
        <f t="shared" ref="O172:O173" si="617">N172*$I172</f>
        <v>0</v>
      </c>
      <c r="P172" s="78">
        <f t="shared" ref="P172:P173" si="618">N172</f>
        <v>0</v>
      </c>
      <c r="Q172" s="79">
        <f t="shared" ref="Q172:Q173" si="619">P172*$I172</f>
        <v>0</v>
      </c>
      <c r="R172" s="78">
        <f t="shared" ref="R172:R173" si="620">T172-P172</f>
        <v>0</v>
      </c>
      <c r="S172" s="79">
        <f t="shared" ref="S172:S173" si="621">R172*$I172</f>
        <v>0</v>
      </c>
      <c r="T172" s="78">
        <v>0</v>
      </c>
      <c r="U172" s="79">
        <f t="shared" ref="U172:U173" si="622">T172*$I172</f>
        <v>0</v>
      </c>
      <c r="V172" s="78">
        <f t="shared" ref="V172:V173" si="623">T172</f>
        <v>0</v>
      </c>
      <c r="W172" s="79">
        <f t="shared" ref="W172:W173" si="624">V172*$I172</f>
        <v>0</v>
      </c>
      <c r="X172" s="78">
        <f t="shared" ref="X172:X173" si="625">Z172-V172</f>
        <v>0</v>
      </c>
      <c r="Y172" s="79">
        <f t="shared" ref="Y172:Y173" si="626">X172*$I172</f>
        <v>0</v>
      </c>
      <c r="Z172" s="78">
        <v>0</v>
      </c>
      <c r="AA172" s="79">
        <f t="shared" ref="AA172:AA173" si="627">Z172*$I172</f>
        <v>0</v>
      </c>
      <c r="AB172" s="78">
        <f t="shared" ref="AB172:AB173" si="628">Z172</f>
        <v>0</v>
      </c>
      <c r="AC172" s="79">
        <f t="shared" ref="AC172:AC173" si="629">AB172*$I172</f>
        <v>0</v>
      </c>
      <c r="AD172" s="78">
        <f t="shared" ref="AD172:AD173" si="630">AF172-AB172</f>
        <v>0</v>
      </c>
      <c r="AE172" s="79">
        <f t="shared" ref="AE172:AE173" si="631">AD172*$I172</f>
        <v>0</v>
      </c>
      <c r="AF172" s="80">
        <v>0</v>
      </c>
      <c r="AG172" s="79">
        <f t="shared" ref="AG172:AG173" si="632">AF172*$I172</f>
        <v>0</v>
      </c>
      <c r="AH172" s="78">
        <f t="shared" ref="AH172:AH173" si="633">AF172</f>
        <v>0</v>
      </c>
      <c r="AI172" s="79">
        <f t="shared" ref="AI172:AI173" si="634">AH172*$I172</f>
        <v>0</v>
      </c>
      <c r="AJ172" s="78">
        <f t="shared" ref="AJ172:AJ173" si="635">AL172-AH172</f>
        <v>0</v>
      </c>
      <c r="AK172" s="79">
        <f t="shared" ref="AK172:AK173" si="636">AJ172*$I172</f>
        <v>0</v>
      </c>
      <c r="AL172" s="80">
        <v>0</v>
      </c>
      <c r="AM172" s="79">
        <f t="shared" ref="AM172:AM173" si="637">AL172*$I172</f>
        <v>0</v>
      </c>
      <c r="AN172" s="78">
        <f t="shared" ref="AN172:AN173" si="638">AL172</f>
        <v>0</v>
      </c>
      <c r="AO172" s="79">
        <f t="shared" ref="AO172:AO173" si="639">AN172*$I172</f>
        <v>0</v>
      </c>
      <c r="AP172" s="78">
        <f t="shared" ref="AP172:AP173" si="640">AR172-AN172</f>
        <v>0</v>
      </c>
      <c r="AQ172" s="79">
        <f t="shared" ref="AQ172:AQ173" si="641">AP172*$I172</f>
        <v>0</v>
      </c>
      <c r="AR172" s="80">
        <v>0</v>
      </c>
      <c r="AS172" s="79">
        <f t="shared" ref="AS172:AS173" si="642">AR172*$I172</f>
        <v>0</v>
      </c>
      <c r="AT172" s="78">
        <f t="shared" ref="AT172:AT173" si="643">AR172</f>
        <v>0</v>
      </c>
      <c r="AU172" s="79">
        <f t="shared" ref="AU172:AU173" si="644">AT172*$I172</f>
        <v>0</v>
      </c>
      <c r="AV172" s="78">
        <f t="shared" ref="AV172:AV173" si="645">AX172-AT172</f>
        <v>0</v>
      </c>
      <c r="AW172" s="79">
        <f t="shared" ref="AW172:AW173" si="646">AV172*$I172</f>
        <v>0</v>
      </c>
      <c r="AX172" s="80">
        <v>0</v>
      </c>
      <c r="AY172" s="79">
        <f t="shared" ref="AY172:AY173" si="647">AX172*$I172</f>
        <v>0</v>
      </c>
      <c r="AZ172" s="78">
        <f t="shared" ref="AZ172:AZ173" si="648">AX172</f>
        <v>0</v>
      </c>
      <c r="BA172" s="79">
        <f t="shared" ref="BA172:BA173" si="649">AZ172*$I172</f>
        <v>0</v>
      </c>
      <c r="BB172" s="78">
        <f t="shared" ref="BB172:BB173" si="650">BD172-AZ172</f>
        <v>0</v>
      </c>
      <c r="BC172" s="79">
        <f t="shared" ref="BC172:BC173" si="651">BB172*$I172</f>
        <v>0</v>
      </c>
      <c r="BD172" s="80">
        <v>0</v>
      </c>
      <c r="BE172" s="79">
        <f t="shared" ref="BE172:BE173" si="652">BD172*$I172</f>
        <v>0</v>
      </c>
      <c r="BF172" s="78">
        <f t="shared" ref="BF172:BF173" si="653">BD172</f>
        <v>0</v>
      </c>
      <c r="BG172" s="79">
        <f t="shared" ref="BG172:BG173" si="654">BF172*$I172</f>
        <v>0</v>
      </c>
      <c r="BH172" s="78">
        <f t="shared" ref="BH172:BH173" si="655">BJ172-BF172</f>
        <v>0</v>
      </c>
      <c r="BI172" s="79">
        <f t="shared" ref="BI172:BI173" si="656">BH172*$I172</f>
        <v>0</v>
      </c>
      <c r="BJ172" s="80">
        <v>0</v>
      </c>
      <c r="BK172" s="79">
        <f t="shared" ref="BK172:BK173" si="657">BJ172*$I172</f>
        <v>0</v>
      </c>
    </row>
    <row r="173" spans="2:63" ht="15" customHeight="1" x14ac:dyDescent="0.2">
      <c r="B173" s="92">
        <f>B172+1</f>
        <v>2</v>
      </c>
      <c r="C173" s="95" t="s">
        <v>120</v>
      </c>
      <c r="D173" s="74"/>
      <c r="E173" s="82">
        <v>200</v>
      </c>
      <c r="F173" s="83" t="s">
        <v>59</v>
      </c>
      <c r="G173" s="84">
        <v>325500</v>
      </c>
      <c r="H173" s="84">
        <f>G173*E173</f>
        <v>65100000</v>
      </c>
      <c r="I173" s="84">
        <f t="shared" si="613"/>
        <v>10.95959595959596</v>
      </c>
      <c r="J173" s="78">
        <v>0</v>
      </c>
      <c r="K173" s="79">
        <f t="shared" si="614"/>
        <v>0</v>
      </c>
      <c r="L173" s="78">
        <f t="shared" si="615"/>
        <v>0</v>
      </c>
      <c r="M173" s="79">
        <f t="shared" si="616"/>
        <v>0</v>
      </c>
      <c r="N173" s="78">
        <v>0</v>
      </c>
      <c r="O173" s="79">
        <f t="shared" si="617"/>
        <v>0</v>
      </c>
      <c r="P173" s="78">
        <f t="shared" si="618"/>
        <v>0</v>
      </c>
      <c r="Q173" s="79">
        <f t="shared" si="619"/>
        <v>0</v>
      </c>
      <c r="R173" s="78">
        <f t="shared" si="620"/>
        <v>0</v>
      </c>
      <c r="S173" s="79">
        <f t="shared" si="621"/>
        <v>0</v>
      </c>
      <c r="T173" s="78">
        <v>0</v>
      </c>
      <c r="U173" s="79">
        <f t="shared" si="622"/>
        <v>0</v>
      </c>
      <c r="V173" s="78">
        <f t="shared" si="623"/>
        <v>0</v>
      </c>
      <c r="W173" s="79">
        <f t="shared" si="624"/>
        <v>0</v>
      </c>
      <c r="X173" s="78">
        <f t="shared" si="625"/>
        <v>0</v>
      </c>
      <c r="Y173" s="79">
        <f t="shared" si="626"/>
        <v>0</v>
      </c>
      <c r="Z173" s="78">
        <v>0</v>
      </c>
      <c r="AA173" s="79">
        <f t="shared" si="627"/>
        <v>0</v>
      </c>
      <c r="AB173" s="78">
        <f t="shared" si="628"/>
        <v>0</v>
      </c>
      <c r="AC173" s="79">
        <f t="shared" si="629"/>
        <v>0</v>
      </c>
      <c r="AD173" s="78">
        <f t="shared" si="630"/>
        <v>0</v>
      </c>
      <c r="AE173" s="79">
        <f t="shared" si="631"/>
        <v>0</v>
      </c>
      <c r="AF173" s="80">
        <v>0</v>
      </c>
      <c r="AG173" s="79">
        <f t="shared" si="632"/>
        <v>0</v>
      </c>
      <c r="AH173" s="78">
        <f t="shared" si="633"/>
        <v>0</v>
      </c>
      <c r="AI173" s="79">
        <f t="shared" si="634"/>
        <v>0</v>
      </c>
      <c r="AJ173" s="78">
        <f t="shared" si="635"/>
        <v>0</v>
      </c>
      <c r="AK173" s="79">
        <f t="shared" si="636"/>
        <v>0</v>
      </c>
      <c r="AL173" s="80">
        <v>0</v>
      </c>
      <c r="AM173" s="79">
        <f t="shared" si="637"/>
        <v>0</v>
      </c>
      <c r="AN173" s="78">
        <f t="shared" si="638"/>
        <v>0</v>
      </c>
      <c r="AO173" s="79">
        <f t="shared" si="639"/>
        <v>0</v>
      </c>
      <c r="AP173" s="78">
        <f t="shared" si="640"/>
        <v>0</v>
      </c>
      <c r="AQ173" s="79">
        <f t="shared" si="641"/>
        <v>0</v>
      </c>
      <c r="AR173" s="80">
        <v>0</v>
      </c>
      <c r="AS173" s="79">
        <f t="shared" si="642"/>
        <v>0</v>
      </c>
      <c r="AT173" s="78">
        <f t="shared" si="643"/>
        <v>0</v>
      </c>
      <c r="AU173" s="79">
        <f t="shared" si="644"/>
        <v>0</v>
      </c>
      <c r="AV173" s="78">
        <f t="shared" si="645"/>
        <v>0</v>
      </c>
      <c r="AW173" s="79">
        <f t="shared" si="646"/>
        <v>0</v>
      </c>
      <c r="AX173" s="80">
        <v>0</v>
      </c>
      <c r="AY173" s="79">
        <f t="shared" si="647"/>
        <v>0</v>
      </c>
      <c r="AZ173" s="78">
        <f t="shared" si="648"/>
        <v>0</v>
      </c>
      <c r="BA173" s="79">
        <f t="shared" si="649"/>
        <v>0</v>
      </c>
      <c r="BB173" s="78">
        <f t="shared" si="650"/>
        <v>0</v>
      </c>
      <c r="BC173" s="79">
        <f t="shared" si="651"/>
        <v>0</v>
      </c>
      <c r="BD173" s="80">
        <v>0</v>
      </c>
      <c r="BE173" s="79">
        <f t="shared" si="652"/>
        <v>0</v>
      </c>
      <c r="BF173" s="78">
        <f t="shared" si="653"/>
        <v>0</v>
      </c>
      <c r="BG173" s="79">
        <f t="shared" si="654"/>
        <v>0</v>
      </c>
      <c r="BH173" s="78">
        <f t="shared" si="655"/>
        <v>0</v>
      </c>
      <c r="BI173" s="79">
        <f t="shared" si="656"/>
        <v>0</v>
      </c>
      <c r="BJ173" s="80">
        <v>0</v>
      </c>
      <c r="BK173" s="79">
        <f t="shared" si="657"/>
        <v>0</v>
      </c>
    </row>
    <row r="174" spans="2:63" ht="15" customHeight="1" x14ac:dyDescent="0.2">
      <c r="B174" s="92"/>
      <c r="C174" s="74"/>
      <c r="D174" s="74"/>
      <c r="E174" s="75"/>
      <c r="F174" s="76"/>
      <c r="G174" s="77"/>
      <c r="H174" s="84"/>
      <c r="I174" s="84"/>
      <c r="J174" s="86"/>
      <c r="K174" s="86"/>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c r="AQ174" s="86"/>
      <c r="AR174" s="86"/>
      <c r="AS174" s="86"/>
      <c r="AT174" s="86"/>
      <c r="AU174" s="86"/>
      <c r="AV174" s="86"/>
      <c r="AW174" s="86"/>
      <c r="AX174" s="86"/>
      <c r="AY174" s="86"/>
      <c r="AZ174" s="86"/>
      <c r="BA174" s="86"/>
      <c r="BB174" s="86"/>
      <c r="BC174" s="86"/>
      <c r="BD174" s="86"/>
      <c r="BE174" s="86"/>
      <c r="BF174" s="86"/>
      <c r="BG174" s="86"/>
      <c r="BH174" s="86"/>
      <c r="BI174" s="86"/>
      <c r="BJ174" s="86"/>
      <c r="BK174" s="86"/>
    </row>
    <row r="175" spans="2:63" ht="15" customHeight="1" x14ac:dyDescent="0.2">
      <c r="B175" s="92"/>
      <c r="C175" s="94" t="s">
        <v>121</v>
      </c>
      <c r="D175" s="74"/>
      <c r="E175" s="75"/>
      <c r="F175" s="76"/>
      <c r="G175" s="77"/>
      <c r="H175" s="84"/>
      <c r="I175" s="84"/>
      <c r="J175" s="86"/>
      <c r="K175" s="86"/>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c r="AQ175" s="86"/>
      <c r="AR175" s="86"/>
      <c r="AS175" s="86"/>
      <c r="AT175" s="86"/>
      <c r="AU175" s="86"/>
      <c r="AV175" s="86"/>
      <c r="AW175" s="86"/>
      <c r="AX175" s="86"/>
      <c r="AY175" s="86"/>
      <c r="AZ175" s="86"/>
      <c r="BA175" s="86"/>
      <c r="BB175" s="86"/>
      <c r="BC175" s="86"/>
      <c r="BD175" s="86"/>
      <c r="BE175" s="86"/>
      <c r="BF175" s="86"/>
      <c r="BG175" s="86"/>
      <c r="BH175" s="86"/>
      <c r="BI175" s="86"/>
      <c r="BJ175" s="86"/>
      <c r="BK175" s="86"/>
    </row>
    <row r="176" spans="2:63" ht="15" customHeight="1" x14ac:dyDescent="0.2">
      <c r="B176" s="92">
        <f>B173+1</f>
        <v>3</v>
      </c>
      <c r="C176" s="95" t="s">
        <v>122</v>
      </c>
      <c r="D176" s="95" t="s">
        <v>123</v>
      </c>
      <c r="E176" s="82">
        <v>60</v>
      </c>
      <c r="F176" s="83" t="s">
        <v>124</v>
      </c>
      <c r="G176" s="84">
        <v>249500</v>
      </c>
      <c r="H176" s="84">
        <f>G176*E176</f>
        <v>14970000</v>
      </c>
      <c r="I176" s="84">
        <f t="shared" ref="I176:I177" si="658">(H176/$H$197)*100</f>
        <v>2.5202020202020203</v>
      </c>
      <c r="J176" s="78">
        <v>0</v>
      </c>
      <c r="K176" s="79">
        <f t="shared" ref="K176:K177" si="659">J176*$I176</f>
        <v>0</v>
      </c>
      <c r="L176" s="78">
        <f t="shared" ref="L176:L177" si="660">N176-J176</f>
        <v>0</v>
      </c>
      <c r="M176" s="79">
        <f t="shared" ref="M176:M177" si="661">L176*$I176</f>
        <v>0</v>
      </c>
      <c r="N176" s="78">
        <v>0</v>
      </c>
      <c r="O176" s="79">
        <f t="shared" ref="O176:O177" si="662">N176*$I176</f>
        <v>0</v>
      </c>
      <c r="P176" s="78">
        <f t="shared" ref="P176:P177" si="663">N176</f>
        <v>0</v>
      </c>
      <c r="Q176" s="79">
        <f t="shared" ref="Q176:Q177" si="664">P176*$I176</f>
        <v>0</v>
      </c>
      <c r="R176" s="78">
        <f t="shared" ref="R176:R177" si="665">T176-P176</f>
        <v>0</v>
      </c>
      <c r="S176" s="79">
        <f t="shared" ref="S176:S177" si="666">R176*$I176</f>
        <v>0</v>
      </c>
      <c r="T176" s="78">
        <v>0</v>
      </c>
      <c r="U176" s="79">
        <f t="shared" ref="U176:U177" si="667">T176*$I176</f>
        <v>0</v>
      </c>
      <c r="V176" s="78">
        <f t="shared" ref="V176:V177" si="668">T176</f>
        <v>0</v>
      </c>
      <c r="W176" s="79">
        <f t="shared" ref="W176:W177" si="669">V176*$I176</f>
        <v>0</v>
      </c>
      <c r="X176" s="78">
        <f t="shared" ref="X176:X177" si="670">Z176-V176</f>
        <v>0</v>
      </c>
      <c r="Y176" s="79">
        <f t="shared" ref="Y176:Y177" si="671">X176*$I176</f>
        <v>0</v>
      </c>
      <c r="Z176" s="78">
        <v>0</v>
      </c>
      <c r="AA176" s="79">
        <f t="shared" ref="AA176:AA177" si="672">Z176*$I176</f>
        <v>0</v>
      </c>
      <c r="AB176" s="78">
        <f t="shared" ref="AB176:AB177" si="673">Z176</f>
        <v>0</v>
      </c>
      <c r="AC176" s="79">
        <f t="shared" ref="AC176:AC177" si="674">AB176*$I176</f>
        <v>0</v>
      </c>
      <c r="AD176" s="78">
        <f t="shared" ref="AD176:AD177" si="675">AF176-AB176</f>
        <v>0</v>
      </c>
      <c r="AE176" s="79">
        <f t="shared" ref="AE176:AE177" si="676">AD176*$I176</f>
        <v>0</v>
      </c>
      <c r="AF176" s="80">
        <v>0</v>
      </c>
      <c r="AG176" s="79">
        <f t="shared" ref="AG176:AG177" si="677">AF176*$I176</f>
        <v>0</v>
      </c>
      <c r="AH176" s="78">
        <f t="shared" ref="AH176:AH177" si="678">AF176</f>
        <v>0</v>
      </c>
      <c r="AI176" s="79">
        <f t="shared" ref="AI176:AI177" si="679">AH176*$I176</f>
        <v>0</v>
      </c>
      <c r="AJ176" s="78">
        <f t="shared" ref="AJ176:AJ177" si="680">AL176-AH176</f>
        <v>0</v>
      </c>
      <c r="AK176" s="79">
        <f t="shared" ref="AK176:AK177" si="681">AJ176*$I176</f>
        <v>0</v>
      </c>
      <c r="AL176" s="80">
        <v>0</v>
      </c>
      <c r="AM176" s="79">
        <f t="shared" ref="AM176:AM177" si="682">AL176*$I176</f>
        <v>0</v>
      </c>
      <c r="AN176" s="78">
        <f t="shared" ref="AN176:AN177" si="683">AL176</f>
        <v>0</v>
      </c>
      <c r="AO176" s="79">
        <f t="shared" ref="AO176:AO177" si="684">AN176*$I176</f>
        <v>0</v>
      </c>
      <c r="AP176" s="78">
        <f t="shared" ref="AP176:AP177" si="685">AR176-AN176</f>
        <v>0</v>
      </c>
      <c r="AQ176" s="79">
        <f t="shared" ref="AQ176:AQ177" si="686">AP176*$I176</f>
        <v>0</v>
      </c>
      <c r="AR176" s="80">
        <v>0</v>
      </c>
      <c r="AS176" s="79">
        <f t="shared" ref="AS176:AS177" si="687">AR176*$I176</f>
        <v>0</v>
      </c>
      <c r="AT176" s="78">
        <f t="shared" ref="AT176:AT177" si="688">AR176</f>
        <v>0</v>
      </c>
      <c r="AU176" s="79">
        <f t="shared" ref="AU176:AU177" si="689">AT176*$I176</f>
        <v>0</v>
      </c>
      <c r="AV176" s="78">
        <f t="shared" ref="AV176:AV177" si="690">AX176-AT176</f>
        <v>0</v>
      </c>
      <c r="AW176" s="79">
        <f t="shared" ref="AW176:AW177" si="691">AV176*$I176</f>
        <v>0</v>
      </c>
      <c r="AX176" s="80">
        <v>0</v>
      </c>
      <c r="AY176" s="79">
        <f t="shared" ref="AY176:AY177" si="692">AX176*$I176</f>
        <v>0</v>
      </c>
      <c r="AZ176" s="78">
        <f t="shared" ref="AZ176:AZ177" si="693">AX176</f>
        <v>0</v>
      </c>
      <c r="BA176" s="79">
        <f t="shared" ref="BA176:BA177" si="694">AZ176*$I176</f>
        <v>0</v>
      </c>
      <c r="BB176" s="78">
        <f t="shared" ref="BB176:BB177" si="695">BD176-AZ176</f>
        <v>0</v>
      </c>
      <c r="BC176" s="79">
        <f t="shared" ref="BC176:BC177" si="696">BB176*$I176</f>
        <v>0</v>
      </c>
      <c r="BD176" s="80">
        <v>0</v>
      </c>
      <c r="BE176" s="79">
        <f t="shared" ref="BE176:BE177" si="697">BD176*$I176</f>
        <v>0</v>
      </c>
      <c r="BF176" s="78">
        <f t="shared" ref="BF176:BF177" si="698">BD176</f>
        <v>0</v>
      </c>
      <c r="BG176" s="79">
        <f t="shared" ref="BG176:BG177" si="699">BF176*$I176</f>
        <v>0</v>
      </c>
      <c r="BH176" s="78">
        <f t="shared" ref="BH176:BH177" si="700">BJ176-BF176</f>
        <v>0</v>
      </c>
      <c r="BI176" s="79">
        <f t="shared" ref="BI176:BI177" si="701">BH176*$I176</f>
        <v>0</v>
      </c>
      <c r="BJ176" s="80">
        <v>0</v>
      </c>
      <c r="BK176" s="79">
        <f t="shared" ref="BK176:BK177" si="702">BJ176*$I176</f>
        <v>0</v>
      </c>
    </row>
    <row r="177" spans="2:63" ht="30" customHeight="1" x14ac:dyDescent="0.2">
      <c r="B177" s="92">
        <f>B176+1</f>
        <v>4</v>
      </c>
      <c r="C177" s="95" t="s">
        <v>125</v>
      </c>
      <c r="D177" s="95" t="s">
        <v>123</v>
      </c>
      <c r="E177" s="82">
        <v>6</v>
      </c>
      <c r="F177" s="83" t="s">
        <v>124</v>
      </c>
      <c r="G177" s="84">
        <v>341500</v>
      </c>
      <c r="H177" s="84">
        <f>G177*E177</f>
        <v>2049000</v>
      </c>
      <c r="I177" s="84">
        <f t="shared" si="658"/>
        <v>0.34494949494949495</v>
      </c>
      <c r="J177" s="78">
        <v>0</v>
      </c>
      <c r="K177" s="79">
        <f t="shared" si="659"/>
        <v>0</v>
      </c>
      <c r="L177" s="78">
        <f t="shared" si="660"/>
        <v>0</v>
      </c>
      <c r="M177" s="79">
        <f t="shared" si="661"/>
        <v>0</v>
      </c>
      <c r="N177" s="78">
        <v>0</v>
      </c>
      <c r="O177" s="79">
        <f t="shared" si="662"/>
        <v>0</v>
      </c>
      <c r="P177" s="78">
        <f t="shared" si="663"/>
        <v>0</v>
      </c>
      <c r="Q177" s="79">
        <f t="shared" si="664"/>
        <v>0</v>
      </c>
      <c r="R177" s="78">
        <f t="shared" si="665"/>
        <v>0</v>
      </c>
      <c r="S177" s="79">
        <f t="shared" si="666"/>
        <v>0</v>
      </c>
      <c r="T177" s="78">
        <v>0</v>
      </c>
      <c r="U177" s="79">
        <f t="shared" si="667"/>
        <v>0</v>
      </c>
      <c r="V177" s="78">
        <f t="shared" si="668"/>
        <v>0</v>
      </c>
      <c r="W177" s="79">
        <f t="shared" si="669"/>
        <v>0</v>
      </c>
      <c r="X177" s="78">
        <f t="shared" si="670"/>
        <v>0</v>
      </c>
      <c r="Y177" s="79">
        <f t="shared" si="671"/>
        <v>0</v>
      </c>
      <c r="Z177" s="78">
        <v>0</v>
      </c>
      <c r="AA177" s="79">
        <f t="shared" si="672"/>
        <v>0</v>
      </c>
      <c r="AB177" s="78">
        <f t="shared" si="673"/>
        <v>0</v>
      </c>
      <c r="AC177" s="79">
        <f t="shared" si="674"/>
        <v>0</v>
      </c>
      <c r="AD177" s="78">
        <f t="shared" si="675"/>
        <v>0</v>
      </c>
      <c r="AE177" s="79">
        <f t="shared" si="676"/>
        <v>0</v>
      </c>
      <c r="AF177" s="80">
        <v>0</v>
      </c>
      <c r="AG177" s="79">
        <f t="shared" si="677"/>
        <v>0</v>
      </c>
      <c r="AH177" s="78">
        <f t="shared" si="678"/>
        <v>0</v>
      </c>
      <c r="AI177" s="79">
        <f t="shared" si="679"/>
        <v>0</v>
      </c>
      <c r="AJ177" s="78">
        <f t="shared" si="680"/>
        <v>0</v>
      </c>
      <c r="AK177" s="79">
        <f t="shared" si="681"/>
        <v>0</v>
      </c>
      <c r="AL177" s="80">
        <v>0</v>
      </c>
      <c r="AM177" s="79">
        <f t="shared" si="682"/>
        <v>0</v>
      </c>
      <c r="AN177" s="78">
        <f t="shared" si="683"/>
        <v>0</v>
      </c>
      <c r="AO177" s="79">
        <f t="shared" si="684"/>
        <v>0</v>
      </c>
      <c r="AP177" s="78">
        <f t="shared" si="685"/>
        <v>0</v>
      </c>
      <c r="AQ177" s="79">
        <f t="shared" si="686"/>
        <v>0</v>
      </c>
      <c r="AR177" s="80">
        <v>0</v>
      </c>
      <c r="AS177" s="79">
        <f t="shared" si="687"/>
        <v>0</v>
      </c>
      <c r="AT177" s="78">
        <f t="shared" si="688"/>
        <v>0</v>
      </c>
      <c r="AU177" s="79">
        <f t="shared" si="689"/>
        <v>0</v>
      </c>
      <c r="AV177" s="78">
        <f t="shared" si="690"/>
        <v>0</v>
      </c>
      <c r="AW177" s="79">
        <f t="shared" si="691"/>
        <v>0</v>
      </c>
      <c r="AX177" s="80">
        <v>0</v>
      </c>
      <c r="AY177" s="79">
        <f t="shared" si="692"/>
        <v>0</v>
      </c>
      <c r="AZ177" s="78">
        <f t="shared" si="693"/>
        <v>0</v>
      </c>
      <c r="BA177" s="79">
        <f t="shared" si="694"/>
        <v>0</v>
      </c>
      <c r="BB177" s="78">
        <f t="shared" si="695"/>
        <v>0</v>
      </c>
      <c r="BC177" s="79">
        <f t="shared" si="696"/>
        <v>0</v>
      </c>
      <c r="BD177" s="80">
        <v>0</v>
      </c>
      <c r="BE177" s="79">
        <f t="shared" si="697"/>
        <v>0</v>
      </c>
      <c r="BF177" s="78">
        <f t="shared" si="698"/>
        <v>0</v>
      </c>
      <c r="BG177" s="79">
        <f t="shared" si="699"/>
        <v>0</v>
      </c>
      <c r="BH177" s="78">
        <f t="shared" si="700"/>
        <v>0</v>
      </c>
      <c r="BI177" s="79">
        <f t="shared" si="701"/>
        <v>0</v>
      </c>
      <c r="BJ177" s="80">
        <v>0</v>
      </c>
      <c r="BK177" s="79">
        <f t="shared" si="702"/>
        <v>0</v>
      </c>
    </row>
    <row r="178" spans="2:63" ht="15" customHeight="1" x14ac:dyDescent="0.2">
      <c r="B178" s="92"/>
      <c r="C178" s="74"/>
      <c r="D178" s="74"/>
      <c r="E178" s="75"/>
      <c r="F178" s="76"/>
      <c r="G178" s="77"/>
      <c r="H178" s="84"/>
      <c r="I178" s="84"/>
      <c r="J178" s="86"/>
      <c r="K178" s="86"/>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c r="AQ178" s="86"/>
      <c r="AR178" s="86"/>
      <c r="AS178" s="86"/>
      <c r="AT178" s="86"/>
      <c r="AU178" s="86"/>
      <c r="AV178" s="86"/>
      <c r="AW178" s="86"/>
      <c r="AX178" s="86"/>
      <c r="AY178" s="86"/>
      <c r="AZ178" s="86"/>
      <c r="BA178" s="86"/>
      <c r="BB178" s="86"/>
      <c r="BC178" s="86"/>
      <c r="BD178" s="86"/>
      <c r="BE178" s="86"/>
      <c r="BF178" s="86"/>
      <c r="BG178" s="86"/>
      <c r="BH178" s="86"/>
      <c r="BI178" s="86"/>
      <c r="BJ178" s="86"/>
      <c r="BK178" s="86"/>
    </row>
    <row r="179" spans="2:63" ht="15" customHeight="1" x14ac:dyDescent="0.2">
      <c r="B179" s="92">
        <f>B177+1</f>
        <v>5</v>
      </c>
      <c r="C179" s="95" t="s">
        <v>126</v>
      </c>
      <c r="D179" s="74"/>
      <c r="E179" s="82">
        <v>3</v>
      </c>
      <c r="F179" s="83" t="s">
        <v>124</v>
      </c>
      <c r="G179" s="84">
        <v>90100</v>
      </c>
      <c r="H179" s="84">
        <f>G179*E179</f>
        <v>270300</v>
      </c>
      <c r="I179" s="84">
        <f t="shared" ref="I179:I180" si="703">(H179/$H$197)*100</f>
        <v>4.55050505050505E-2</v>
      </c>
      <c r="J179" s="78">
        <v>0</v>
      </c>
      <c r="K179" s="79">
        <f t="shared" ref="K179:K180" si="704">J179*$I179</f>
        <v>0</v>
      </c>
      <c r="L179" s="78">
        <f t="shared" ref="L179:L180" si="705">N179-J179</f>
        <v>0</v>
      </c>
      <c r="M179" s="79">
        <f t="shared" ref="M179:M180" si="706">L179*$I179</f>
        <v>0</v>
      </c>
      <c r="N179" s="78">
        <v>0</v>
      </c>
      <c r="O179" s="79">
        <f t="shared" ref="O179:O180" si="707">N179*$I179</f>
        <v>0</v>
      </c>
      <c r="P179" s="78">
        <f t="shared" ref="P179:P180" si="708">N179</f>
        <v>0</v>
      </c>
      <c r="Q179" s="79">
        <f t="shared" ref="Q179:Q180" si="709">P179*$I179</f>
        <v>0</v>
      </c>
      <c r="R179" s="78">
        <f t="shared" ref="R179:R180" si="710">T179-P179</f>
        <v>0</v>
      </c>
      <c r="S179" s="79">
        <f t="shared" ref="S179:S180" si="711">R179*$I179</f>
        <v>0</v>
      </c>
      <c r="T179" s="78">
        <v>0</v>
      </c>
      <c r="U179" s="79">
        <f t="shared" ref="U179:U180" si="712">T179*$I179</f>
        <v>0</v>
      </c>
      <c r="V179" s="78">
        <f t="shared" ref="V179:V180" si="713">T179</f>
        <v>0</v>
      </c>
      <c r="W179" s="79">
        <f t="shared" ref="W179:W180" si="714">V179*$I179</f>
        <v>0</v>
      </c>
      <c r="X179" s="78">
        <f t="shared" ref="X179:X180" si="715">Z179-V179</f>
        <v>0</v>
      </c>
      <c r="Y179" s="79">
        <f t="shared" ref="Y179:Y180" si="716">X179*$I179</f>
        <v>0</v>
      </c>
      <c r="Z179" s="78">
        <v>0</v>
      </c>
      <c r="AA179" s="79">
        <f t="shared" ref="AA179:AA180" si="717">Z179*$I179</f>
        <v>0</v>
      </c>
      <c r="AB179" s="78">
        <f t="shared" ref="AB179:AB180" si="718">Z179</f>
        <v>0</v>
      </c>
      <c r="AC179" s="79">
        <f t="shared" ref="AC179:AC180" si="719">AB179*$I179</f>
        <v>0</v>
      </c>
      <c r="AD179" s="78">
        <f t="shared" ref="AD179:AD180" si="720">AF179-AB179</f>
        <v>0</v>
      </c>
      <c r="AE179" s="79">
        <f t="shared" ref="AE179:AE180" si="721">AD179*$I179</f>
        <v>0</v>
      </c>
      <c r="AF179" s="80">
        <v>0</v>
      </c>
      <c r="AG179" s="79">
        <f t="shared" ref="AG179:AG180" si="722">AF179*$I179</f>
        <v>0</v>
      </c>
      <c r="AH179" s="78">
        <f t="shared" ref="AH179:AH180" si="723">AF179</f>
        <v>0</v>
      </c>
      <c r="AI179" s="79">
        <f t="shared" ref="AI179:AI180" si="724">AH179*$I179</f>
        <v>0</v>
      </c>
      <c r="AJ179" s="78">
        <f t="shared" ref="AJ179:AJ180" si="725">AL179-AH179</f>
        <v>0.2</v>
      </c>
      <c r="AK179" s="79">
        <f t="shared" ref="AK179:AK180" si="726">AJ179*$I179</f>
        <v>9.101010101010101E-3</v>
      </c>
      <c r="AL179" s="80">
        <v>0.2</v>
      </c>
      <c r="AM179" s="79">
        <f t="shared" ref="AM179:AM180" si="727">AL179*$I179</f>
        <v>9.101010101010101E-3</v>
      </c>
      <c r="AN179" s="78">
        <f t="shared" ref="AN179:AN180" si="728">AL179</f>
        <v>0.2</v>
      </c>
      <c r="AO179" s="79">
        <f t="shared" ref="AO179:AO180" si="729">AN179*$I179</f>
        <v>9.101010101010101E-3</v>
      </c>
      <c r="AP179" s="78">
        <f t="shared" ref="AP179:AP180" si="730">AR179-AN179</f>
        <v>0.2</v>
      </c>
      <c r="AQ179" s="79">
        <f t="shared" ref="AQ179:AQ180" si="731">AP179*$I179</f>
        <v>9.101010101010101E-3</v>
      </c>
      <c r="AR179" s="80">
        <v>0.4</v>
      </c>
      <c r="AS179" s="79">
        <f t="shared" ref="AS179:AS180" si="732">AR179*$I179</f>
        <v>1.8202020202020202E-2</v>
      </c>
      <c r="AT179" s="78">
        <f t="shared" ref="AT179:AT180" si="733">AR179</f>
        <v>0.4</v>
      </c>
      <c r="AU179" s="79">
        <f t="shared" ref="AU179:AU180" si="734">AT179*$I179</f>
        <v>1.8202020202020202E-2</v>
      </c>
      <c r="AV179" s="78">
        <f t="shared" ref="AV179:AV180" si="735">AX179-AT179</f>
        <v>-0.4</v>
      </c>
      <c r="AW179" s="79">
        <f t="shared" ref="AW179:AW180" si="736">AV179*$I179</f>
        <v>-1.8202020202020202E-2</v>
      </c>
      <c r="AX179" s="80">
        <v>0</v>
      </c>
      <c r="AY179" s="79">
        <f t="shared" ref="AY179:AY180" si="737">AX179*$I179</f>
        <v>0</v>
      </c>
      <c r="AZ179" s="78">
        <f t="shared" ref="AZ179:AZ180" si="738">AX179</f>
        <v>0</v>
      </c>
      <c r="BA179" s="79">
        <f t="shared" ref="BA179:BA180" si="739">AZ179*$I179</f>
        <v>0</v>
      </c>
      <c r="BB179" s="78">
        <f t="shared" ref="BB179:BB180" si="740">BD179-AZ179</f>
        <v>0</v>
      </c>
      <c r="BC179" s="79">
        <f t="shared" ref="BC179:BC180" si="741">BB179*$I179</f>
        <v>0</v>
      </c>
      <c r="BD179" s="80">
        <v>0</v>
      </c>
      <c r="BE179" s="79">
        <f t="shared" ref="BE179:BE180" si="742">BD179*$I179</f>
        <v>0</v>
      </c>
      <c r="BF179" s="78">
        <f t="shared" ref="BF179:BF180" si="743">BD179</f>
        <v>0</v>
      </c>
      <c r="BG179" s="79">
        <f t="shared" ref="BG179:BG180" si="744">BF179*$I179</f>
        <v>0</v>
      </c>
      <c r="BH179" s="78">
        <f t="shared" ref="BH179:BH180" si="745">BJ179-BF179</f>
        <v>0</v>
      </c>
      <c r="BI179" s="79">
        <f t="shared" ref="BI179:BI180" si="746">BH179*$I179</f>
        <v>0</v>
      </c>
      <c r="BJ179" s="80">
        <v>0</v>
      </c>
      <c r="BK179" s="79">
        <f t="shared" ref="BK179:BK180" si="747">BJ179*$I179</f>
        <v>0</v>
      </c>
    </row>
    <row r="180" spans="2:63" ht="15" customHeight="1" x14ac:dyDescent="0.2">
      <c r="B180" s="92">
        <f>B179+1</f>
        <v>6</v>
      </c>
      <c r="C180" s="95" t="s">
        <v>127</v>
      </c>
      <c r="D180" s="74"/>
      <c r="E180" s="82">
        <v>3</v>
      </c>
      <c r="F180" s="83" t="s">
        <v>124</v>
      </c>
      <c r="G180" s="84">
        <v>477300</v>
      </c>
      <c r="H180" s="84">
        <f>G180*E180</f>
        <v>1431900</v>
      </c>
      <c r="I180" s="84">
        <f t="shared" si="703"/>
        <v>0.24106060606060606</v>
      </c>
      <c r="J180" s="78">
        <v>0</v>
      </c>
      <c r="K180" s="79">
        <f t="shared" si="704"/>
        <v>0</v>
      </c>
      <c r="L180" s="78">
        <f t="shared" si="705"/>
        <v>0</v>
      </c>
      <c r="M180" s="79">
        <f t="shared" si="706"/>
        <v>0</v>
      </c>
      <c r="N180" s="78">
        <v>0</v>
      </c>
      <c r="O180" s="79">
        <f t="shared" si="707"/>
        <v>0</v>
      </c>
      <c r="P180" s="78">
        <f t="shared" si="708"/>
        <v>0</v>
      </c>
      <c r="Q180" s="79">
        <f t="shared" si="709"/>
        <v>0</v>
      </c>
      <c r="R180" s="78">
        <f t="shared" si="710"/>
        <v>0</v>
      </c>
      <c r="S180" s="79">
        <f t="shared" si="711"/>
        <v>0</v>
      </c>
      <c r="T180" s="78">
        <v>0</v>
      </c>
      <c r="U180" s="79">
        <f t="shared" si="712"/>
        <v>0</v>
      </c>
      <c r="V180" s="78">
        <f t="shared" si="713"/>
        <v>0</v>
      </c>
      <c r="W180" s="79">
        <f t="shared" si="714"/>
        <v>0</v>
      </c>
      <c r="X180" s="78">
        <f t="shared" si="715"/>
        <v>0</v>
      </c>
      <c r="Y180" s="79">
        <f t="shared" si="716"/>
        <v>0</v>
      </c>
      <c r="Z180" s="78">
        <v>0</v>
      </c>
      <c r="AA180" s="79">
        <f t="shared" si="717"/>
        <v>0</v>
      </c>
      <c r="AB180" s="78">
        <f t="shared" si="718"/>
        <v>0</v>
      </c>
      <c r="AC180" s="79">
        <f t="shared" si="719"/>
        <v>0</v>
      </c>
      <c r="AD180" s="78">
        <f t="shared" si="720"/>
        <v>0</v>
      </c>
      <c r="AE180" s="79">
        <f t="shared" si="721"/>
        <v>0</v>
      </c>
      <c r="AF180" s="80">
        <v>0</v>
      </c>
      <c r="AG180" s="79">
        <f t="shared" si="722"/>
        <v>0</v>
      </c>
      <c r="AH180" s="78">
        <f t="shared" si="723"/>
        <v>0</v>
      </c>
      <c r="AI180" s="79">
        <f t="shared" si="724"/>
        <v>0</v>
      </c>
      <c r="AJ180" s="78">
        <f t="shared" si="725"/>
        <v>0.2</v>
      </c>
      <c r="AK180" s="79">
        <f t="shared" si="726"/>
        <v>4.8212121212121213E-2</v>
      </c>
      <c r="AL180" s="80">
        <v>0.2</v>
      </c>
      <c r="AM180" s="79">
        <f t="shared" si="727"/>
        <v>4.8212121212121213E-2</v>
      </c>
      <c r="AN180" s="78">
        <f t="shared" si="728"/>
        <v>0.2</v>
      </c>
      <c r="AO180" s="79">
        <f t="shared" si="729"/>
        <v>4.8212121212121213E-2</v>
      </c>
      <c r="AP180" s="78">
        <f t="shared" si="730"/>
        <v>0.2</v>
      </c>
      <c r="AQ180" s="79">
        <f t="shared" si="731"/>
        <v>4.8212121212121213E-2</v>
      </c>
      <c r="AR180" s="80">
        <v>0.4</v>
      </c>
      <c r="AS180" s="79">
        <f t="shared" si="732"/>
        <v>9.6424242424242426E-2</v>
      </c>
      <c r="AT180" s="78">
        <f t="shared" si="733"/>
        <v>0.4</v>
      </c>
      <c r="AU180" s="79">
        <f t="shared" si="734"/>
        <v>9.6424242424242426E-2</v>
      </c>
      <c r="AV180" s="78">
        <f t="shared" si="735"/>
        <v>-0.4</v>
      </c>
      <c r="AW180" s="79">
        <f t="shared" si="736"/>
        <v>-9.6424242424242426E-2</v>
      </c>
      <c r="AX180" s="80">
        <v>0</v>
      </c>
      <c r="AY180" s="79">
        <f t="shared" si="737"/>
        <v>0</v>
      </c>
      <c r="AZ180" s="78">
        <f t="shared" si="738"/>
        <v>0</v>
      </c>
      <c r="BA180" s="79">
        <f t="shared" si="739"/>
        <v>0</v>
      </c>
      <c r="BB180" s="78">
        <f t="shared" si="740"/>
        <v>0</v>
      </c>
      <c r="BC180" s="79">
        <f t="shared" si="741"/>
        <v>0</v>
      </c>
      <c r="BD180" s="80">
        <v>0</v>
      </c>
      <c r="BE180" s="79">
        <f t="shared" si="742"/>
        <v>0</v>
      </c>
      <c r="BF180" s="78">
        <f t="shared" si="743"/>
        <v>0</v>
      </c>
      <c r="BG180" s="79">
        <f t="shared" si="744"/>
        <v>0</v>
      </c>
      <c r="BH180" s="78">
        <f t="shared" si="745"/>
        <v>0</v>
      </c>
      <c r="BI180" s="79">
        <f t="shared" si="746"/>
        <v>0</v>
      </c>
      <c r="BJ180" s="80">
        <v>0</v>
      </c>
      <c r="BK180" s="79">
        <f t="shared" si="747"/>
        <v>0</v>
      </c>
    </row>
    <row r="181" spans="2:63" ht="15" customHeight="1" x14ac:dyDescent="0.2">
      <c r="B181" s="74"/>
      <c r="C181" s="74"/>
      <c r="D181" s="74"/>
      <c r="E181" s="75"/>
      <c r="F181" s="76"/>
      <c r="G181" s="77"/>
      <c r="H181" s="84"/>
      <c r="I181" s="84"/>
      <c r="J181" s="86"/>
      <c r="K181" s="86"/>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c r="AQ181" s="86"/>
      <c r="AR181" s="86"/>
      <c r="AS181" s="86"/>
      <c r="AT181" s="86"/>
      <c r="AU181" s="86"/>
      <c r="AV181" s="86"/>
      <c r="AW181" s="86"/>
      <c r="AX181" s="86"/>
      <c r="AY181" s="86"/>
      <c r="AZ181" s="86"/>
      <c r="BA181" s="86"/>
      <c r="BB181" s="86"/>
      <c r="BC181" s="86"/>
      <c r="BD181" s="86"/>
      <c r="BE181" s="86"/>
      <c r="BF181" s="86"/>
      <c r="BG181" s="86"/>
      <c r="BH181" s="86"/>
      <c r="BI181" s="86"/>
      <c r="BJ181" s="86"/>
      <c r="BK181" s="86"/>
    </row>
    <row r="182" spans="2:63" ht="15" customHeight="1" x14ac:dyDescent="0.2">
      <c r="B182" s="92">
        <f>B180+1</f>
        <v>7</v>
      </c>
      <c r="C182" s="96" t="s">
        <v>128</v>
      </c>
      <c r="D182" s="74"/>
      <c r="E182" s="82">
        <v>18</v>
      </c>
      <c r="F182" s="83" t="s">
        <v>124</v>
      </c>
      <c r="G182" s="84">
        <v>69000</v>
      </c>
      <c r="H182" s="84">
        <f>G182*E182</f>
        <v>1242000</v>
      </c>
      <c r="I182" s="84">
        <f t="shared" ref="I182:I184" si="748">(H182/$H$197)*100</f>
        <v>0.20909090909090908</v>
      </c>
      <c r="J182" s="78">
        <v>0</v>
      </c>
      <c r="K182" s="79">
        <f t="shared" ref="K182:K184" si="749">J182*$I182</f>
        <v>0</v>
      </c>
      <c r="L182" s="78">
        <f t="shared" ref="L182:L184" si="750">N182-J182</f>
        <v>0</v>
      </c>
      <c r="M182" s="79">
        <f t="shared" ref="M182:M184" si="751">L182*$I182</f>
        <v>0</v>
      </c>
      <c r="N182" s="78">
        <v>0</v>
      </c>
      <c r="O182" s="79">
        <f t="shared" ref="O182:O184" si="752">N182*$I182</f>
        <v>0</v>
      </c>
      <c r="P182" s="78">
        <f t="shared" ref="P182:P184" si="753">N182</f>
        <v>0</v>
      </c>
      <c r="Q182" s="79">
        <f t="shared" ref="Q182:Q184" si="754">P182*$I182</f>
        <v>0</v>
      </c>
      <c r="R182" s="78">
        <f t="shared" ref="R182:R184" si="755">T182-P182</f>
        <v>0</v>
      </c>
      <c r="S182" s="79">
        <f t="shared" ref="S182:S184" si="756">R182*$I182</f>
        <v>0</v>
      </c>
      <c r="T182" s="78">
        <v>0</v>
      </c>
      <c r="U182" s="79">
        <f t="shared" ref="U182:U184" si="757">T182*$I182</f>
        <v>0</v>
      </c>
      <c r="V182" s="78">
        <f t="shared" ref="V182:V184" si="758">T182</f>
        <v>0</v>
      </c>
      <c r="W182" s="79">
        <f t="shared" ref="W182:W184" si="759">V182*$I182</f>
        <v>0</v>
      </c>
      <c r="X182" s="78">
        <f t="shared" ref="X182:X184" si="760">Z182-V182</f>
        <v>0</v>
      </c>
      <c r="Y182" s="79">
        <f t="shared" ref="Y182:Y184" si="761">X182*$I182</f>
        <v>0</v>
      </c>
      <c r="Z182" s="78">
        <v>0</v>
      </c>
      <c r="AA182" s="79">
        <f t="shared" ref="AA182:AA184" si="762">Z182*$I182</f>
        <v>0</v>
      </c>
      <c r="AB182" s="78">
        <f t="shared" ref="AB182:AB184" si="763">Z182</f>
        <v>0</v>
      </c>
      <c r="AC182" s="79">
        <f t="shared" ref="AC182:AC184" si="764">AB182*$I182</f>
        <v>0</v>
      </c>
      <c r="AD182" s="78">
        <f t="shared" ref="AD182:AD184" si="765">AF182-AB182</f>
        <v>0</v>
      </c>
      <c r="AE182" s="79">
        <f t="shared" ref="AE182:AE184" si="766">AD182*$I182</f>
        <v>0</v>
      </c>
      <c r="AF182" s="80">
        <v>0</v>
      </c>
      <c r="AG182" s="79">
        <f t="shared" ref="AG182:AG184" si="767">AF182*$I182</f>
        <v>0</v>
      </c>
      <c r="AH182" s="78">
        <f t="shared" ref="AH182:AH184" si="768">AF182</f>
        <v>0</v>
      </c>
      <c r="AI182" s="79">
        <f t="shared" ref="AI182:AI184" si="769">AH182*$I182</f>
        <v>0</v>
      </c>
      <c r="AJ182" s="78">
        <f t="shared" ref="AJ182:AJ184" si="770">AL182-AH182</f>
        <v>0.2</v>
      </c>
      <c r="AK182" s="79">
        <f t="shared" ref="AK182:AK184" si="771">AJ182*$I182</f>
        <v>4.1818181818181817E-2</v>
      </c>
      <c r="AL182" s="80">
        <v>0.2</v>
      </c>
      <c r="AM182" s="79">
        <f t="shared" ref="AM182:AM184" si="772">AL182*$I182</f>
        <v>4.1818181818181817E-2</v>
      </c>
      <c r="AN182" s="78">
        <f t="shared" ref="AN182:AN184" si="773">AL182</f>
        <v>0.2</v>
      </c>
      <c r="AO182" s="79">
        <f t="shared" ref="AO182:AO184" si="774">AN182*$I182</f>
        <v>4.1818181818181817E-2</v>
      </c>
      <c r="AP182" s="78">
        <f t="shared" ref="AP182:AP184" si="775">AR182-AN182</f>
        <v>0.2</v>
      </c>
      <c r="AQ182" s="79">
        <f t="shared" ref="AQ182:AQ184" si="776">AP182*$I182</f>
        <v>4.1818181818181817E-2</v>
      </c>
      <c r="AR182" s="80">
        <v>0.4</v>
      </c>
      <c r="AS182" s="79">
        <f t="shared" ref="AS182:AS184" si="777">AR182*$I182</f>
        <v>8.3636363636363634E-2</v>
      </c>
      <c r="AT182" s="78">
        <f t="shared" ref="AT182:AT184" si="778">AR182</f>
        <v>0.4</v>
      </c>
      <c r="AU182" s="79">
        <f t="shared" ref="AU182:AU184" si="779">AT182*$I182</f>
        <v>8.3636363636363634E-2</v>
      </c>
      <c r="AV182" s="78">
        <f t="shared" ref="AV182:AV184" si="780">AX182-AT182</f>
        <v>-0.4</v>
      </c>
      <c r="AW182" s="79">
        <f t="shared" ref="AW182:AW184" si="781">AV182*$I182</f>
        <v>-8.3636363636363634E-2</v>
      </c>
      <c r="AX182" s="80">
        <v>0</v>
      </c>
      <c r="AY182" s="79">
        <f t="shared" ref="AY182:AY184" si="782">AX182*$I182</f>
        <v>0</v>
      </c>
      <c r="AZ182" s="78">
        <f t="shared" ref="AZ182:AZ184" si="783">AX182</f>
        <v>0</v>
      </c>
      <c r="BA182" s="79">
        <f t="shared" ref="BA182:BA184" si="784">AZ182*$I182</f>
        <v>0</v>
      </c>
      <c r="BB182" s="78">
        <f t="shared" ref="BB182:BB184" si="785">BD182-AZ182</f>
        <v>0</v>
      </c>
      <c r="BC182" s="79">
        <f t="shared" ref="BC182:BC184" si="786">BB182*$I182</f>
        <v>0</v>
      </c>
      <c r="BD182" s="80">
        <v>0</v>
      </c>
      <c r="BE182" s="79">
        <f t="shared" ref="BE182:BE184" si="787">BD182*$I182</f>
        <v>0</v>
      </c>
      <c r="BF182" s="78">
        <f t="shared" ref="BF182:BF184" si="788">BD182</f>
        <v>0</v>
      </c>
      <c r="BG182" s="79">
        <f t="shared" ref="BG182:BG184" si="789">BF182*$I182</f>
        <v>0</v>
      </c>
      <c r="BH182" s="78">
        <f t="shared" ref="BH182:BH184" si="790">BJ182-BF182</f>
        <v>0</v>
      </c>
      <c r="BI182" s="79">
        <f t="shared" ref="BI182:BI184" si="791">BH182*$I182</f>
        <v>0</v>
      </c>
      <c r="BJ182" s="80">
        <v>0</v>
      </c>
      <c r="BK182" s="79">
        <f t="shared" ref="BK182:BK184" si="792">BJ182*$I182</f>
        <v>0</v>
      </c>
    </row>
    <row r="183" spans="2:63" ht="15" customHeight="1" x14ac:dyDescent="0.2">
      <c r="B183" s="92">
        <f t="shared" ref="B183:B184" si="793">B182+1</f>
        <v>8</v>
      </c>
      <c r="C183" s="95" t="s">
        <v>129</v>
      </c>
      <c r="D183" s="74"/>
      <c r="E183" s="82">
        <v>3</v>
      </c>
      <c r="F183" s="83" t="s">
        <v>124</v>
      </c>
      <c r="G183" s="84">
        <v>73600</v>
      </c>
      <c r="H183" s="84">
        <f>G183*E183</f>
        <v>220800</v>
      </c>
      <c r="I183" s="84">
        <f t="shared" si="748"/>
        <v>3.7171717171717168E-2</v>
      </c>
      <c r="J183" s="78">
        <v>0</v>
      </c>
      <c r="K183" s="79">
        <f t="shared" si="749"/>
        <v>0</v>
      </c>
      <c r="L183" s="78">
        <f t="shared" si="750"/>
        <v>0</v>
      </c>
      <c r="M183" s="79">
        <f t="shared" si="751"/>
        <v>0</v>
      </c>
      <c r="N183" s="78">
        <v>0</v>
      </c>
      <c r="O183" s="79">
        <f t="shared" si="752"/>
        <v>0</v>
      </c>
      <c r="P183" s="78">
        <f t="shared" si="753"/>
        <v>0</v>
      </c>
      <c r="Q183" s="79">
        <f t="shared" si="754"/>
        <v>0</v>
      </c>
      <c r="R183" s="78">
        <f t="shared" si="755"/>
        <v>0</v>
      </c>
      <c r="S183" s="79">
        <f t="shared" si="756"/>
        <v>0</v>
      </c>
      <c r="T183" s="78">
        <v>0</v>
      </c>
      <c r="U183" s="79">
        <f t="shared" si="757"/>
        <v>0</v>
      </c>
      <c r="V183" s="78">
        <f t="shared" si="758"/>
        <v>0</v>
      </c>
      <c r="W183" s="79">
        <f t="shared" si="759"/>
        <v>0</v>
      </c>
      <c r="X183" s="78">
        <f t="shared" si="760"/>
        <v>0</v>
      </c>
      <c r="Y183" s="79">
        <f t="shared" si="761"/>
        <v>0</v>
      </c>
      <c r="Z183" s="78">
        <v>0</v>
      </c>
      <c r="AA183" s="79">
        <f t="shared" si="762"/>
        <v>0</v>
      </c>
      <c r="AB183" s="78">
        <f t="shared" si="763"/>
        <v>0</v>
      </c>
      <c r="AC183" s="79">
        <f t="shared" si="764"/>
        <v>0</v>
      </c>
      <c r="AD183" s="78">
        <f t="shared" si="765"/>
        <v>0</v>
      </c>
      <c r="AE183" s="79">
        <f t="shared" si="766"/>
        <v>0</v>
      </c>
      <c r="AF183" s="80">
        <v>0</v>
      </c>
      <c r="AG183" s="79">
        <f t="shared" si="767"/>
        <v>0</v>
      </c>
      <c r="AH183" s="78">
        <f t="shared" si="768"/>
        <v>0</v>
      </c>
      <c r="AI183" s="79">
        <f t="shared" si="769"/>
        <v>0</v>
      </c>
      <c r="AJ183" s="78">
        <f t="shared" si="770"/>
        <v>0.2</v>
      </c>
      <c r="AK183" s="79">
        <f t="shared" si="771"/>
        <v>7.434343434343434E-3</v>
      </c>
      <c r="AL183" s="80">
        <v>0.2</v>
      </c>
      <c r="AM183" s="79">
        <f t="shared" si="772"/>
        <v>7.434343434343434E-3</v>
      </c>
      <c r="AN183" s="78">
        <f t="shared" si="773"/>
        <v>0.2</v>
      </c>
      <c r="AO183" s="79">
        <f t="shared" si="774"/>
        <v>7.434343434343434E-3</v>
      </c>
      <c r="AP183" s="78">
        <f t="shared" si="775"/>
        <v>0.2</v>
      </c>
      <c r="AQ183" s="79">
        <f t="shared" si="776"/>
        <v>7.434343434343434E-3</v>
      </c>
      <c r="AR183" s="80">
        <v>0.4</v>
      </c>
      <c r="AS183" s="79">
        <f t="shared" si="777"/>
        <v>1.4868686868686868E-2</v>
      </c>
      <c r="AT183" s="78">
        <f t="shared" si="778"/>
        <v>0.4</v>
      </c>
      <c r="AU183" s="79">
        <f t="shared" si="779"/>
        <v>1.4868686868686868E-2</v>
      </c>
      <c r="AV183" s="78">
        <f t="shared" si="780"/>
        <v>-0.4</v>
      </c>
      <c r="AW183" s="79">
        <f t="shared" si="781"/>
        <v>-1.4868686868686868E-2</v>
      </c>
      <c r="AX183" s="80">
        <v>0</v>
      </c>
      <c r="AY183" s="79">
        <f t="shared" si="782"/>
        <v>0</v>
      </c>
      <c r="AZ183" s="78">
        <f t="shared" si="783"/>
        <v>0</v>
      </c>
      <c r="BA183" s="79">
        <f t="shared" si="784"/>
        <v>0</v>
      </c>
      <c r="BB183" s="78">
        <f t="shared" si="785"/>
        <v>0</v>
      </c>
      <c r="BC183" s="79">
        <f t="shared" si="786"/>
        <v>0</v>
      </c>
      <c r="BD183" s="80">
        <v>0</v>
      </c>
      <c r="BE183" s="79">
        <f t="shared" si="787"/>
        <v>0</v>
      </c>
      <c r="BF183" s="78">
        <f t="shared" si="788"/>
        <v>0</v>
      </c>
      <c r="BG183" s="79">
        <f t="shared" si="789"/>
        <v>0</v>
      </c>
      <c r="BH183" s="78">
        <f t="shared" si="790"/>
        <v>0</v>
      </c>
      <c r="BI183" s="79">
        <f t="shared" si="791"/>
        <v>0</v>
      </c>
      <c r="BJ183" s="80">
        <v>0</v>
      </c>
      <c r="BK183" s="79">
        <f t="shared" si="792"/>
        <v>0</v>
      </c>
    </row>
    <row r="184" spans="2:63" ht="15" customHeight="1" x14ac:dyDescent="0.2">
      <c r="B184" s="92">
        <f t="shared" si="793"/>
        <v>9</v>
      </c>
      <c r="C184" s="95" t="s">
        <v>130</v>
      </c>
      <c r="D184" s="74"/>
      <c r="E184" s="82">
        <v>102</v>
      </c>
      <c r="F184" s="83" t="s">
        <v>124</v>
      </c>
      <c r="G184" s="84">
        <v>69000</v>
      </c>
      <c r="H184" s="84">
        <f>G184*E184</f>
        <v>7038000</v>
      </c>
      <c r="I184" s="84">
        <f t="shared" si="748"/>
        <v>1.1848484848484848</v>
      </c>
      <c r="J184" s="78">
        <v>0</v>
      </c>
      <c r="K184" s="79">
        <f t="shared" si="749"/>
        <v>0</v>
      </c>
      <c r="L184" s="78">
        <f t="shared" si="750"/>
        <v>0</v>
      </c>
      <c r="M184" s="79">
        <f t="shared" si="751"/>
        <v>0</v>
      </c>
      <c r="N184" s="78">
        <v>0</v>
      </c>
      <c r="O184" s="79">
        <f t="shared" si="752"/>
        <v>0</v>
      </c>
      <c r="P184" s="78">
        <f t="shared" si="753"/>
        <v>0</v>
      </c>
      <c r="Q184" s="79">
        <f t="shared" si="754"/>
        <v>0</v>
      </c>
      <c r="R184" s="78">
        <f t="shared" si="755"/>
        <v>0</v>
      </c>
      <c r="S184" s="79">
        <f t="shared" si="756"/>
        <v>0</v>
      </c>
      <c r="T184" s="78">
        <v>0</v>
      </c>
      <c r="U184" s="79">
        <f t="shared" si="757"/>
        <v>0</v>
      </c>
      <c r="V184" s="78">
        <f t="shared" si="758"/>
        <v>0</v>
      </c>
      <c r="W184" s="79">
        <f t="shared" si="759"/>
        <v>0</v>
      </c>
      <c r="X184" s="78">
        <f t="shared" si="760"/>
        <v>0</v>
      </c>
      <c r="Y184" s="79">
        <f t="shared" si="761"/>
        <v>0</v>
      </c>
      <c r="Z184" s="78">
        <v>0</v>
      </c>
      <c r="AA184" s="79">
        <f t="shared" si="762"/>
        <v>0</v>
      </c>
      <c r="AB184" s="78">
        <f t="shared" si="763"/>
        <v>0</v>
      </c>
      <c r="AC184" s="79">
        <f t="shared" si="764"/>
        <v>0</v>
      </c>
      <c r="AD184" s="78">
        <f t="shared" si="765"/>
        <v>0</v>
      </c>
      <c r="AE184" s="79">
        <f t="shared" si="766"/>
        <v>0</v>
      </c>
      <c r="AF184" s="80">
        <v>0</v>
      </c>
      <c r="AG184" s="79">
        <f t="shared" si="767"/>
        <v>0</v>
      </c>
      <c r="AH184" s="78">
        <f t="shared" si="768"/>
        <v>0</v>
      </c>
      <c r="AI184" s="79">
        <f t="shared" si="769"/>
        <v>0</v>
      </c>
      <c r="AJ184" s="78">
        <f t="shared" si="770"/>
        <v>0.2</v>
      </c>
      <c r="AK184" s="79">
        <f t="shared" si="771"/>
        <v>0.23696969696969697</v>
      </c>
      <c r="AL184" s="80">
        <v>0.2</v>
      </c>
      <c r="AM184" s="79">
        <f t="shared" si="772"/>
        <v>0.23696969696969697</v>
      </c>
      <c r="AN184" s="78">
        <f t="shared" si="773"/>
        <v>0.2</v>
      </c>
      <c r="AO184" s="79">
        <f t="shared" si="774"/>
        <v>0.23696969696969697</v>
      </c>
      <c r="AP184" s="78">
        <f t="shared" si="775"/>
        <v>0.2</v>
      </c>
      <c r="AQ184" s="79">
        <f t="shared" si="776"/>
        <v>0.23696969696969697</v>
      </c>
      <c r="AR184" s="80">
        <v>0.4</v>
      </c>
      <c r="AS184" s="79">
        <f t="shared" si="777"/>
        <v>0.47393939393939394</v>
      </c>
      <c r="AT184" s="78">
        <f t="shared" si="778"/>
        <v>0.4</v>
      </c>
      <c r="AU184" s="79">
        <f t="shared" si="779"/>
        <v>0.47393939393939394</v>
      </c>
      <c r="AV184" s="78">
        <f t="shared" si="780"/>
        <v>-0.4</v>
      </c>
      <c r="AW184" s="79">
        <f t="shared" si="781"/>
        <v>-0.47393939393939394</v>
      </c>
      <c r="AX184" s="80">
        <v>0</v>
      </c>
      <c r="AY184" s="79">
        <f t="shared" si="782"/>
        <v>0</v>
      </c>
      <c r="AZ184" s="78">
        <f t="shared" si="783"/>
        <v>0</v>
      </c>
      <c r="BA184" s="79">
        <f t="shared" si="784"/>
        <v>0</v>
      </c>
      <c r="BB184" s="78">
        <f t="shared" si="785"/>
        <v>0</v>
      </c>
      <c r="BC184" s="79">
        <f t="shared" si="786"/>
        <v>0</v>
      </c>
      <c r="BD184" s="80">
        <v>0</v>
      </c>
      <c r="BE184" s="79">
        <f t="shared" si="787"/>
        <v>0</v>
      </c>
      <c r="BF184" s="78">
        <f t="shared" si="788"/>
        <v>0</v>
      </c>
      <c r="BG184" s="79">
        <f t="shared" si="789"/>
        <v>0</v>
      </c>
      <c r="BH184" s="78">
        <f t="shared" si="790"/>
        <v>0</v>
      </c>
      <c r="BI184" s="79">
        <f t="shared" si="791"/>
        <v>0</v>
      </c>
      <c r="BJ184" s="80">
        <v>0</v>
      </c>
      <c r="BK184" s="79">
        <f t="shared" si="792"/>
        <v>0</v>
      </c>
    </row>
    <row r="185" spans="2:63" ht="15" customHeight="1" x14ac:dyDescent="0.2">
      <c r="B185" s="92"/>
      <c r="C185" s="74"/>
      <c r="D185" s="74"/>
      <c r="E185" s="75"/>
      <c r="F185" s="76"/>
      <c r="G185" s="77"/>
      <c r="H185" s="84"/>
      <c r="I185" s="84"/>
      <c r="J185" s="86"/>
      <c r="K185" s="86"/>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c r="AQ185" s="86"/>
      <c r="AR185" s="86"/>
      <c r="AS185" s="86"/>
      <c r="AT185" s="86"/>
      <c r="AU185" s="86"/>
      <c r="AV185" s="86"/>
      <c r="AW185" s="86"/>
      <c r="AX185" s="86"/>
      <c r="AY185" s="86"/>
      <c r="AZ185" s="86"/>
      <c r="BA185" s="86"/>
      <c r="BB185" s="86"/>
      <c r="BC185" s="86"/>
      <c r="BD185" s="86"/>
      <c r="BE185" s="86"/>
      <c r="BF185" s="86"/>
      <c r="BG185" s="86"/>
      <c r="BH185" s="86"/>
      <c r="BI185" s="86"/>
      <c r="BJ185" s="86"/>
      <c r="BK185" s="86"/>
    </row>
    <row r="186" spans="2:63" ht="15" customHeight="1" x14ac:dyDescent="0.2">
      <c r="B186" s="92"/>
      <c r="C186" s="74"/>
      <c r="D186" s="74"/>
      <c r="E186" s="75"/>
      <c r="F186" s="76"/>
      <c r="G186" s="77"/>
      <c r="H186" s="84"/>
      <c r="I186" s="84"/>
      <c r="J186" s="86"/>
      <c r="K186" s="86"/>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c r="AQ186" s="86"/>
      <c r="AR186" s="86"/>
      <c r="AS186" s="86"/>
      <c r="AT186" s="86"/>
      <c r="AU186" s="86"/>
      <c r="AV186" s="86"/>
      <c r="AW186" s="86"/>
      <c r="AX186" s="86"/>
      <c r="AY186" s="86"/>
      <c r="AZ186" s="86"/>
      <c r="BA186" s="86"/>
      <c r="BB186" s="86"/>
      <c r="BC186" s="86"/>
      <c r="BD186" s="86"/>
      <c r="BE186" s="86"/>
      <c r="BF186" s="86"/>
      <c r="BG186" s="86"/>
      <c r="BH186" s="86"/>
      <c r="BI186" s="86"/>
      <c r="BJ186" s="86"/>
      <c r="BK186" s="86"/>
    </row>
    <row r="187" spans="2:63" ht="30" customHeight="1" x14ac:dyDescent="0.2">
      <c r="B187" s="92">
        <f>B184+1</f>
        <v>10</v>
      </c>
      <c r="C187" s="95" t="s">
        <v>131</v>
      </c>
      <c r="D187" s="74"/>
      <c r="E187" s="82">
        <v>32</v>
      </c>
      <c r="F187" s="83" t="s">
        <v>124</v>
      </c>
      <c r="G187" s="84">
        <v>271200</v>
      </c>
      <c r="H187" s="84">
        <f>G187*E187</f>
        <v>8678400</v>
      </c>
      <c r="I187" s="84">
        <f t="shared" ref="I187:I188" si="794">(H187/$H$197)*100</f>
        <v>1.4610101010101011</v>
      </c>
      <c r="J187" s="78">
        <v>0</v>
      </c>
      <c r="K187" s="79">
        <f t="shared" ref="K187:K188" si="795">J187*$I187</f>
        <v>0</v>
      </c>
      <c r="L187" s="78">
        <f t="shared" ref="L187:L188" si="796">N187-J187</f>
        <v>0</v>
      </c>
      <c r="M187" s="79">
        <f t="shared" ref="M187:M188" si="797">L187*$I187</f>
        <v>0</v>
      </c>
      <c r="N187" s="78">
        <v>0</v>
      </c>
      <c r="O187" s="79">
        <f t="shared" ref="O187:O188" si="798">N187*$I187</f>
        <v>0</v>
      </c>
      <c r="P187" s="78">
        <f t="shared" ref="P187:P188" si="799">N187</f>
        <v>0</v>
      </c>
      <c r="Q187" s="79">
        <f t="shared" ref="Q187:Q188" si="800">P187*$I187</f>
        <v>0</v>
      </c>
      <c r="R187" s="78">
        <f t="shared" ref="R187:R188" si="801">T187-P187</f>
        <v>0</v>
      </c>
      <c r="S187" s="79">
        <f t="shared" ref="S187:S188" si="802">R187*$I187</f>
        <v>0</v>
      </c>
      <c r="T187" s="78">
        <v>0</v>
      </c>
      <c r="U187" s="79">
        <f t="shared" ref="U187:U188" si="803">T187*$I187</f>
        <v>0</v>
      </c>
      <c r="V187" s="78">
        <f t="shared" ref="V187:V188" si="804">T187</f>
        <v>0</v>
      </c>
      <c r="W187" s="79">
        <f t="shared" ref="W187:W188" si="805">V187*$I187</f>
        <v>0</v>
      </c>
      <c r="X187" s="78">
        <f t="shared" ref="X187:X188" si="806">Z187-V187</f>
        <v>0</v>
      </c>
      <c r="Y187" s="79">
        <f t="shared" ref="Y187:Y188" si="807">X187*$I187</f>
        <v>0</v>
      </c>
      <c r="Z187" s="78">
        <v>0</v>
      </c>
      <c r="AA187" s="79">
        <f t="shared" ref="AA187:AA188" si="808">Z187*$I187</f>
        <v>0</v>
      </c>
      <c r="AB187" s="78">
        <f t="shared" ref="AB187:AB188" si="809">Z187</f>
        <v>0</v>
      </c>
      <c r="AC187" s="79">
        <f t="shared" ref="AC187:AC188" si="810">AB187*$I187</f>
        <v>0</v>
      </c>
      <c r="AD187" s="78">
        <f t="shared" ref="AD187:AD188" si="811">AF187-AB187</f>
        <v>0</v>
      </c>
      <c r="AE187" s="79">
        <f t="shared" ref="AE187:AE188" si="812">AD187*$I187</f>
        <v>0</v>
      </c>
      <c r="AF187" s="80">
        <v>0</v>
      </c>
      <c r="AG187" s="79">
        <f t="shared" ref="AG187:AG188" si="813">AF187*$I187</f>
        <v>0</v>
      </c>
      <c r="AH187" s="78">
        <f t="shared" ref="AH187:AH188" si="814">AF187</f>
        <v>0</v>
      </c>
      <c r="AI187" s="79">
        <f t="shared" ref="AI187:AI188" si="815">AH187*$I187</f>
        <v>0</v>
      </c>
      <c r="AJ187" s="78">
        <f t="shared" ref="AJ187:AJ188" si="816">AL187-AH187</f>
        <v>0.6</v>
      </c>
      <c r="AK187" s="79">
        <f t="shared" ref="AK187:AK188" si="817">AJ187*$I187</f>
        <v>0.87660606060606061</v>
      </c>
      <c r="AL187" s="80">
        <v>0.6</v>
      </c>
      <c r="AM187" s="79">
        <f t="shared" ref="AM187:AM188" si="818">AL187*$I187</f>
        <v>0.87660606060606061</v>
      </c>
      <c r="AN187" s="78">
        <f t="shared" ref="AN187:AN188" si="819">AL187</f>
        <v>0.6</v>
      </c>
      <c r="AO187" s="79">
        <f t="shared" ref="AO187:AO188" si="820">AN187*$I187</f>
        <v>0.87660606060606061</v>
      </c>
      <c r="AP187" s="78">
        <f t="shared" ref="AP187:AP188" si="821">AR187-AN187</f>
        <v>0.30000000000000004</v>
      </c>
      <c r="AQ187" s="79">
        <f t="shared" ref="AQ187:AQ188" si="822">AP187*$I187</f>
        <v>0.43830303030303042</v>
      </c>
      <c r="AR187" s="80">
        <v>0.9</v>
      </c>
      <c r="AS187" s="79">
        <f t="shared" ref="AS187:AS188" si="823">AR187*$I187</f>
        <v>1.314909090909091</v>
      </c>
      <c r="AT187" s="78">
        <f t="shared" ref="AT187:AT188" si="824">AR187</f>
        <v>0.9</v>
      </c>
      <c r="AU187" s="79">
        <f t="shared" ref="AU187:AU188" si="825">AT187*$I187</f>
        <v>1.314909090909091</v>
      </c>
      <c r="AV187" s="78">
        <f t="shared" ref="AV187:AV188" si="826">AX187-AT187</f>
        <v>-0.9</v>
      </c>
      <c r="AW187" s="79">
        <f t="shared" ref="AW187:AW188" si="827">AV187*$I187</f>
        <v>-1.314909090909091</v>
      </c>
      <c r="AX187" s="80">
        <v>0</v>
      </c>
      <c r="AY187" s="79">
        <f t="shared" ref="AY187:AY188" si="828">AX187*$I187</f>
        <v>0</v>
      </c>
      <c r="AZ187" s="78">
        <f t="shared" ref="AZ187:AZ188" si="829">AX187</f>
        <v>0</v>
      </c>
      <c r="BA187" s="79">
        <f t="shared" ref="BA187:BA188" si="830">AZ187*$I187</f>
        <v>0</v>
      </c>
      <c r="BB187" s="78">
        <f t="shared" ref="BB187:BB188" si="831">BD187-AZ187</f>
        <v>0</v>
      </c>
      <c r="BC187" s="79">
        <f t="shared" ref="BC187:BC188" si="832">BB187*$I187</f>
        <v>0</v>
      </c>
      <c r="BD187" s="80">
        <v>0</v>
      </c>
      <c r="BE187" s="79">
        <f t="shared" ref="BE187:BE188" si="833">BD187*$I187</f>
        <v>0</v>
      </c>
      <c r="BF187" s="78">
        <f t="shared" ref="BF187:BF188" si="834">BD187</f>
        <v>0</v>
      </c>
      <c r="BG187" s="79">
        <f t="shared" ref="BG187:BG188" si="835">BF187*$I187</f>
        <v>0</v>
      </c>
      <c r="BH187" s="78">
        <f t="shared" ref="BH187:BH188" si="836">BJ187-BF187</f>
        <v>0</v>
      </c>
      <c r="BI187" s="79">
        <f t="shared" ref="BI187:BI188" si="837">BH187*$I187</f>
        <v>0</v>
      </c>
      <c r="BJ187" s="80">
        <v>0</v>
      </c>
      <c r="BK187" s="79">
        <f t="shared" ref="BK187:BK188" si="838">BJ187*$I187</f>
        <v>0</v>
      </c>
    </row>
    <row r="188" spans="2:63" ht="30" customHeight="1" x14ac:dyDescent="0.2">
      <c r="B188" s="92">
        <f>B187+1</f>
        <v>11</v>
      </c>
      <c r="C188" s="95" t="s">
        <v>132</v>
      </c>
      <c r="D188" s="74"/>
      <c r="E188" s="82">
        <v>123</v>
      </c>
      <c r="F188" s="83" t="s">
        <v>124</v>
      </c>
      <c r="G188" s="84">
        <v>271200</v>
      </c>
      <c r="H188" s="84">
        <f>G188*E188</f>
        <v>33357600</v>
      </c>
      <c r="I188" s="84">
        <f t="shared" si="794"/>
        <v>5.6157575757575762</v>
      </c>
      <c r="J188" s="78">
        <v>0</v>
      </c>
      <c r="K188" s="79">
        <f t="shared" si="795"/>
        <v>0</v>
      </c>
      <c r="L188" s="78">
        <f t="shared" si="796"/>
        <v>0</v>
      </c>
      <c r="M188" s="79">
        <f t="shared" si="797"/>
        <v>0</v>
      </c>
      <c r="N188" s="78">
        <v>0</v>
      </c>
      <c r="O188" s="79">
        <f t="shared" si="798"/>
        <v>0</v>
      </c>
      <c r="P188" s="78">
        <f t="shared" si="799"/>
        <v>0</v>
      </c>
      <c r="Q188" s="79">
        <f t="shared" si="800"/>
        <v>0</v>
      </c>
      <c r="R188" s="78">
        <f t="shared" si="801"/>
        <v>0</v>
      </c>
      <c r="S188" s="79">
        <f t="shared" si="802"/>
        <v>0</v>
      </c>
      <c r="T188" s="78">
        <v>0</v>
      </c>
      <c r="U188" s="79">
        <f t="shared" si="803"/>
        <v>0</v>
      </c>
      <c r="V188" s="78">
        <f t="shared" si="804"/>
        <v>0</v>
      </c>
      <c r="W188" s="79">
        <f t="shared" si="805"/>
        <v>0</v>
      </c>
      <c r="X188" s="78">
        <f t="shared" si="806"/>
        <v>0</v>
      </c>
      <c r="Y188" s="79">
        <f t="shared" si="807"/>
        <v>0</v>
      </c>
      <c r="Z188" s="78">
        <v>0</v>
      </c>
      <c r="AA188" s="79">
        <f t="shared" si="808"/>
        <v>0</v>
      </c>
      <c r="AB188" s="78">
        <f t="shared" si="809"/>
        <v>0</v>
      </c>
      <c r="AC188" s="79">
        <f t="shared" si="810"/>
        <v>0</v>
      </c>
      <c r="AD188" s="78">
        <f t="shared" si="811"/>
        <v>0</v>
      </c>
      <c r="AE188" s="79">
        <f t="shared" si="812"/>
        <v>0</v>
      </c>
      <c r="AF188" s="80">
        <v>0</v>
      </c>
      <c r="AG188" s="79">
        <f t="shared" si="813"/>
        <v>0</v>
      </c>
      <c r="AH188" s="78">
        <f t="shared" si="814"/>
        <v>0</v>
      </c>
      <c r="AI188" s="79">
        <f t="shared" si="815"/>
        <v>0</v>
      </c>
      <c r="AJ188" s="78">
        <f t="shared" si="816"/>
        <v>0.6</v>
      </c>
      <c r="AK188" s="79">
        <f t="shared" si="817"/>
        <v>3.3694545454545457</v>
      </c>
      <c r="AL188" s="80">
        <v>0.6</v>
      </c>
      <c r="AM188" s="79">
        <f t="shared" si="818"/>
        <v>3.3694545454545457</v>
      </c>
      <c r="AN188" s="78">
        <f t="shared" si="819"/>
        <v>0.6</v>
      </c>
      <c r="AO188" s="79">
        <f t="shared" si="820"/>
        <v>3.3694545454545457</v>
      </c>
      <c r="AP188" s="78">
        <f t="shared" si="821"/>
        <v>0.30000000000000004</v>
      </c>
      <c r="AQ188" s="79">
        <f t="shared" si="822"/>
        <v>1.6847272727272731</v>
      </c>
      <c r="AR188" s="80">
        <v>0.9</v>
      </c>
      <c r="AS188" s="79">
        <f t="shared" si="823"/>
        <v>5.054181818181819</v>
      </c>
      <c r="AT188" s="78">
        <f t="shared" si="824"/>
        <v>0.9</v>
      </c>
      <c r="AU188" s="79">
        <f t="shared" si="825"/>
        <v>5.054181818181819</v>
      </c>
      <c r="AV188" s="78">
        <f t="shared" si="826"/>
        <v>-0.9</v>
      </c>
      <c r="AW188" s="79">
        <f t="shared" si="827"/>
        <v>-5.054181818181819</v>
      </c>
      <c r="AX188" s="80">
        <v>0</v>
      </c>
      <c r="AY188" s="79">
        <f t="shared" si="828"/>
        <v>0</v>
      </c>
      <c r="AZ188" s="78">
        <f t="shared" si="829"/>
        <v>0</v>
      </c>
      <c r="BA188" s="79">
        <f t="shared" si="830"/>
        <v>0</v>
      </c>
      <c r="BB188" s="78">
        <f t="shared" si="831"/>
        <v>0</v>
      </c>
      <c r="BC188" s="79">
        <f t="shared" si="832"/>
        <v>0</v>
      </c>
      <c r="BD188" s="80">
        <v>0</v>
      </c>
      <c r="BE188" s="79">
        <f t="shared" si="833"/>
        <v>0</v>
      </c>
      <c r="BF188" s="78">
        <f t="shared" si="834"/>
        <v>0</v>
      </c>
      <c r="BG188" s="79">
        <f t="shared" si="835"/>
        <v>0</v>
      </c>
      <c r="BH188" s="78">
        <f t="shared" si="836"/>
        <v>0</v>
      </c>
      <c r="BI188" s="79">
        <f t="shared" si="837"/>
        <v>0</v>
      </c>
      <c r="BJ188" s="80">
        <v>0</v>
      </c>
      <c r="BK188" s="79">
        <f t="shared" si="838"/>
        <v>0</v>
      </c>
    </row>
    <row r="189" spans="2:63" ht="15" customHeight="1" x14ac:dyDescent="0.2">
      <c r="B189" s="74"/>
      <c r="C189" s="74"/>
      <c r="D189" s="74"/>
      <c r="E189" s="75"/>
      <c r="F189" s="76"/>
      <c r="G189" s="77"/>
      <c r="H189" s="84"/>
      <c r="I189" s="84"/>
      <c r="J189" s="86"/>
      <c r="K189" s="86"/>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c r="AT189" s="86"/>
      <c r="AU189" s="86"/>
      <c r="AV189" s="86"/>
      <c r="AW189" s="86"/>
      <c r="AX189" s="86"/>
      <c r="AY189" s="86"/>
      <c r="AZ189" s="86"/>
      <c r="BA189" s="86"/>
      <c r="BB189" s="86"/>
      <c r="BC189" s="86"/>
      <c r="BD189" s="86"/>
      <c r="BE189" s="86"/>
      <c r="BF189" s="86"/>
      <c r="BG189" s="86"/>
      <c r="BH189" s="86"/>
      <c r="BI189" s="86"/>
      <c r="BJ189" s="86"/>
      <c r="BK189" s="86"/>
    </row>
    <row r="190" spans="2:63" ht="15" customHeight="1" x14ac:dyDescent="0.2">
      <c r="B190" s="74"/>
      <c r="C190" s="74"/>
      <c r="D190" s="74"/>
      <c r="E190" s="75"/>
      <c r="F190" s="76"/>
      <c r="G190" s="77"/>
      <c r="H190" s="84"/>
      <c r="I190" s="84"/>
      <c r="J190" s="86"/>
      <c r="K190" s="86"/>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c r="AT190" s="86"/>
      <c r="AU190" s="86"/>
      <c r="AV190" s="86"/>
      <c r="AW190" s="86"/>
      <c r="AX190" s="86"/>
      <c r="AY190" s="86"/>
      <c r="AZ190" s="86"/>
      <c r="BA190" s="86"/>
      <c r="BB190" s="86"/>
      <c r="BC190" s="86"/>
      <c r="BD190" s="86"/>
      <c r="BE190" s="86"/>
      <c r="BF190" s="86"/>
      <c r="BG190" s="86"/>
      <c r="BH190" s="86"/>
      <c r="BI190" s="86"/>
      <c r="BJ190" s="86"/>
      <c r="BK190" s="86"/>
    </row>
    <row r="191" spans="2:63" ht="15" customHeight="1" x14ac:dyDescent="0.2">
      <c r="B191" s="74"/>
      <c r="C191" s="74"/>
      <c r="D191" s="74"/>
      <c r="E191" s="75"/>
      <c r="F191" s="76"/>
      <c r="G191" s="77"/>
      <c r="H191" s="84"/>
      <c r="I191" s="84"/>
      <c r="J191" s="86"/>
      <c r="K191" s="86"/>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c r="AT191" s="86"/>
      <c r="AU191" s="86"/>
      <c r="AV191" s="86"/>
      <c r="AW191" s="86"/>
      <c r="AX191" s="86"/>
      <c r="AY191" s="86"/>
      <c r="AZ191" s="86"/>
      <c r="BA191" s="86"/>
      <c r="BB191" s="86"/>
      <c r="BC191" s="86"/>
      <c r="BD191" s="86"/>
      <c r="BE191" s="86"/>
      <c r="BF191" s="86"/>
      <c r="BG191" s="86"/>
      <c r="BH191" s="86"/>
      <c r="BI191" s="86"/>
      <c r="BJ191" s="86"/>
      <c r="BK191" s="86"/>
    </row>
    <row r="192" spans="2:63" ht="15" customHeight="1" x14ac:dyDescent="0.2">
      <c r="B192" s="93" t="s">
        <v>145</v>
      </c>
      <c r="C192" s="94" t="s">
        <v>133</v>
      </c>
      <c r="D192" s="74"/>
      <c r="E192" s="75"/>
      <c r="F192" s="76"/>
      <c r="G192" s="77"/>
      <c r="H192" s="84"/>
      <c r="I192" s="84"/>
      <c r="J192" s="86"/>
      <c r="K192" s="86"/>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c r="AQ192" s="86"/>
      <c r="AR192" s="86"/>
      <c r="AS192" s="86"/>
      <c r="AT192" s="86"/>
      <c r="AU192" s="86"/>
      <c r="AV192" s="86"/>
      <c r="AW192" s="86"/>
      <c r="AX192" s="86"/>
      <c r="AY192" s="86"/>
      <c r="AZ192" s="86"/>
      <c r="BA192" s="86"/>
      <c r="BB192" s="86"/>
      <c r="BC192" s="86"/>
      <c r="BD192" s="86"/>
      <c r="BE192" s="86"/>
      <c r="BF192" s="86"/>
      <c r="BG192" s="86"/>
      <c r="BH192" s="86"/>
      <c r="BI192" s="86"/>
      <c r="BJ192" s="86"/>
      <c r="BK192" s="86"/>
    </row>
    <row r="193" spans="2:63" ht="15" customHeight="1" x14ac:dyDescent="0.2">
      <c r="B193" s="74"/>
      <c r="C193" s="74"/>
      <c r="D193" s="74"/>
      <c r="E193" s="75"/>
      <c r="F193" s="76"/>
      <c r="G193" s="77"/>
      <c r="H193" s="84"/>
      <c r="I193" s="84"/>
      <c r="J193" s="86"/>
      <c r="K193" s="86"/>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c r="AT193" s="86"/>
      <c r="AU193" s="86"/>
      <c r="AV193" s="86"/>
      <c r="AW193" s="86"/>
      <c r="AX193" s="86"/>
      <c r="AY193" s="86"/>
      <c r="AZ193" s="86"/>
      <c r="BA193" s="86"/>
      <c r="BB193" s="86"/>
      <c r="BC193" s="86"/>
      <c r="BD193" s="86"/>
      <c r="BE193" s="86"/>
      <c r="BF193" s="86"/>
      <c r="BG193" s="86"/>
      <c r="BH193" s="86"/>
      <c r="BI193" s="86"/>
      <c r="BJ193" s="86"/>
      <c r="BK193" s="86"/>
    </row>
    <row r="194" spans="2:63" ht="15" customHeight="1" x14ac:dyDescent="0.2">
      <c r="B194" s="92">
        <v>1</v>
      </c>
      <c r="C194" s="95" t="s">
        <v>134</v>
      </c>
      <c r="D194" s="74"/>
      <c r="E194" s="82">
        <v>2</v>
      </c>
      <c r="F194" s="83" t="s">
        <v>124</v>
      </c>
      <c r="G194" s="84">
        <v>1058002</v>
      </c>
      <c r="H194" s="84">
        <f>G194*E194</f>
        <v>2116004</v>
      </c>
      <c r="I194" s="84">
        <f t="shared" ref="I194" si="839">(H194/$H$197)*100</f>
        <v>0.35622962962962967</v>
      </c>
      <c r="J194" s="78">
        <v>0</v>
      </c>
      <c r="K194" s="79">
        <f>J194*$I194</f>
        <v>0</v>
      </c>
      <c r="L194" s="78">
        <f t="shared" ref="L194" si="840">N194-J194</f>
        <v>0</v>
      </c>
      <c r="M194" s="79">
        <f>L194*$I194</f>
        <v>0</v>
      </c>
      <c r="N194" s="78">
        <v>0</v>
      </c>
      <c r="O194" s="79">
        <f>N194*$I194</f>
        <v>0</v>
      </c>
      <c r="P194" s="78">
        <f t="shared" ref="P194" si="841">N194</f>
        <v>0</v>
      </c>
      <c r="Q194" s="79">
        <f>P194*$I194</f>
        <v>0</v>
      </c>
      <c r="R194" s="78">
        <f t="shared" ref="R194" si="842">T194-P194</f>
        <v>0</v>
      </c>
      <c r="S194" s="79">
        <f>R194*$I194</f>
        <v>0</v>
      </c>
      <c r="T194" s="78">
        <v>0</v>
      </c>
      <c r="U194" s="79">
        <f>T194*$I194</f>
        <v>0</v>
      </c>
      <c r="V194" s="78">
        <f t="shared" ref="V194" si="843">T194</f>
        <v>0</v>
      </c>
      <c r="W194" s="79">
        <f>V194*$I194</f>
        <v>0</v>
      </c>
      <c r="X194" s="78">
        <f t="shared" ref="X194" si="844">Z194-V194</f>
        <v>0</v>
      </c>
      <c r="Y194" s="79">
        <f>X194*$I194</f>
        <v>0</v>
      </c>
      <c r="Z194" s="78">
        <v>0</v>
      </c>
      <c r="AA194" s="79">
        <f>Z194*$I194</f>
        <v>0</v>
      </c>
      <c r="AB194" s="78">
        <f t="shared" ref="AB194" si="845">Z194</f>
        <v>0</v>
      </c>
      <c r="AC194" s="79">
        <f>AB194*$I194</f>
        <v>0</v>
      </c>
      <c r="AD194" s="78">
        <f t="shared" ref="AD194" si="846">AF194-AB194</f>
        <v>0</v>
      </c>
      <c r="AE194" s="79">
        <f>AD194*$I194</f>
        <v>0</v>
      </c>
      <c r="AF194" s="80">
        <v>0</v>
      </c>
      <c r="AG194" s="79">
        <f>AF194*$I194</f>
        <v>0</v>
      </c>
      <c r="AH194" s="78">
        <f t="shared" ref="AH194" si="847">AF194</f>
        <v>0</v>
      </c>
      <c r="AI194" s="79">
        <f>AH194*$I194</f>
        <v>0</v>
      </c>
      <c r="AJ194" s="78">
        <f t="shared" ref="AJ194" si="848">AL194-AH194</f>
        <v>0</v>
      </c>
      <c r="AK194" s="79">
        <f>AJ194*$I194</f>
        <v>0</v>
      </c>
      <c r="AL194" s="80">
        <v>0</v>
      </c>
      <c r="AM194" s="79">
        <f>AL194*$I194</f>
        <v>0</v>
      </c>
      <c r="AN194" s="78">
        <f t="shared" ref="AN194" si="849">AL194</f>
        <v>0</v>
      </c>
      <c r="AO194" s="79">
        <f>AN194*$I194</f>
        <v>0</v>
      </c>
      <c r="AP194" s="78">
        <f t="shared" ref="AP194" si="850">AR194-AN194</f>
        <v>0</v>
      </c>
      <c r="AQ194" s="79">
        <f>AP194*$I194</f>
        <v>0</v>
      </c>
      <c r="AR194" s="80">
        <v>0</v>
      </c>
      <c r="AS194" s="79">
        <f>AR194*$I194</f>
        <v>0</v>
      </c>
      <c r="AT194" s="78">
        <f t="shared" ref="AT194" si="851">AR194</f>
        <v>0</v>
      </c>
      <c r="AU194" s="79">
        <f>AT194*$I194</f>
        <v>0</v>
      </c>
      <c r="AV194" s="78">
        <f t="shared" ref="AV194" si="852">AX194-AT194</f>
        <v>0</v>
      </c>
      <c r="AW194" s="79">
        <f>AV194*$I194</f>
        <v>0</v>
      </c>
      <c r="AX194" s="80">
        <v>0</v>
      </c>
      <c r="AY194" s="79">
        <f>AX194*$I194</f>
        <v>0</v>
      </c>
      <c r="AZ194" s="78">
        <f t="shared" ref="AZ194" si="853">AX194</f>
        <v>0</v>
      </c>
      <c r="BA194" s="79">
        <f>AZ194*$I194</f>
        <v>0</v>
      </c>
      <c r="BB194" s="78">
        <f t="shared" ref="BB194" si="854">BD194-AZ194</f>
        <v>0</v>
      </c>
      <c r="BC194" s="79">
        <f>BB194*$I194</f>
        <v>0</v>
      </c>
      <c r="BD194" s="80">
        <v>0</v>
      </c>
      <c r="BE194" s="79">
        <f>BD194*$I194</f>
        <v>0</v>
      </c>
      <c r="BF194" s="78">
        <f t="shared" ref="BF194" si="855">BD194</f>
        <v>0</v>
      </c>
      <c r="BG194" s="79">
        <f>BF194*$I194</f>
        <v>0</v>
      </c>
      <c r="BH194" s="78">
        <f t="shared" ref="BH194" si="856">BJ194-BF194</f>
        <v>0</v>
      </c>
      <c r="BI194" s="79">
        <f>BH194*$I194</f>
        <v>0</v>
      </c>
      <c r="BJ194" s="80">
        <v>0</v>
      </c>
      <c r="BK194" s="79">
        <f>BJ194*$I194</f>
        <v>0</v>
      </c>
    </row>
    <row r="195" spans="2:63" ht="15" customHeight="1" x14ac:dyDescent="0.2">
      <c r="B195" s="74"/>
      <c r="C195" s="74"/>
      <c r="D195" s="74"/>
      <c r="E195" s="75"/>
      <c r="F195" s="76"/>
      <c r="G195" s="77"/>
      <c r="H195" s="77"/>
      <c r="I195" s="77"/>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c r="AY195" s="86"/>
      <c r="AZ195" s="86"/>
      <c r="BA195" s="86"/>
      <c r="BB195" s="86"/>
      <c r="BC195" s="86"/>
      <c r="BD195" s="86"/>
      <c r="BE195" s="86"/>
      <c r="BF195" s="86"/>
      <c r="BG195" s="86"/>
      <c r="BH195" s="86"/>
      <c r="BI195" s="86"/>
      <c r="BJ195" s="86"/>
      <c r="BK195" s="86"/>
    </row>
    <row r="196" spans="2:63" ht="15" customHeight="1" thickBot="1" x14ac:dyDescent="0.25">
      <c r="B196" s="97"/>
      <c r="C196" s="97"/>
      <c r="D196" s="98"/>
      <c r="E196" s="99"/>
      <c r="F196" s="100"/>
      <c r="G196" s="101" t="s">
        <v>135</v>
      </c>
      <c r="H196" s="102">
        <f>SUM(H169:H195)</f>
        <v>136796004</v>
      </c>
      <c r="I196" s="102"/>
      <c r="J196" s="103"/>
      <c r="K196" s="103"/>
      <c r="L196" s="103"/>
      <c r="M196" s="103"/>
      <c r="N196" s="103"/>
      <c r="O196" s="103"/>
      <c r="P196" s="103"/>
      <c r="Q196" s="103"/>
      <c r="R196" s="103"/>
      <c r="S196" s="103"/>
      <c r="T196" s="103"/>
      <c r="U196" s="103"/>
      <c r="V196" s="103"/>
      <c r="W196" s="103"/>
      <c r="X196" s="103"/>
      <c r="Y196" s="103"/>
      <c r="Z196" s="103"/>
      <c r="AA196" s="103"/>
      <c r="AB196" s="103"/>
      <c r="AC196" s="103"/>
      <c r="AD196" s="103"/>
      <c r="AE196" s="103"/>
      <c r="AF196" s="103"/>
      <c r="AG196" s="103"/>
      <c r="AH196" s="103"/>
      <c r="AI196" s="103"/>
      <c r="AJ196" s="103"/>
      <c r="AK196" s="103"/>
      <c r="AL196" s="103"/>
      <c r="AM196" s="103"/>
      <c r="AN196" s="103"/>
      <c r="AO196" s="103"/>
      <c r="AP196" s="103"/>
      <c r="AQ196" s="103"/>
      <c r="AR196" s="103"/>
      <c r="AS196" s="103"/>
      <c r="AT196" s="103"/>
      <c r="AU196" s="103"/>
      <c r="AV196" s="103"/>
      <c r="AW196" s="103"/>
      <c r="AX196" s="103"/>
      <c r="AY196" s="103"/>
      <c r="AZ196" s="103"/>
      <c r="BA196" s="103"/>
      <c r="BB196" s="103"/>
      <c r="BC196" s="103"/>
      <c r="BD196" s="103"/>
      <c r="BE196" s="103"/>
      <c r="BF196" s="103"/>
      <c r="BG196" s="103"/>
      <c r="BH196" s="103"/>
      <c r="BI196" s="103"/>
      <c r="BJ196" s="103"/>
      <c r="BK196" s="103"/>
    </row>
    <row r="197" spans="2:63" ht="15" customHeight="1" thickBot="1" x14ac:dyDescent="0.25">
      <c r="B197" s="104"/>
      <c r="C197" s="105"/>
      <c r="D197" s="105"/>
      <c r="E197" s="106"/>
      <c r="F197" s="107"/>
      <c r="G197" s="108" t="s">
        <v>136</v>
      </c>
      <c r="H197" s="109">
        <f>SUM(H22,H167,H196)</f>
        <v>594000000</v>
      </c>
      <c r="I197" s="109">
        <f>SUM(I10:I196)</f>
        <v>99.999999999999986</v>
      </c>
      <c r="J197" s="105"/>
      <c r="K197" s="109">
        <f>SUM(K10:K196)</f>
        <v>0</v>
      </c>
      <c r="L197" s="105"/>
      <c r="M197" s="109">
        <f>SUM(M10:M196)</f>
        <v>0</v>
      </c>
      <c r="N197" s="105"/>
      <c r="O197" s="109">
        <f>SUM(O10:O196)</f>
        <v>0</v>
      </c>
      <c r="P197" s="105"/>
      <c r="Q197" s="109">
        <f>SUM(Q10:Q196)</f>
        <v>0</v>
      </c>
      <c r="R197" s="105"/>
      <c r="S197" s="109">
        <f>SUM(S10:S196)</f>
        <v>0</v>
      </c>
      <c r="T197" s="105"/>
      <c r="U197" s="109">
        <f>SUM(U10:U196)</f>
        <v>0</v>
      </c>
      <c r="V197" s="105"/>
      <c r="W197" s="109">
        <f>SUM(W10:W196)</f>
        <v>0</v>
      </c>
      <c r="X197" s="105"/>
      <c r="Y197" s="109">
        <f>SUM(Y10:Y196)</f>
        <v>4.0551346801346799</v>
      </c>
      <c r="Z197" s="105"/>
      <c r="AA197" s="109">
        <f>SUM(AA10:AA196)</f>
        <v>4.0551346801346799</v>
      </c>
      <c r="AB197" s="105"/>
      <c r="AC197" s="109">
        <f>SUM(AC10:AC196)</f>
        <v>4.0551346801346799</v>
      </c>
      <c r="AD197" s="105"/>
      <c r="AE197" s="109">
        <f>SUM(AE10:AE196)</f>
        <v>15.964225589225588</v>
      </c>
      <c r="AF197" s="105"/>
      <c r="AG197" s="109">
        <f>SUM(AG10:AG196)</f>
        <v>20.01936026936027</v>
      </c>
      <c r="AH197" s="105"/>
      <c r="AI197" s="109">
        <f>SUM(AI10:AI196)</f>
        <v>20.01936026936027</v>
      </c>
      <c r="AJ197" s="105"/>
      <c r="AK197" s="109">
        <f>SUM(AK10:AK196)</f>
        <v>12.155373737373736</v>
      </c>
      <c r="AL197" s="105"/>
      <c r="AM197" s="109">
        <f>SUM(AM10:AM196)</f>
        <v>32.174734006734006</v>
      </c>
      <c r="AN197" s="105"/>
      <c r="AO197" s="109">
        <f>SUM(AO10:AO196)</f>
        <v>32.174734006734006</v>
      </c>
      <c r="AP197" s="105"/>
      <c r="AQ197" s="109">
        <f>SUM(AQ10:AQ196)</f>
        <v>17.127037037037042</v>
      </c>
      <c r="AR197" s="105"/>
      <c r="AS197" s="109">
        <f>SUM(AS10:AS196)</f>
        <v>49.301771043771041</v>
      </c>
      <c r="AT197" s="105"/>
      <c r="AU197" s="109">
        <f>SUM(AU10:AU196)</f>
        <v>49.301771043771041</v>
      </c>
      <c r="AV197" s="105"/>
      <c r="AW197" s="109">
        <f>SUM(AW10:AW196)</f>
        <v>-49.301771043771041</v>
      </c>
      <c r="AX197" s="105"/>
      <c r="AY197" s="109">
        <f>SUM(AY10:AY196)</f>
        <v>0</v>
      </c>
      <c r="AZ197" s="105"/>
      <c r="BA197" s="109">
        <f>SUM(BA10:BA196)</f>
        <v>0</v>
      </c>
      <c r="BB197" s="105"/>
      <c r="BC197" s="109">
        <f>SUM(BC10:BC196)</f>
        <v>0</v>
      </c>
      <c r="BD197" s="105"/>
      <c r="BE197" s="109">
        <f>SUM(BE10:BE196)</f>
        <v>0</v>
      </c>
      <c r="BF197" s="105"/>
      <c r="BG197" s="109">
        <f>SUM(BG10:BG196)</f>
        <v>0</v>
      </c>
      <c r="BH197" s="105"/>
      <c r="BI197" s="109">
        <f>SUM(BI10:BI196)</f>
        <v>0</v>
      </c>
      <c r="BJ197" s="105"/>
      <c r="BK197" s="109">
        <f>SUM(BK10:BK196)</f>
        <v>0</v>
      </c>
    </row>
    <row r="199" spans="2:63" x14ac:dyDescent="0.2">
      <c r="C199" s="114" t="s">
        <v>137</v>
      </c>
      <c r="I199" s="115" t="s">
        <v>138</v>
      </c>
      <c r="J199" s="116">
        <f ca="1">'T_Scedule Rinc'!E124</f>
        <v>0.31565656565656569</v>
      </c>
      <c r="P199" s="116">
        <f ca="1">'T_Scedule Rinc'!F124</f>
        <v>3.4405388215488215</v>
      </c>
      <c r="V199" s="116">
        <f ca="1">'T_Scedule Rinc'!G124</f>
        <v>5.4508753198653199</v>
      </c>
      <c r="AB199" s="116">
        <f ca="1">'T_Scedule Rinc'!H124</f>
        <v>4.9888451178451181</v>
      </c>
      <c r="AH199" s="116">
        <f ca="1">'T_Scedule Rinc'!I124</f>
        <v>5.1915538720538725</v>
      </c>
      <c r="AN199" s="116">
        <f ca="1">'T_Scedule Rinc'!J124</f>
        <v>11.398857811447812</v>
      </c>
      <c r="AR199" s="116"/>
      <c r="AT199" s="116">
        <f ca="1">'T_Scedule Rinc'!K124</f>
        <v>21.393093484848478</v>
      </c>
      <c r="AZ199" s="116">
        <f ca="1">'T_Scedule Rinc'!L124</f>
        <v>35.401066548821554</v>
      </c>
      <c r="BF199" s="116">
        <f ca="1">'T_Scedule Rinc'!M124</f>
        <v>12.419512457912457</v>
      </c>
    </row>
    <row r="200" spans="2:63" x14ac:dyDescent="0.2">
      <c r="C200" s="117" t="s">
        <v>139</v>
      </c>
      <c r="H200" s="112"/>
      <c r="I200" s="115" t="s">
        <v>138</v>
      </c>
      <c r="J200" s="116">
        <f ca="1">'T_Scedule Rinc'!E125</f>
        <v>0.31565656565656569</v>
      </c>
      <c r="P200" s="116">
        <f ca="1">'T_Scedule Rinc'!F125</f>
        <v>3.7561953872053873</v>
      </c>
      <c r="V200" s="116">
        <f ca="1">'T_Scedule Rinc'!G125</f>
        <v>9.2070707070707076</v>
      </c>
      <c r="AB200" s="116">
        <f ca="1">'T_Scedule Rinc'!H125</f>
        <v>14.195915824915826</v>
      </c>
      <c r="AH200" s="116">
        <f ca="1">'T_Scedule Rinc'!I125</f>
        <v>19.387469696969699</v>
      </c>
      <c r="AN200" s="116">
        <f ca="1">'T_Scedule Rinc'!J125</f>
        <v>30.786327508417511</v>
      </c>
      <c r="AR200" s="116"/>
      <c r="AT200" s="116">
        <f ca="1">'T_Scedule Rinc'!K125</f>
        <v>52.179420993265992</v>
      </c>
      <c r="AZ200" s="116">
        <f ca="1">'T_Scedule Rinc'!L125</f>
        <v>87.580487542087553</v>
      </c>
      <c r="BF200" s="116">
        <f ca="1">'T_Scedule Rinc'!M125</f>
        <v>100.00000000000001</v>
      </c>
    </row>
    <row r="201" spans="2:63" x14ac:dyDescent="0.2">
      <c r="C201" s="114" t="s">
        <v>140</v>
      </c>
      <c r="I201" s="115" t="s">
        <v>138</v>
      </c>
      <c r="J201" s="116">
        <f>M197</f>
        <v>0</v>
      </c>
      <c r="P201" s="116">
        <f>S197</f>
        <v>0</v>
      </c>
      <c r="V201" s="116">
        <f>Y197</f>
        <v>4.0551346801346799</v>
      </c>
      <c r="AB201" s="116">
        <f>AE197</f>
        <v>15.964225589225588</v>
      </c>
      <c r="AH201" s="116">
        <f>AK197</f>
        <v>12.155373737373736</v>
      </c>
      <c r="AN201" s="116">
        <f>AQ197</f>
        <v>17.127037037037042</v>
      </c>
      <c r="AT201" s="116">
        <f>AW197</f>
        <v>-49.301771043771041</v>
      </c>
      <c r="AZ201" s="116">
        <f>BC197</f>
        <v>0</v>
      </c>
      <c r="BF201" s="116">
        <f>BI197</f>
        <v>0</v>
      </c>
    </row>
    <row r="202" spans="2:63" x14ac:dyDescent="0.2">
      <c r="C202" s="117" t="s">
        <v>141</v>
      </c>
      <c r="H202" s="112"/>
      <c r="I202" s="115" t="s">
        <v>138</v>
      </c>
      <c r="J202" s="116">
        <f>O197</f>
        <v>0</v>
      </c>
      <c r="P202" s="116">
        <f>U197</f>
        <v>0</v>
      </c>
      <c r="V202" s="116">
        <f>AA197</f>
        <v>4.0551346801346799</v>
      </c>
      <c r="AB202" s="116">
        <f>AG197</f>
        <v>20.01936026936027</v>
      </c>
      <c r="AH202" s="116">
        <f>AM197</f>
        <v>32.174734006734006</v>
      </c>
      <c r="AN202" s="116">
        <f>AS197</f>
        <v>49.301771043771041</v>
      </c>
      <c r="AT202" s="116">
        <f>AY197</f>
        <v>0</v>
      </c>
      <c r="AZ202" s="116">
        <f>BE197</f>
        <v>0</v>
      </c>
      <c r="BF202" s="116">
        <f>BK197</f>
        <v>0</v>
      </c>
    </row>
    <row r="203" spans="2:63" x14ac:dyDescent="0.2">
      <c r="C203" s="118" t="s">
        <v>142</v>
      </c>
      <c r="I203" s="115" t="s">
        <v>138</v>
      </c>
      <c r="J203" s="116">
        <f ca="1">J202-J200</f>
        <v>-0.31565656565656569</v>
      </c>
      <c r="P203" s="116">
        <f ca="1">P202-P200</f>
        <v>-3.7561953872053873</v>
      </c>
      <c r="V203" s="116">
        <f ca="1">V202-V200</f>
        <v>-5.1519360269360277</v>
      </c>
      <c r="AB203" s="116">
        <f ca="1">AB202-AB200</f>
        <v>5.8234444444444442</v>
      </c>
      <c r="AH203" s="116">
        <f ca="1">AH202-AH200</f>
        <v>12.787264309764307</v>
      </c>
      <c r="AN203" s="116">
        <f ca="1">AN202-AN200</f>
        <v>18.51544353535353</v>
      </c>
      <c r="AT203" s="116">
        <f ca="1">AT202-AT200</f>
        <v>-52.179420993265992</v>
      </c>
      <c r="AZ203" s="116">
        <f ca="1">AZ202-AZ200</f>
        <v>-87.580487542087553</v>
      </c>
      <c r="BF203" s="116">
        <f ca="1">BF202-BF200</f>
        <v>-100.00000000000001</v>
      </c>
    </row>
    <row r="205" spans="2:63" x14ac:dyDescent="0.2">
      <c r="H205" s="112"/>
      <c r="I205" s="112"/>
    </row>
    <row r="207" spans="2:63" x14ac:dyDescent="0.2">
      <c r="H207" s="112"/>
      <c r="I207" s="112"/>
    </row>
  </sheetData>
  <protectedRanges>
    <protectedRange password="CF7A" sqref="P11:P20 R27 P27 R29 P29 R32 P32 R35 P35 R38 P38 R40 P40 R43 P43 R62 P62 R64 P64 R67 P67 R73 P73 R76 P76 R79 P79 R84 P84 R88 P88 R96 P96 R98 P98 R101 P101 R107 P107 R110 P110 R113 P113 R121 P121 R125 P125 R134 P134 R136 P136 R139 P139 R145 P145 R148 P148 R151 P151 R155 P155 R160 P160 R172:R173 P172:P173 R176:R177 P176:P177 R179:R180 P179:P180 R182:R184 P182:P184 R187:R188 P187:P188 R194 P194 X11:X20 V11:V20 X27 V27 X29 V29 X32 V32 X35 V35 X38 V38 X40 V40 X43 V43 X62 V62 X64 V64 X67 V67 X73 V73 X76 V76 X79 V79 X84 V84 X88 V88 X96 V96 X98 V98 X101 V101 X107 V107 X110 V110 X113 V113 X121 V121 X125 V125 X134 V134 X136 V136 X139 V139 X145 V145 X148 V148 X151 V151 X155 V155 X160 V160 X172:X173 V172:V173 X176:X177 V176:V177 X179:X180 V179:V180 X182:X184 V182:V184 X187:X188 V187:V188 X194 V194 AD11:AD20 AB11:AB20 AD27 AB27 AD29 AB29 AD32 AB32 AD35 AB35 AD38 AB38 AD40 AB40 AD43 AB43 AD62 AB62 AD64 AB64 AD67 AB67 AD73 AB73 AD76 AB76 AD79 AB79 AD84 AB84 AD88 AB88 AD96 AB96 AD98 AB98 AD101 AB101 AD107 AB107 AD110 AB110 AD113 AB113 AD121 AB121 AD125 AB125 AD134 AB134 AD136 AB136 AD139 AB139 AD145 AB145 AD148 AB148 AD151 AB151 AD155 AB155 AD160 AB160 AD172:AD173 AB172:AB173 AD176:AD177 AB176:AB177 AD179:AD180 AB179:AB180 AD182:AD184 AB182:AB184 AD187:AD188 AB187:AB188 AD194 AB194 AJ11:AJ20 AH11:AH20 AJ27 AH27 AJ29 AH29 AJ32 AH32 AJ35 AH35 AJ38 AH38 AJ40 AH40 AJ43 AH43 AJ62 AH62 AJ64 AH64 AJ67 AH67 AJ73 AH73 AJ76 AH76 AJ79 AH79 AJ84 AH84 AJ88 AH88 AJ96 AH96 AJ98 AH98 AJ101 AH101 AJ107 AH107 AJ110 AH110 AJ113 AH113 AJ121 AH121 AJ125 AH125 AJ134 AH134 AJ136 AH136 AJ139 AH139 AJ145 AH145 AJ148 AH148 AJ151 AH151 AJ155 AH155 AJ160 AH160 AJ172:AJ173 AH172:AH173 AJ176:AJ177 AH176:AH177 AJ179:AJ180 AH179:AH180 AJ182:AJ184 AH182:AH184 AJ187:AJ188 AH187:AH188 AJ194 AH194 AP11:AP20 AN11:AN20 AP27 AN27 AP29 AN29 AP32 AN32 AP35 AN35 AP38 AN38 AP40 AN40 AP43 AN43 AP62 AN62 AP64 AN64 AP67 AN67 AP73 AN73 AP76 AN76 AP79 AN79 AP84 AN84 AP88 AN88 AP96 AN96 AP98 AN98 AP101 AN101 AP107 AN107 AP110 AN110 AP113 AN113 AP121 AN121 AP125 AN125 AP134 AN134 AP136 AN136 AP139 AN139 AP145 AN145 AP148 AN148 AP151 AN151 AP155 AN155 AP160 AN160 AP172:AP173 AN172:AN173 AP176:AP177 AN176:AN177 AP179:AP180 AN179:AN180 AP182:AP184 AN182:AN184 AP187:AP188 AN187:AN188 AP194 AN194 AV11:AV20 AT11:AT20 AV27 AT27 AV29 AT29 AV32 AT32 AV35 AT35 AV38 AT38 AV40 AT40 AV43 AT43 AV62 AT62 AV64 AT64 AV67 AT67 AV73 AT73 AV76 AT76 AV79 AT79 AV84 AT84 AV88 AT88 AV96 AT96 AV98 AT98 AV101 AT101 AV107 AT107 AV110 AT110 AV113 AT113 AV121 AT121 AV125 AT125 AV134 AT134 AV136 AT136 AV139 AT139 AV145 AT145 AV148 AT148 AV151 AT151 AV155 AT155 AV160 AT160 AV172:AV173 AT172:AT173 AV176:AV177 AT176:AT177 AV179:AV180 AT179:AT180 AV182:AV184 AT182:AT184 AV187:AV188 AT187:AT188 AV194 AT194 BB11:BB20 AZ11:AZ20 BB27 AZ27 BB29 AZ29 BB32 AZ32 BB35 AZ35 BB38 AZ38 BB40 AZ40 BB43 AZ43 BB62 AZ62 BB64 AZ64 BB67 AZ67 BB73 AZ73 BB76 AZ76 BB79 AZ79 BB84 AZ84 BB88 AZ88 BB96 AZ96 BB98 AZ98 BB101 AZ101 BB107 AZ107 BB110 AZ110 BB113 AZ113 BB121 AZ121 BB125 AZ125 BB134 AZ134 BB136 AZ136 BB139 AZ139 BB145 AZ145 BB148 AZ148 BB151 AZ151 BB155 AZ155 BB160 AZ160 BB172:BB173 AZ172:AZ173 BB176:BB177 AZ176:AZ177 BB179:BB180 AZ179:AZ180 BB182:BB184 AZ182:AZ184 BB187:BB188 AZ187:AZ188 BB194 AZ194 BH11:BH20 BF11:BF20 BH27 BF27 BH29 BF29 BH32 BF32 BH35 BF35 BH38 BF38 BH40 BF40 BH43 BF43 BH62 BF62 BH64 BF64 BH67 BF67 BH73 BF73 BH76 BF76 BH79 BF79 BH84 BF84 BH88 BF88 BH96 BF96 BH98 BF98 BH101 BF101 BH107 BF107 BH110 BF110 BH113 BF113 BH121 BF121 BH125 BF125 BH134 BF134 BH136 BF136 BH139 BF139 BH145 BF145 BH148 BF148 BH151 BF151 BH155 BF155 BH160 BF160 BH172:BH173 BF172:BF173 BH176:BH177 BF176:BF177 BH179:BH180 BF179:BF180 BH182:BH184 BF182:BF184 BH187:BH188 BF187:BF188 BH194 BF194 R11:R20" name="Range1_3"/>
  </protectedRanges>
  <mergeCells count="44">
    <mergeCell ref="B6:B8"/>
    <mergeCell ref="C6:C8"/>
    <mergeCell ref="D6:D8"/>
    <mergeCell ref="E6:E8"/>
    <mergeCell ref="F6:F8"/>
    <mergeCell ref="BH7:BI7"/>
    <mergeCell ref="BJ7:BK7"/>
    <mergeCell ref="AT6:AY6"/>
    <mergeCell ref="G6:G8"/>
    <mergeCell ref="AR7:AS7"/>
    <mergeCell ref="AT7:AU7"/>
    <mergeCell ref="AP7:AQ7"/>
    <mergeCell ref="AV7:AW7"/>
    <mergeCell ref="AX7:AY7"/>
    <mergeCell ref="BF6:BK6"/>
    <mergeCell ref="H6:H8"/>
    <mergeCell ref="I6:I8"/>
    <mergeCell ref="J6:O6"/>
    <mergeCell ref="P6:U6"/>
    <mergeCell ref="V6:AA6"/>
    <mergeCell ref="AB6:AG6"/>
    <mergeCell ref="J7:K7"/>
    <mergeCell ref="L7:M7"/>
    <mergeCell ref="N7:O7"/>
    <mergeCell ref="P7:Q7"/>
    <mergeCell ref="AB7:AC7"/>
    <mergeCell ref="R7:S7"/>
    <mergeCell ref="T7:U7"/>
    <mergeCell ref="V7:W7"/>
    <mergeCell ref="X7:Y7"/>
    <mergeCell ref="Z7:AA7"/>
    <mergeCell ref="AD7:AE7"/>
    <mergeCell ref="AF7:AG7"/>
    <mergeCell ref="AH6:AM6"/>
    <mergeCell ref="BB7:BC7"/>
    <mergeCell ref="BD7:BE7"/>
    <mergeCell ref="BF7:BG7"/>
    <mergeCell ref="AZ6:BE6"/>
    <mergeCell ref="AZ7:BA7"/>
    <mergeCell ref="AH7:AI7"/>
    <mergeCell ref="AJ7:AK7"/>
    <mergeCell ref="AL7:AM7"/>
    <mergeCell ref="AN7:AO7"/>
    <mergeCell ref="AN6:AS6"/>
  </mergeCells>
  <conditionalFormatting sqref="L11:L20">
    <cfRule type="cellIs" dxfId="167" priority="20" operator="lessThan">
      <formula>0</formula>
    </cfRule>
  </conditionalFormatting>
  <conditionalFormatting sqref="L27 L29 L32 L35 L38 L40 L43 L62 L64 L67 L73 L76 L79 L84 L88 L96 L98 L101 L107 L110 L113 L121 L125 L134 L136 L139 L145 L148 L151 L155 L160 L172:L173 L176:L177 L179:L180 L182:L184 L187:L188 L194">
    <cfRule type="cellIs" dxfId="166" priority="18" operator="lessThan">
      <formula>0</formula>
    </cfRule>
  </conditionalFormatting>
  <conditionalFormatting sqref="R11:R20">
    <cfRule type="cellIs" dxfId="165" priority="19" operator="lessThan">
      <formula>0</formula>
    </cfRule>
  </conditionalFormatting>
  <conditionalFormatting sqref="R27 R29 R32 R35 R38 R40 R43 R62 R64 R67 R73 R76 R79 R84 R88 R96 R98 R101 R107 R110 R113 R121 R125 R134 R136 R139 R145 R148 R151 R155 R160 R172:R173 R176:R177 R179:R180 R182:R184 R187:R188 R194">
    <cfRule type="cellIs" dxfId="164" priority="17" operator="lessThan">
      <formula>0</formula>
    </cfRule>
  </conditionalFormatting>
  <conditionalFormatting sqref="X11:X20">
    <cfRule type="cellIs" dxfId="163" priority="16" operator="lessThan">
      <formula>0</formula>
    </cfRule>
  </conditionalFormatting>
  <conditionalFormatting sqref="X27 X29 X32 X35 X38 X40 X43 X62 X64 X67 X73 X76 X79 X84 X88 X96 X98 X101 X107 X110 X113 X121 X125 X134 X136 X139 X145 X148 X151 X155 X160 X172:X173 X176:X177 X179:X180 X182:X184 X187:X188 X194">
    <cfRule type="cellIs" dxfId="162" priority="15" operator="lessThan">
      <formula>0</formula>
    </cfRule>
  </conditionalFormatting>
  <conditionalFormatting sqref="AD11:AD20">
    <cfRule type="cellIs" dxfId="161" priority="14" operator="lessThan">
      <formula>0</formula>
    </cfRule>
  </conditionalFormatting>
  <conditionalFormatting sqref="AD27 AD29 AD32 AD35 AD38 AD40 AD43 AD62 AD64 AD67 AD73 AD76 AD79 AD84 AD88 AD96 AD98 AD101 AD107 AD110 AD113 AD121 AD125 AD134 AD136 AD139 AD145 AD148 AD151 AD155 AD160 AD172:AD173 AD176:AD177 AD179:AD180 AD182:AD184 AD187:AD188 AD194">
    <cfRule type="cellIs" dxfId="160" priority="13" operator="lessThan">
      <formula>0</formula>
    </cfRule>
  </conditionalFormatting>
  <conditionalFormatting sqref="AJ11:AJ20">
    <cfRule type="cellIs" dxfId="159" priority="12" operator="lessThan">
      <formula>0</formula>
    </cfRule>
  </conditionalFormatting>
  <conditionalFormatting sqref="AJ27 AJ29 AJ32 AJ35 AJ38 AJ40 AJ43 AJ62 AJ64 AJ67 AJ73 AJ76 AJ79 AJ84 AJ88 AJ96 AJ98 AJ101 AJ107 AJ110 AJ113 AJ121 AJ125 AJ134 AJ136 AJ139 AJ145 AJ148 AJ151 AJ155 AJ160 AJ172:AJ173 AJ176:AJ177 AJ179:AJ180 AJ182:AJ184 AJ187:AJ188 AJ194">
    <cfRule type="cellIs" dxfId="158" priority="11" operator="lessThan">
      <formula>0</formula>
    </cfRule>
  </conditionalFormatting>
  <conditionalFormatting sqref="AP11:AP20">
    <cfRule type="cellIs" dxfId="157" priority="10" operator="lessThan">
      <formula>0</formula>
    </cfRule>
  </conditionalFormatting>
  <conditionalFormatting sqref="AP27 AP29 AP32 AP35 AP38 AP40 AP43 AP62 AP64 AP67 AP73 AP76 AP79 AP84 AP88 AP96 AP98 AP101 AP107 AP110 AP113 AP121 AP125 AP134 AP136 AP139 AP145 AP148 AP151 AP155 AP160 AP172:AP173 AP176:AP177 AP179:AP180 AP182:AP184 AP187:AP188 AP194">
    <cfRule type="cellIs" dxfId="156" priority="9" operator="lessThan">
      <formula>0</formula>
    </cfRule>
  </conditionalFormatting>
  <conditionalFormatting sqref="AV11:AV20">
    <cfRule type="cellIs" dxfId="155" priority="8" operator="lessThan">
      <formula>0</formula>
    </cfRule>
  </conditionalFormatting>
  <conditionalFormatting sqref="AV27 AV29 AV32 AV35 AV38 AV40 AV43 AV62 AV64 AV67 AV73 AV76 AV79 AV84 AV88 AV96 AV98 AV101 AV107 AV110 AV113 AV121 AV125 AV134 AV136 AV139 AV145 AV148 AV151 AV155 AV160 AV172:AV173 AV176:AV177 AV179:AV180 AV182:AV184 AV187:AV188 AV194">
    <cfRule type="cellIs" dxfId="154" priority="7" operator="lessThan">
      <formula>0</formula>
    </cfRule>
  </conditionalFormatting>
  <conditionalFormatting sqref="BB11:BB20">
    <cfRule type="cellIs" dxfId="153" priority="6" operator="lessThan">
      <formula>0</formula>
    </cfRule>
  </conditionalFormatting>
  <conditionalFormatting sqref="BB27 BB29 BB32 BB35 BB38 BB40 BB43 BB62 BB64 BB67 BB73 BB76 BB79 BB84 BB88 BB96 BB98 BB101 BB107 BB110 BB113 BB121 BB125 BB134 BB136 BB139 BB145 BB148 BB151 BB155 BB160 BB172:BB173 BB176:BB177 BB179:BB180 BB182:BB184 BB187:BB188 BB194">
    <cfRule type="cellIs" dxfId="152" priority="5" operator="lessThan">
      <formula>0</formula>
    </cfRule>
  </conditionalFormatting>
  <conditionalFormatting sqref="BH11:BH20">
    <cfRule type="cellIs" dxfId="151" priority="4" operator="lessThan">
      <formula>0</formula>
    </cfRule>
  </conditionalFormatting>
  <conditionalFormatting sqref="BH27 BH29 BH32 BH35 BH38 BH40 BH43 BH62 BH64 BH67 BH73 BH76 BH79 BH84 BH88 BH96 BH98 BH101 BH107 BH110 BH113 BH121 BH125 BH134 BH136 BH139 BH145 BH148 BH151 BH155 BH160 BH172:BH173 BH176:BH177 BH179:BH180 BH182:BH184 BH187:BH188 BH194">
    <cfRule type="cellIs" dxfId="150" priority="3" operator="lessThan">
      <formula>0</formula>
    </cfRule>
  </conditionalFormatting>
  <printOptions horizontalCentered="1"/>
  <pageMargins left="0.23622047244094491" right="0.23622047244094491" top="0.55118110236220474" bottom="0.27559055118110237" header="0.31496062992125984" footer="0.31496062992125984"/>
  <pageSetup paperSize="9" scale="80" orientation="portrait" r:id="rId1"/>
  <rowBreaks count="2" manualBreakCount="2">
    <brk id="59" min="1" max="44" man="1"/>
    <brk id="109" min="1" max="4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A1FF2-3B6F-4E3A-B127-814A4FFBEFC0}">
  <sheetPr>
    <tabColor rgb="FF7030A0"/>
  </sheetPr>
  <dimension ref="A1:S34"/>
  <sheetViews>
    <sheetView showGridLines="0" tabSelected="1" view="pageBreakPreview" zoomScale="85" zoomScaleNormal="85" zoomScaleSheetLayoutView="85" workbookViewId="0">
      <pane xSplit="4" ySplit="9" topLeftCell="E16" activePane="bottomRight" state="frozen"/>
      <selection activeCell="D36" sqref="D36"/>
      <selection pane="topRight" activeCell="D36" sqref="D36"/>
      <selection pane="bottomLeft" activeCell="D36" sqref="D36"/>
      <selection pane="bottomRight" activeCell="V29" sqref="V29"/>
    </sheetView>
  </sheetViews>
  <sheetFormatPr defaultColWidth="9.33203125" defaultRowHeight="12.75" x14ac:dyDescent="0.2"/>
  <cols>
    <col min="1" max="1" width="2.83203125" style="45" customWidth="1"/>
    <col min="2" max="2" width="6" style="45" customWidth="1"/>
    <col min="3" max="3" width="52.33203125" style="45" customWidth="1"/>
    <col min="4" max="4" width="9.83203125" style="45" customWidth="1"/>
    <col min="5" max="13" width="10.83203125" style="45" customWidth="1"/>
    <col min="14" max="14" width="12.83203125" style="45" customWidth="1"/>
    <col min="15" max="16384" width="9.33203125" style="45"/>
  </cols>
  <sheetData>
    <row r="1" spans="1:16" ht="20.100000000000001" customHeight="1" x14ac:dyDescent="0.2">
      <c r="B1" s="185" t="s">
        <v>153</v>
      </c>
      <c r="C1" s="42"/>
      <c r="D1" s="43"/>
    </row>
    <row r="2" spans="1:16" ht="20.100000000000001" customHeight="1" x14ac:dyDescent="0.2">
      <c r="B2" s="184" t="str">
        <f>Cover!C7</f>
        <v>PEMBUATAN INTERIOR KANTOR REGIONAL III 
PT ASDP INDONESIA FERRY</v>
      </c>
      <c r="C2" s="42"/>
      <c r="D2" s="43"/>
    </row>
    <row r="3" spans="1:16" ht="20.100000000000001" customHeight="1" x14ac:dyDescent="0.2">
      <c r="B3" s="184" t="s">
        <v>12</v>
      </c>
      <c r="C3" s="42"/>
      <c r="D3" s="43"/>
      <c r="E3" s="47"/>
      <c r="F3" s="50"/>
      <c r="G3" s="50"/>
      <c r="H3" s="50"/>
      <c r="I3" s="50"/>
      <c r="J3" s="50"/>
      <c r="K3" s="50"/>
      <c r="L3" s="50"/>
      <c r="M3" s="50"/>
    </row>
    <row r="4" spans="1:16" ht="20.100000000000001" customHeight="1" x14ac:dyDescent="0.2">
      <c r="B4" s="184" t="s">
        <v>14</v>
      </c>
      <c r="C4" s="42"/>
      <c r="D4" s="43"/>
      <c r="E4" s="51"/>
      <c r="F4" s="54"/>
      <c r="G4" s="54"/>
      <c r="H4" s="54"/>
      <c r="I4" s="54"/>
      <c r="J4" s="54"/>
      <c r="K4" s="54"/>
      <c r="L4" s="54"/>
      <c r="M4" s="54"/>
    </row>
    <row r="5" spans="1:16" ht="20.100000000000001" customHeight="1" thickBot="1" x14ac:dyDescent="0.25">
      <c r="B5" s="55"/>
      <c r="C5" s="56"/>
      <c r="D5" s="43"/>
      <c r="E5" s="51"/>
      <c r="F5" s="54"/>
      <c r="G5" s="54"/>
      <c r="H5" s="54"/>
      <c r="I5" s="54"/>
      <c r="J5" s="54"/>
      <c r="K5" s="54"/>
      <c r="L5" s="54"/>
      <c r="M5" s="54"/>
    </row>
    <row r="6" spans="1:16" ht="20.100000000000001" customHeight="1" x14ac:dyDescent="0.2">
      <c r="B6" s="232" t="s">
        <v>17</v>
      </c>
      <c r="C6" s="234" t="s">
        <v>18</v>
      </c>
      <c r="D6" s="231" t="s">
        <v>24</v>
      </c>
      <c r="E6" s="142">
        <v>1</v>
      </c>
      <c r="F6" s="142">
        <f>E6+1</f>
        <v>2</v>
      </c>
      <c r="G6" s="142">
        <f t="shared" ref="G6:M6" si="0">F6+1</f>
        <v>3</v>
      </c>
      <c r="H6" s="142">
        <f t="shared" si="0"/>
        <v>4</v>
      </c>
      <c r="I6" s="142">
        <f t="shared" si="0"/>
        <v>5</v>
      </c>
      <c r="J6" s="142">
        <f t="shared" si="0"/>
        <v>6</v>
      </c>
      <c r="K6" s="142">
        <f t="shared" si="0"/>
        <v>7</v>
      </c>
      <c r="L6" s="142">
        <f t="shared" si="0"/>
        <v>8</v>
      </c>
      <c r="M6" s="142">
        <f t="shared" si="0"/>
        <v>9</v>
      </c>
      <c r="N6" s="155"/>
    </row>
    <row r="7" spans="1:16" ht="20.100000000000001" customHeight="1" x14ac:dyDescent="0.2">
      <c r="B7" s="233"/>
      <c r="C7" s="235"/>
      <c r="D7" s="236"/>
      <c r="E7" s="143">
        <f t="shared" ref="E7:M7" si="1">VLOOKUP(E6,mingguanptasdp,2)</f>
        <v>46226</v>
      </c>
      <c r="F7" s="143">
        <f t="shared" si="1"/>
        <v>46230</v>
      </c>
      <c r="G7" s="143">
        <f t="shared" si="1"/>
        <v>46237</v>
      </c>
      <c r="H7" s="143">
        <f t="shared" si="1"/>
        <v>46244</v>
      </c>
      <c r="I7" s="143">
        <f t="shared" si="1"/>
        <v>46251</v>
      </c>
      <c r="J7" s="143">
        <f t="shared" si="1"/>
        <v>46258</v>
      </c>
      <c r="K7" s="143">
        <f t="shared" si="1"/>
        <v>46265</v>
      </c>
      <c r="L7" s="143">
        <f t="shared" si="1"/>
        <v>46272</v>
      </c>
      <c r="M7" s="143">
        <f t="shared" si="1"/>
        <v>46279</v>
      </c>
      <c r="N7" s="156"/>
    </row>
    <row r="8" spans="1:16" ht="20.100000000000001" customHeight="1" x14ac:dyDescent="0.2">
      <c r="B8" s="233"/>
      <c r="C8" s="235"/>
      <c r="D8" s="236"/>
      <c r="E8" s="143">
        <f t="shared" ref="E8:M8" si="2">VLOOKUP(E6,mingguanptasdp,3)</f>
        <v>46229</v>
      </c>
      <c r="F8" s="143">
        <f t="shared" si="2"/>
        <v>46236</v>
      </c>
      <c r="G8" s="143">
        <f t="shared" si="2"/>
        <v>46243</v>
      </c>
      <c r="H8" s="143">
        <f t="shared" si="2"/>
        <v>46250</v>
      </c>
      <c r="I8" s="143">
        <f t="shared" si="2"/>
        <v>46257</v>
      </c>
      <c r="J8" s="143">
        <f t="shared" si="2"/>
        <v>46264</v>
      </c>
      <c r="K8" s="143">
        <f t="shared" si="2"/>
        <v>46271</v>
      </c>
      <c r="L8" s="143">
        <f t="shared" si="2"/>
        <v>46278</v>
      </c>
      <c r="M8" s="143">
        <f t="shared" si="2"/>
        <v>46285</v>
      </c>
      <c r="N8" s="156"/>
    </row>
    <row r="9" spans="1:16" ht="20.100000000000001" customHeight="1" thickBot="1" x14ac:dyDescent="0.25">
      <c r="B9" s="59">
        <v>1</v>
      </c>
      <c r="C9" s="59">
        <f>B9+1</f>
        <v>2</v>
      </c>
      <c r="D9" s="59">
        <f>C9+1</f>
        <v>3</v>
      </c>
      <c r="E9" s="59">
        <f>D9+1</f>
        <v>4</v>
      </c>
      <c r="F9" s="59">
        <f t="shared" ref="F9:M9" si="3">E9+1</f>
        <v>5</v>
      </c>
      <c r="G9" s="59">
        <f t="shared" si="3"/>
        <v>6</v>
      </c>
      <c r="H9" s="59">
        <f t="shared" si="3"/>
        <v>7</v>
      </c>
      <c r="I9" s="59">
        <f t="shared" si="3"/>
        <v>8</v>
      </c>
      <c r="J9" s="59">
        <f t="shared" si="3"/>
        <v>9</v>
      </c>
      <c r="K9" s="59">
        <f t="shared" si="3"/>
        <v>10</v>
      </c>
      <c r="L9" s="59">
        <f t="shared" si="3"/>
        <v>11</v>
      </c>
      <c r="M9" s="59">
        <f t="shared" si="3"/>
        <v>12</v>
      </c>
      <c r="N9" s="156"/>
    </row>
    <row r="10" spans="1:16" ht="15" customHeight="1" x14ac:dyDescent="0.2">
      <c r="B10" s="65"/>
      <c r="C10" s="66"/>
      <c r="D10" s="136"/>
      <c r="E10" s="144"/>
      <c r="F10" s="144"/>
      <c r="G10" s="144"/>
      <c r="H10" s="144"/>
      <c r="I10" s="144"/>
      <c r="J10" s="144"/>
      <c r="K10" s="144"/>
      <c r="L10" s="144"/>
      <c r="M10" s="144"/>
      <c r="N10" s="156"/>
    </row>
    <row r="11" spans="1:16" ht="15" customHeight="1" x14ac:dyDescent="0.2">
      <c r="A11" s="141" t="s">
        <v>151</v>
      </c>
      <c r="B11" s="72" t="str">
        <f>Rincian_Prog!B11</f>
        <v>I</v>
      </c>
      <c r="C11" s="73" t="str">
        <f>Rincian_Prog!C11</f>
        <v>PEKERJAAN PERSIAPAN</v>
      </c>
      <c r="D11" s="137">
        <f>SUM(Rincian_Prog!I12:I20)</f>
        <v>9.3291245791245796</v>
      </c>
      <c r="E11" s="146">
        <f>SUM('T_Scedule Rinc'!E11,'T_Scedule Rinc'!E13,'T_Scedule Rinc'!E15,'T_Scedule Rinc'!E17,'T_Scedule Rinc'!E19,'T_Scedule Rinc'!E21,'T_Scedule Rinc'!E23,'T_Scedule Rinc'!E25,'T_Scedule Rinc'!E27)</f>
        <v>0.31565656565656569</v>
      </c>
      <c r="F11" s="146">
        <f>SUM('T_Scedule Rinc'!F11,'T_Scedule Rinc'!F13,'T_Scedule Rinc'!F15,'T_Scedule Rinc'!F17,'T_Scedule Rinc'!F19,'T_Scedule Rinc'!F21,'T_Scedule Rinc'!F23,'T_Scedule Rinc'!F25,'T_Scedule Rinc'!F27)</f>
        <v>2.6308922558922561</v>
      </c>
      <c r="G11" s="146">
        <f>SUM('T_Scedule Rinc'!G11,'T_Scedule Rinc'!G13,'T_Scedule Rinc'!G15,'T_Scedule Rinc'!G17,'T_Scedule Rinc'!G19,'T_Scedule Rinc'!G21,'T_Scedule Rinc'!G23,'T_Scedule Rinc'!G25,'T_Scedule Rinc'!G27)</f>
        <v>0.8312289562289561</v>
      </c>
      <c r="H11" s="146">
        <f>SUM('T_Scedule Rinc'!H11,'T_Scedule Rinc'!H13,'T_Scedule Rinc'!H15,'T_Scedule Rinc'!H17,'T_Scedule Rinc'!H19,'T_Scedule Rinc'!H21,'T_Scedule Rinc'!H23,'T_Scedule Rinc'!H25,'T_Scedule Rinc'!H27)</f>
        <v>0.32617845117845112</v>
      </c>
      <c r="I11" s="146">
        <f>SUM('T_Scedule Rinc'!I11,'T_Scedule Rinc'!I13,'T_Scedule Rinc'!I15,'T_Scedule Rinc'!I17,'T_Scedule Rinc'!I19,'T_Scedule Rinc'!I21,'T_Scedule Rinc'!I23,'T_Scedule Rinc'!I25,'T_Scedule Rinc'!I27)</f>
        <v>0.32617845117845112</v>
      </c>
      <c r="J11" s="146">
        <f>SUM('T_Scedule Rinc'!J11,'T_Scedule Rinc'!J13,'T_Scedule Rinc'!J15,'T_Scedule Rinc'!J17,'T_Scedule Rinc'!J19,'T_Scedule Rinc'!J21,'T_Scedule Rinc'!J23,'T_Scedule Rinc'!J25,'T_Scedule Rinc'!J27)</f>
        <v>0.32617845117845112</v>
      </c>
      <c r="K11" s="146">
        <f>SUM('T_Scedule Rinc'!K11,'T_Scedule Rinc'!K13,'T_Scedule Rinc'!K15,'T_Scedule Rinc'!K17,'T_Scedule Rinc'!K19,'T_Scedule Rinc'!K21,'T_Scedule Rinc'!K23,'T_Scedule Rinc'!K25,'T_Scedule Rinc'!K27)</f>
        <v>0.32617845117845112</v>
      </c>
      <c r="L11" s="146">
        <f>SUM('T_Scedule Rinc'!L11,'T_Scedule Rinc'!L13,'T_Scedule Rinc'!L15,'T_Scedule Rinc'!L17,'T_Scedule Rinc'!L19,'T_Scedule Rinc'!L21,'T_Scedule Rinc'!L23,'T_Scedule Rinc'!L25,'T_Scedule Rinc'!L27)</f>
        <v>1.6662457912457911</v>
      </c>
      <c r="M11" s="146">
        <f>SUM('T_Scedule Rinc'!M11,'T_Scedule Rinc'!M13,'T_Scedule Rinc'!M15,'T_Scedule Rinc'!M17,'T_Scedule Rinc'!M19,'T_Scedule Rinc'!M21,'T_Scedule Rinc'!M23,'T_Scedule Rinc'!M25,'T_Scedule Rinc'!M27)</f>
        <v>2.5803872053872055</v>
      </c>
      <c r="N11" s="156"/>
      <c r="P11" s="154">
        <f>SUM(E11:M11)-D11</f>
        <v>0</v>
      </c>
    </row>
    <row r="12" spans="1:16" ht="15" customHeight="1" x14ac:dyDescent="0.2">
      <c r="A12" s="141" t="s">
        <v>152</v>
      </c>
      <c r="B12" s="76"/>
      <c r="C12" s="85"/>
      <c r="D12" s="138"/>
      <c r="E12" s="146">
        <f>SUM(Rincian_Prog!M12:M20)</f>
        <v>0</v>
      </c>
      <c r="F12" s="146">
        <f>SUM(Rincian_Prog!S12:S20)</f>
        <v>0</v>
      </c>
      <c r="G12" s="146">
        <f>SUM(Rincian_Prog!Y12:Y20)</f>
        <v>1.3404882154882154</v>
      </c>
      <c r="H12" s="146">
        <f>SUM(Rincian_Prog!AE12:AE20)</f>
        <v>7.3068181818181817</v>
      </c>
      <c r="I12" s="146">
        <f>SUM(Rincian_Prog!AK12:AK20)</f>
        <v>0.22727272727272724</v>
      </c>
      <c r="J12" s="146">
        <f>SUM(Rincian_Prog!AQ12:AQ20)</f>
        <v>0.11363636363636362</v>
      </c>
      <c r="K12" s="146">
        <f>SUM(Rincian_Prog!AW12:AW20)</f>
        <v>-8.9882154882154879</v>
      </c>
      <c r="L12" s="146">
        <f>SUM(Rincian_Prog!BC12:BC20)</f>
        <v>0</v>
      </c>
      <c r="M12" s="146">
        <f>SUM(Rincian_Prog!BI12:BI20)</f>
        <v>0</v>
      </c>
      <c r="N12" s="156"/>
    </row>
    <row r="13" spans="1:16" ht="15" customHeight="1" x14ac:dyDescent="0.2">
      <c r="B13" s="72" t="str">
        <f>Rincian_Prog!B24</f>
        <v>II</v>
      </c>
      <c r="C13" s="73" t="str">
        <f>Rincian_Prog!C24</f>
        <v>PEKERJAAN FIT OUT INTERIOR DAN ARSITEKTUR</v>
      </c>
      <c r="D13" s="138"/>
      <c r="E13" s="147"/>
      <c r="F13" s="147"/>
      <c r="G13" s="147"/>
      <c r="H13" s="147"/>
      <c r="I13" s="147"/>
      <c r="J13" s="147"/>
      <c r="K13" s="147"/>
      <c r="L13" s="147"/>
      <c r="M13" s="147"/>
      <c r="N13" s="156"/>
    </row>
    <row r="14" spans="1:16" ht="15" customHeight="1" x14ac:dyDescent="0.2">
      <c r="A14" s="141" t="s">
        <v>151</v>
      </c>
      <c r="B14" s="93" t="str">
        <f>Rincian_Prog!B25</f>
        <v>II.A</v>
      </c>
      <c r="C14" s="73" t="str">
        <f>Rincian_Prog!C25</f>
        <v>Pekerjaan Ruang Staff &amp; Resepsionis</v>
      </c>
      <c r="D14" s="137">
        <f>SUM(Rincian_Prog!I27:I55)</f>
        <v>35.219990572390572</v>
      </c>
      <c r="E14" s="146">
        <f>SUM('T_Scedule Rinc'!E31,'T_Scedule Rinc'!E33,'T_Scedule Rinc'!E35,'T_Scedule Rinc'!E37,'T_Scedule Rinc'!E39,'T_Scedule Rinc'!E41,'T_Scedule Rinc'!E43)</f>
        <v>0</v>
      </c>
      <c r="F14" s="146">
        <f>SUM('T_Scedule Rinc'!F31,'T_Scedule Rinc'!F33,'T_Scedule Rinc'!F35,'T_Scedule Rinc'!F37,'T_Scedule Rinc'!F39,'T_Scedule Rinc'!F41,'T_Scedule Rinc'!F43)</f>
        <v>0.80964656565656556</v>
      </c>
      <c r="G14" s="146">
        <f>SUM('T_Scedule Rinc'!G31,'T_Scedule Rinc'!G33,'T_Scedule Rinc'!G35,'T_Scedule Rinc'!G37,'T_Scedule Rinc'!G39,'T_Scedule Rinc'!G41,'T_Scedule Rinc'!G43)</f>
        <v>3.2385862626262623</v>
      </c>
      <c r="H14" s="146">
        <f>SUM('T_Scedule Rinc'!H31,'T_Scedule Rinc'!H33,'T_Scedule Rinc'!H35,'T_Scedule Rinc'!H37,'T_Scedule Rinc'!H39,'T_Scedule Rinc'!H41,'T_Scedule Rinc'!H43)</f>
        <v>0</v>
      </c>
      <c r="I14" s="146">
        <f>SUM('T_Scedule Rinc'!I31,'T_Scedule Rinc'!I33,'T_Scedule Rinc'!I35,'T_Scedule Rinc'!I37,'T_Scedule Rinc'!I39,'T_Scedule Rinc'!I41,'T_Scedule Rinc'!I43)</f>
        <v>0</v>
      </c>
      <c r="J14" s="146">
        <f>SUM('T_Scedule Rinc'!J31,'T_Scedule Rinc'!J33,'T_Scedule Rinc'!J35,'T_Scedule Rinc'!J37,'T_Scedule Rinc'!J39,'T_Scedule Rinc'!J41,'T_Scedule Rinc'!J43)</f>
        <v>4.4310889562289573</v>
      </c>
      <c r="K14" s="146">
        <f>SUM('T_Scedule Rinc'!K31,'T_Scedule Rinc'!K33,'T_Scedule Rinc'!K35,'T_Scedule Rinc'!K37,'T_Scedule Rinc'!K39,'T_Scedule Rinc'!K41,'T_Scedule Rinc'!K43)</f>
        <v>6.7478317171717173</v>
      </c>
      <c r="L14" s="146">
        <f>SUM('T_Scedule Rinc'!L31,'T_Scedule Rinc'!L33,'T_Scedule Rinc'!L35,'T_Scedule Rinc'!L37,'T_Scedule Rinc'!L39,'T_Scedule Rinc'!L41,'T_Scedule Rinc'!L43)</f>
        <v>15.893173771043774</v>
      </c>
      <c r="M14" s="146">
        <f>SUM('T_Scedule Rinc'!M31,'T_Scedule Rinc'!M33,'T_Scedule Rinc'!M35,'T_Scedule Rinc'!M37,'T_Scedule Rinc'!M39,'T_Scedule Rinc'!M41,'T_Scedule Rinc'!M43)</f>
        <v>4.0996632996632991</v>
      </c>
      <c r="N14" s="156"/>
      <c r="O14" s="154"/>
      <c r="P14" s="154">
        <f>SUM(E14:M14)-D14</f>
        <v>0</v>
      </c>
    </row>
    <row r="15" spans="1:16" ht="15" customHeight="1" x14ac:dyDescent="0.2">
      <c r="A15" s="141" t="s">
        <v>152</v>
      </c>
      <c r="B15" s="124"/>
      <c r="C15" s="85"/>
      <c r="D15" s="138"/>
      <c r="E15" s="146">
        <f>SUM(Rincian_Prog!M27:M55)</f>
        <v>0</v>
      </c>
      <c r="F15" s="146">
        <f>SUM(Rincian_Prog!S27:S55)</f>
        <v>0</v>
      </c>
      <c r="G15" s="146">
        <f>SUM(Rincian_Prog!Y27:Y55)</f>
        <v>2.0241164141414139</v>
      </c>
      <c r="H15" s="146">
        <f>SUM(Rincian_Prog!AE27:AE55)</f>
        <v>6.4552053703703711</v>
      </c>
      <c r="I15" s="146">
        <f>SUM(Rincian_Prog!AK27:AK55)</f>
        <v>3.3233167171717168</v>
      </c>
      <c r="J15" s="146">
        <f>SUM(Rincian_Prog!AQ27:AQ55)</f>
        <v>4.868220925925927</v>
      </c>
      <c r="K15" s="146">
        <f>SUM(Rincian_Prog!AW27:AW55)</f>
        <v>-16.670859427609429</v>
      </c>
      <c r="L15" s="146">
        <f>SUM(Rincian_Prog!BC27:BC55)</f>
        <v>0</v>
      </c>
      <c r="M15" s="146">
        <f>SUM(Rincian_Prog!BI27:BI55)</f>
        <v>0</v>
      </c>
      <c r="N15" s="156"/>
      <c r="O15" s="154"/>
    </row>
    <row r="16" spans="1:16" ht="15" customHeight="1" x14ac:dyDescent="0.2">
      <c r="A16" s="141" t="s">
        <v>151</v>
      </c>
      <c r="B16" s="93" t="str">
        <f>Rincian_Prog!B60</f>
        <v>II.B</v>
      </c>
      <c r="C16" s="73" t="str">
        <f>Rincian_Prog!C60</f>
        <v>Pekerjaan Ruang VIP</v>
      </c>
      <c r="D16" s="137">
        <f>SUM(Rincian_Prog!I62:I90)</f>
        <v>10.484626936026935</v>
      </c>
      <c r="E16" s="146">
        <f>SUM('T_Scedule Rinc'!E46,'T_Scedule Rinc'!E48,'T_Scedule Rinc'!E50,'T_Scedule Rinc'!E52,'T_Scedule Rinc'!E54,'T_Scedule Rinc'!E56,'T_Scedule Rinc'!E58,'T_Scedule Rinc'!E60)</f>
        <v>0</v>
      </c>
      <c r="F16" s="146">
        <f>SUM('T_Scedule Rinc'!F46,'T_Scedule Rinc'!F48,'T_Scedule Rinc'!F50,'T_Scedule Rinc'!F52,'T_Scedule Rinc'!F54,'T_Scedule Rinc'!F56,'T_Scedule Rinc'!F58,'T_Scedule Rinc'!F60)</f>
        <v>0</v>
      </c>
      <c r="G16" s="146">
        <f>SUM('T_Scedule Rinc'!G46,'T_Scedule Rinc'!G48,'T_Scedule Rinc'!G50,'T_Scedule Rinc'!G52,'T_Scedule Rinc'!G54,'T_Scedule Rinc'!G56,'T_Scedule Rinc'!G58,'T_Scedule Rinc'!G60)</f>
        <v>0.43703636363636367</v>
      </c>
      <c r="H16" s="146">
        <f>SUM('T_Scedule Rinc'!H46,'T_Scedule Rinc'!H48,'T_Scedule Rinc'!H50,'T_Scedule Rinc'!H52,'T_Scedule Rinc'!H54,'T_Scedule Rinc'!H56,'T_Scedule Rinc'!H58,'T_Scedule Rinc'!H60)</f>
        <v>1.8046279461279462</v>
      </c>
      <c r="I16" s="146">
        <f>SUM('T_Scedule Rinc'!I46,'T_Scedule Rinc'!I48,'T_Scedule Rinc'!I50,'T_Scedule Rinc'!I52,'T_Scedule Rinc'!I54,'T_Scedule Rinc'!I56,'T_Scedule Rinc'!I58,'T_Scedule Rinc'!I60)</f>
        <v>0</v>
      </c>
      <c r="J16" s="146">
        <f>SUM('T_Scedule Rinc'!J46,'T_Scedule Rinc'!J48,'T_Scedule Rinc'!J50,'T_Scedule Rinc'!J52,'T_Scedule Rinc'!J54,'T_Scedule Rinc'!J56,'T_Scedule Rinc'!J58,'T_Scedule Rinc'!J60)</f>
        <v>0</v>
      </c>
      <c r="K16" s="146">
        <f>SUM('T_Scedule Rinc'!K46,'T_Scedule Rinc'!K48,'T_Scedule Rinc'!K50,'T_Scedule Rinc'!K52,'T_Scedule Rinc'!K54,'T_Scedule Rinc'!K56,'T_Scedule Rinc'!K58,'T_Scedule Rinc'!K60)</f>
        <v>2.7175829797979798</v>
      </c>
      <c r="L16" s="146">
        <f>SUM('T_Scedule Rinc'!L46,'T_Scedule Rinc'!L48,'T_Scedule Rinc'!L50,'T_Scedule Rinc'!L52,'T_Scedule Rinc'!L54,'T_Scedule Rinc'!L56,'T_Scedule Rinc'!L58,'T_Scedule Rinc'!L60)</f>
        <v>5.5253796464646454</v>
      </c>
      <c r="M16" s="146">
        <f>SUM('T_Scedule Rinc'!M46,'T_Scedule Rinc'!M48,'T_Scedule Rinc'!M50,'T_Scedule Rinc'!M52,'T_Scedule Rinc'!M54,'T_Scedule Rinc'!M56,'T_Scedule Rinc'!M58,'T_Scedule Rinc'!M60)</f>
        <v>0</v>
      </c>
      <c r="N16" s="156"/>
      <c r="O16" s="154"/>
      <c r="P16" s="154">
        <f>SUM(E16:M16)-D16</f>
        <v>0</v>
      </c>
    </row>
    <row r="17" spans="1:19" ht="15" customHeight="1" x14ac:dyDescent="0.2">
      <c r="A17" s="141" t="s">
        <v>152</v>
      </c>
      <c r="B17" s="124"/>
      <c r="C17" s="85"/>
      <c r="D17" s="138"/>
      <c r="E17" s="146">
        <f>SUM(Rincian_Prog!M62:M90)</f>
        <v>0</v>
      </c>
      <c r="F17" s="146">
        <f>SUM(Rincian_Prog!S62:S90)</f>
        <v>0</v>
      </c>
      <c r="G17" s="146">
        <f>SUM(Rincian_Prog!Y62:Y90)</f>
        <v>0.21851818181818183</v>
      </c>
      <c r="H17" s="146">
        <f>SUM(Rincian_Prog!AE62:AE90)</f>
        <v>0.69688666666666665</v>
      </c>
      <c r="I17" s="146">
        <f>SUM(Rincian_Prog!AK62:AK90)</f>
        <v>1.8024787205387205</v>
      </c>
      <c r="J17" s="146">
        <f>SUM(Rincian_Prog!AQ62:AQ90)</f>
        <v>3.1517490740740741</v>
      </c>
      <c r="K17" s="146">
        <f>SUM(Rincian_Prog!AW62:AW990)</f>
        <v>-72.944467171717164</v>
      </c>
      <c r="L17" s="146">
        <f>SUM(Rincian_Prog!BC62:BC90)</f>
        <v>0</v>
      </c>
      <c r="M17" s="146">
        <f>SUM(Rincian_Prog!BI62:BI90)</f>
        <v>0</v>
      </c>
      <c r="N17" s="156"/>
      <c r="O17" s="154"/>
    </row>
    <row r="18" spans="1:19" ht="15" customHeight="1" x14ac:dyDescent="0.2">
      <c r="A18" s="141" t="s">
        <v>151</v>
      </c>
      <c r="B18" s="93" t="str">
        <f>Rincian_Prog!B94</f>
        <v>II.C</v>
      </c>
      <c r="C18" s="73" t="str">
        <f>Rincian_Prog!C94</f>
        <v>Pekerjaan Ruang Rapat Umum</v>
      </c>
      <c r="D18" s="137">
        <f>SUM(Rincian_Prog!I96:I125)</f>
        <v>10.839365319865319</v>
      </c>
      <c r="E18" s="146">
        <f>SUM('T_Scedule Rinc'!E63,'T_Scedule Rinc'!E65,'T_Scedule Rinc'!E67,'T_Scedule Rinc'!E69,'T_Scedule Rinc'!E71,'T_Scedule Rinc'!E73,'T_Scedule Rinc'!E75,'T_Scedule Rinc'!E77)</f>
        <v>0</v>
      </c>
      <c r="F18" s="146">
        <f>SUM('T_Scedule Rinc'!F63,'T_Scedule Rinc'!F65,'T_Scedule Rinc'!F67,'T_Scedule Rinc'!F69,'T_Scedule Rinc'!F71,'T_Scedule Rinc'!F73,'T_Scedule Rinc'!F75,'T_Scedule Rinc'!F77)</f>
        <v>0</v>
      </c>
      <c r="G18" s="146">
        <f>SUM('T_Scedule Rinc'!G63,'T_Scedule Rinc'!G65,'T_Scedule Rinc'!G67,'T_Scedule Rinc'!G69,'T_Scedule Rinc'!G71,'T_Scedule Rinc'!G73,'T_Scedule Rinc'!G75,'T_Scedule Rinc'!G77)</f>
        <v>0.43703636363636367</v>
      </c>
      <c r="H18" s="146">
        <f>SUM('T_Scedule Rinc'!H63,'T_Scedule Rinc'!H65,'T_Scedule Rinc'!H67,'T_Scedule Rinc'!H69,'T_Scedule Rinc'!H71,'T_Scedule Rinc'!H73,'T_Scedule Rinc'!H75,'T_Scedule Rinc'!H77)</f>
        <v>0.52261616161616165</v>
      </c>
      <c r="I18" s="146">
        <f>SUM('T_Scedule Rinc'!I63,'T_Scedule Rinc'!I65,'T_Scedule Rinc'!I67,'T_Scedule Rinc'!I69,'T_Scedule Rinc'!I71,'T_Scedule Rinc'!I73,'T_Scedule Rinc'!I75,'T_Scedule Rinc'!I77)</f>
        <v>0</v>
      </c>
      <c r="J18" s="146">
        <f>SUM('T_Scedule Rinc'!J63,'T_Scedule Rinc'!J65,'T_Scedule Rinc'!J67,'T_Scedule Rinc'!J69,'T_Scedule Rinc'!J71,'T_Scedule Rinc'!J73,'T_Scedule Rinc'!J75,'T_Scedule Rinc'!J77)</f>
        <v>9.3883838383838382E-3</v>
      </c>
      <c r="K18" s="146">
        <f>SUM('T_Scedule Rinc'!K63,'T_Scedule Rinc'!K65,'T_Scedule Rinc'!K67,'T_Scedule Rinc'!K69,'T_Scedule Rinc'!K71,'T_Scedule Rinc'!K73,'T_Scedule Rinc'!K75,'T_Scedule Rinc'!K77)</f>
        <v>3.7753257575757568</v>
      </c>
      <c r="L18" s="146">
        <f>SUM('T_Scedule Rinc'!L63,'T_Scedule Rinc'!L65,'T_Scedule Rinc'!L67,'T_Scedule Rinc'!L69,'T_Scedule Rinc'!L71,'T_Scedule Rinc'!L73,'T_Scedule Rinc'!L75,'T_Scedule Rinc'!L77)</f>
        <v>4.911766329966329</v>
      </c>
      <c r="M18" s="146">
        <f>SUM('T_Scedule Rinc'!M63,'T_Scedule Rinc'!M65,'T_Scedule Rinc'!M67,'T_Scedule Rinc'!M69,'T_Scedule Rinc'!M71,'T_Scedule Rinc'!M73,'T_Scedule Rinc'!M75,'T_Scedule Rinc'!M77)</f>
        <v>1.1832323232323232</v>
      </c>
      <c r="N18" s="156"/>
      <c r="O18" s="154"/>
      <c r="P18" s="154">
        <f>SUM(E18:M18)-D18</f>
        <v>0</v>
      </c>
    </row>
    <row r="19" spans="1:19" ht="15" customHeight="1" x14ac:dyDescent="0.2">
      <c r="A19" s="141" t="s">
        <v>152</v>
      </c>
      <c r="B19" s="124"/>
      <c r="C19" s="85"/>
      <c r="D19" s="138"/>
      <c r="E19" s="146">
        <f>SUM(Rincian_Prog!M96:M125)</f>
        <v>0</v>
      </c>
      <c r="F19" s="146">
        <f>SUM(Rincian_Prog!S96:S125)</f>
        <v>0</v>
      </c>
      <c r="G19" s="146">
        <f>SUM(Rincian_Prog!Y96:Y125)</f>
        <v>0.21851818181818183</v>
      </c>
      <c r="H19" s="146">
        <f>SUM(Rincian_Prog!AE96:AE125)</f>
        <v>0.69688666666666665</v>
      </c>
      <c r="I19" s="146">
        <f>SUM(Rincian_Prog!AK96:AK125)</f>
        <v>0.77686929292929285</v>
      </c>
      <c r="J19" s="146">
        <f>SUM(Rincian_Prog!AQ96:AQ125)</f>
        <v>3.5996574915824913</v>
      </c>
      <c r="K19" s="146">
        <f>SUM(Rincian_Prog!AW96:AW125)</f>
        <v>-5.2919316329966328</v>
      </c>
      <c r="L19" s="146">
        <f>SUM(Rincian_Prog!BC96:BC125)</f>
        <v>0</v>
      </c>
      <c r="M19" s="146">
        <f>SUM(Rincian_Prog!BI96:BI125)</f>
        <v>0</v>
      </c>
      <c r="N19" s="156"/>
      <c r="O19" s="154"/>
      <c r="S19" s="202"/>
    </row>
    <row r="20" spans="1:19" ht="15" customHeight="1" x14ac:dyDescent="0.2">
      <c r="A20" s="141" t="s">
        <v>151</v>
      </c>
      <c r="B20" s="93" t="str">
        <f>Rincian_Prog!B132</f>
        <v>II.D</v>
      </c>
      <c r="C20" s="73" t="str">
        <f>Rincian_Prog!C132</f>
        <v>Pekerjaan Ruang Executive Director</v>
      </c>
      <c r="D20" s="137">
        <f>SUM(Rincian_Prog!I134:I163)</f>
        <v>11.097262289562288</v>
      </c>
      <c r="E20" s="146">
        <f>SUM('T_Scedule Rinc'!E80,'T_Scedule Rinc'!E82,'T_Scedule Rinc'!E84,'T_Scedule Rinc'!E86,'T_Scedule Rinc'!E88,'T_Scedule Rinc'!E90,'T_Scedule Rinc'!E92,'T_Scedule Rinc'!E94)</f>
        <v>0</v>
      </c>
      <c r="F20" s="146">
        <f>SUM('T_Scedule Rinc'!F80,'T_Scedule Rinc'!F82,'T_Scedule Rinc'!F84,'T_Scedule Rinc'!F86,'T_Scedule Rinc'!F88,'T_Scedule Rinc'!F90,'T_Scedule Rinc'!F92,'T_Scedule Rinc'!F94)</f>
        <v>0</v>
      </c>
      <c r="G20" s="146">
        <f>SUM('T_Scedule Rinc'!G80,'T_Scedule Rinc'!G82,'T_Scedule Rinc'!G84,'T_Scedule Rinc'!G86,'T_Scedule Rinc'!G88,'T_Scedule Rinc'!G90,'T_Scedule Rinc'!G92,'T_Scedule Rinc'!G94)</f>
        <v>0.50698737373737379</v>
      </c>
      <c r="H20" s="146">
        <f>SUM('T_Scedule Rinc'!H80,'T_Scedule Rinc'!H82,'T_Scedule Rinc'!H84,'T_Scedule Rinc'!H86,'T_Scedule Rinc'!H88,'T_Scedule Rinc'!H90,'T_Scedule Rinc'!H92,'T_Scedule Rinc'!H94)</f>
        <v>0.63727441077441072</v>
      </c>
      <c r="I20" s="146">
        <f>SUM('T_Scedule Rinc'!I80,'T_Scedule Rinc'!I82,'T_Scedule Rinc'!I84,'T_Scedule Rinc'!I86,'T_Scedule Rinc'!I88,'T_Scedule Rinc'!I90,'T_Scedule Rinc'!I92,'T_Scedule Rinc'!I94)</f>
        <v>0.63727441077441072</v>
      </c>
      <c r="J20" s="146">
        <f>SUM('T_Scedule Rinc'!J80,'T_Scedule Rinc'!J82,'T_Scedule Rinc'!J84,'T_Scedule Rinc'!J86,'T_Scedule Rinc'!J88,'T_Scedule Rinc'!J90,'T_Scedule Rinc'!J92,'T_Scedule Rinc'!J94)</f>
        <v>0</v>
      </c>
      <c r="K20" s="146">
        <f>SUM('T_Scedule Rinc'!K80,'T_Scedule Rinc'!K82,'T_Scedule Rinc'!K84,'T_Scedule Rinc'!K86,'T_Scedule Rinc'!K88,'T_Scedule Rinc'!K90,'T_Scedule Rinc'!K92,'T_Scedule Rinc'!K94)</f>
        <v>3.8642553872053877</v>
      </c>
      <c r="L20" s="146">
        <f>SUM('T_Scedule Rinc'!L80,'T_Scedule Rinc'!L82,'T_Scedule Rinc'!L84,'T_Scedule Rinc'!L86,'T_Scedule Rinc'!L88,'T_Scedule Rinc'!L90,'T_Scedule Rinc'!L92,'T_Scedule Rinc'!L94)</f>
        <v>3.267632323232323</v>
      </c>
      <c r="M20" s="146">
        <f>SUM('T_Scedule Rinc'!M80,'T_Scedule Rinc'!M82,'T_Scedule Rinc'!M84,'T_Scedule Rinc'!M86,'T_Scedule Rinc'!M88,'T_Scedule Rinc'!M90,'T_Scedule Rinc'!M92,'T_Scedule Rinc'!M94)</f>
        <v>2.1838383838383839</v>
      </c>
      <c r="N20" s="156"/>
      <c r="O20" s="154"/>
      <c r="P20" s="154">
        <f>SUM(E20:M20)-D20</f>
        <v>0</v>
      </c>
    </row>
    <row r="21" spans="1:19" ht="15" customHeight="1" x14ac:dyDescent="0.2">
      <c r="A21" s="141" t="s">
        <v>152</v>
      </c>
      <c r="B21" s="76"/>
      <c r="C21" s="74"/>
      <c r="D21" s="138"/>
      <c r="E21" s="146">
        <f>SUM(Rincian_Prog!M134:M163)</f>
        <v>0</v>
      </c>
      <c r="F21" s="146">
        <f>SUM(Rincian_Prog!S134:S163)</f>
        <v>0</v>
      </c>
      <c r="G21" s="146">
        <f>SUM(Rincian_Prog!Y134:Y163)</f>
        <v>0.2534936868686869</v>
      </c>
      <c r="H21" s="146">
        <f>SUM(Rincian_Prog!AE134:AE163)</f>
        <v>0.80842870370370379</v>
      </c>
      <c r="I21" s="146">
        <f>SUM(Rincian_Prog!AK134:AK163)</f>
        <v>1.4358403198653198</v>
      </c>
      <c r="J21" s="146">
        <f>SUM(Rincian_Prog!AQ134:AQ163)</f>
        <v>2.9272075252525251</v>
      </c>
      <c r="K21" s="146">
        <f>SUM(Rincian_Prog!AW134:AW163)</f>
        <v>-5.4249702356902354</v>
      </c>
      <c r="L21" s="146">
        <f>SUM(Rincian_Prog!BC134:BC163)</f>
        <v>0</v>
      </c>
      <c r="M21" s="146">
        <f>SUM(Rincian_Prog!BI134:BI163)</f>
        <v>0</v>
      </c>
      <c r="N21" s="156"/>
      <c r="O21" s="154"/>
    </row>
    <row r="22" spans="1:19" ht="15" customHeight="1" x14ac:dyDescent="0.2">
      <c r="B22" s="72" t="str">
        <f>Rincian_Prog!B169</f>
        <v>III</v>
      </c>
      <c r="C22" s="94" t="str">
        <f>Rincian_Prog!C169</f>
        <v>PEKERJAAN MEKANIKAL ELEKTRIKAL</v>
      </c>
      <c r="E22" s="145"/>
      <c r="F22" s="145"/>
      <c r="G22" s="145"/>
      <c r="H22" s="145"/>
      <c r="I22" s="145"/>
      <c r="J22" s="145"/>
      <c r="K22" s="145"/>
      <c r="L22" s="145"/>
      <c r="M22" s="145"/>
      <c r="N22" s="156"/>
      <c r="O22" s="154"/>
    </row>
    <row r="23" spans="1:19" ht="15" customHeight="1" x14ac:dyDescent="0.2">
      <c r="A23" s="141" t="s">
        <v>151</v>
      </c>
      <c r="B23" s="93" t="str">
        <f>Rincian_Prog!B170</f>
        <v>III.A</v>
      </c>
      <c r="C23" s="94" t="str">
        <f>Rincian_Prog!C170</f>
        <v>Pekerjaan Elektrikal</v>
      </c>
      <c r="D23" s="137">
        <f>SUM(Rincian_Prog!I171:I191)</f>
        <v>22.673400673400675</v>
      </c>
      <c r="E23" s="146">
        <f>SUM('T_Scedule Rinc'!E98,'T_Scedule Rinc'!E100,'T_Scedule Rinc'!E102,'T_Scedule Rinc'!E104,'T_Scedule Rinc'!E106,'T_Scedule Rinc'!E108,'T_Scedule Rinc'!E110,'T_Scedule Rinc'!E112,'T_Scedule Rinc'!E114,'T_Scedule Rinc'!E116,'T_Scedule Rinc'!E118)</f>
        <v>0</v>
      </c>
      <c r="F23" s="146">
        <f>SUM('T_Scedule Rinc'!F98,'T_Scedule Rinc'!F100,'T_Scedule Rinc'!F102,'T_Scedule Rinc'!F104,'T_Scedule Rinc'!F106,'T_Scedule Rinc'!F108,'T_Scedule Rinc'!F110,'T_Scedule Rinc'!F112,'T_Scedule Rinc'!F114,'T_Scedule Rinc'!F116,'T_Scedule Rinc'!F118)</f>
        <v>0</v>
      </c>
      <c r="G23" s="146">
        <f>SUM('T_Scedule Rinc'!G98,'T_Scedule Rinc'!G100,'T_Scedule Rinc'!G102,'T_Scedule Rinc'!G104,'T_Scedule Rinc'!G106,'T_Scedule Rinc'!G108,'T_Scedule Rinc'!G110,'T_Scedule Rinc'!G112,'T_Scedule Rinc'!G114,'T_Scedule Rinc'!G116,'T_Scedule Rinc'!G118)</f>
        <v>0</v>
      </c>
      <c r="H23" s="146">
        <f>SUM('T_Scedule Rinc'!H98,'T_Scedule Rinc'!H100,'T_Scedule Rinc'!H102,'T_Scedule Rinc'!H104,'T_Scedule Rinc'!H106,'T_Scedule Rinc'!H108,'T_Scedule Rinc'!H110,'T_Scedule Rinc'!H112,'T_Scedule Rinc'!H114,'T_Scedule Rinc'!H116,'T_Scedule Rinc'!H118)</f>
        <v>1.6981481481481482</v>
      </c>
      <c r="I23" s="146">
        <f>SUM('T_Scedule Rinc'!I98,'T_Scedule Rinc'!I100,'T_Scedule Rinc'!I102,'T_Scedule Rinc'!I104,'T_Scedule Rinc'!I106,'T_Scedule Rinc'!I108,'T_Scedule Rinc'!I110,'T_Scedule Rinc'!I112,'T_Scedule Rinc'!I114,'T_Scedule Rinc'!I116,'T_Scedule Rinc'!I118)</f>
        <v>4.2281010101010104</v>
      </c>
      <c r="J23" s="146">
        <f>SUM('T_Scedule Rinc'!J98,'T_Scedule Rinc'!J100,'T_Scedule Rinc'!J102,'T_Scedule Rinc'!J104,'T_Scedule Rinc'!J106,'T_Scedule Rinc'!J108,'T_Scedule Rinc'!J110,'T_Scedule Rinc'!J112,'T_Scedule Rinc'!J114,'T_Scedule Rinc'!J116,'T_Scedule Rinc'!J118)</f>
        <v>6.6322020202020209</v>
      </c>
      <c r="K23" s="146">
        <f>SUM('T_Scedule Rinc'!K98,'T_Scedule Rinc'!K100,'T_Scedule Rinc'!K102,'T_Scedule Rinc'!K104,'T_Scedule Rinc'!K106,'T_Scedule Rinc'!K108,'T_Scedule Rinc'!K110,'T_Scedule Rinc'!K112,'T_Scedule Rinc'!K114,'T_Scedule Rinc'!K116,'T_Scedule Rinc'!K118)</f>
        <v>3.9619191919191916</v>
      </c>
      <c r="L23" s="146">
        <f>SUM('T_Scedule Rinc'!L98,'T_Scedule Rinc'!L100,'T_Scedule Rinc'!L102,'T_Scedule Rinc'!L104,'T_Scedule Rinc'!L106,'T_Scedule Rinc'!L108,'T_Scedule Rinc'!L110,'T_Scedule Rinc'!L112,'T_Scedule Rinc'!L114,'T_Scedule Rinc'!L116,'T_Scedule Rinc'!L118)</f>
        <v>4.136868686868687</v>
      </c>
      <c r="M23" s="146">
        <f>SUM('T_Scedule Rinc'!M98,'T_Scedule Rinc'!M100,'T_Scedule Rinc'!M102,'T_Scedule Rinc'!M104,'T_Scedule Rinc'!M106,'T_Scedule Rinc'!M108,'T_Scedule Rinc'!M110,'T_Scedule Rinc'!M112,'T_Scedule Rinc'!M114,'T_Scedule Rinc'!M116,'T_Scedule Rinc'!M118)</f>
        <v>2.0161616161616163</v>
      </c>
      <c r="N23" s="156"/>
      <c r="O23" s="154"/>
      <c r="P23" s="154">
        <f>SUM(E23:M23)-D23</f>
        <v>0</v>
      </c>
    </row>
    <row r="24" spans="1:19" ht="15" customHeight="1" x14ac:dyDescent="0.2">
      <c r="A24" s="141" t="s">
        <v>152</v>
      </c>
      <c r="B24" s="124"/>
      <c r="C24" s="74"/>
      <c r="D24" s="138"/>
      <c r="E24" s="146">
        <f>SUM(Rincian_Prog!M171:M191)</f>
        <v>0</v>
      </c>
      <c r="F24" s="146">
        <f>SUM(Rincian_Prog!S171:S191)</f>
        <v>0</v>
      </c>
      <c r="G24" s="146">
        <f>SUM(Rincian_Prog!Y171:Y191)</f>
        <v>0</v>
      </c>
      <c r="H24" s="146">
        <f>SUM(Rincian_Prog!AE171:AE191)</f>
        <v>0</v>
      </c>
      <c r="I24" s="146">
        <f>SUM(Rincian_Prog!AK171:AK191)</f>
        <v>4.5895959595959601</v>
      </c>
      <c r="J24" s="146">
        <f>SUM(Rincian_Prog!AQ171:AQ191)</f>
        <v>2.4665656565656571</v>
      </c>
      <c r="K24" s="146">
        <f>SUM(Rincian_Prog!AW171:AW191)</f>
        <v>-7.0561616161616172</v>
      </c>
      <c r="L24" s="146">
        <f>SUM(Rincian_Prog!BC171:BC191)</f>
        <v>0</v>
      </c>
      <c r="M24" s="146">
        <f>SUM(Rincian_Prog!BI171:BI191)</f>
        <v>0</v>
      </c>
      <c r="N24" s="156"/>
      <c r="O24" s="154"/>
    </row>
    <row r="25" spans="1:19" ht="15" customHeight="1" x14ac:dyDescent="0.2">
      <c r="A25" s="141" t="s">
        <v>151</v>
      </c>
      <c r="B25" s="93" t="str">
        <f>Rincian_Prog!B192</f>
        <v>III.B</v>
      </c>
      <c r="C25" s="94" t="str">
        <f>Rincian_Prog!C192</f>
        <v>Pekerjaan Exhaust Fan</v>
      </c>
      <c r="D25" s="137">
        <f>SUM(Rincian_Prog!I193:I194)</f>
        <v>0.35622962962962967</v>
      </c>
      <c r="E25" s="146">
        <f>SUM('T_Scedule Rinc'!E121)</f>
        <v>0</v>
      </c>
      <c r="F25" s="146">
        <f>SUM('T_Scedule Rinc'!F121)</f>
        <v>0</v>
      </c>
      <c r="G25" s="146">
        <f>SUM('T_Scedule Rinc'!G121)</f>
        <v>0</v>
      </c>
      <c r="H25" s="146">
        <f>SUM('T_Scedule Rinc'!H121)</f>
        <v>0</v>
      </c>
      <c r="I25" s="146">
        <f>SUM('T_Scedule Rinc'!I121)</f>
        <v>0</v>
      </c>
      <c r="J25" s="146">
        <f>SUM('T_Scedule Rinc'!J121)</f>
        <v>0</v>
      </c>
      <c r="K25" s="146">
        <f>SUM('T_Scedule Rinc'!K121)</f>
        <v>0</v>
      </c>
      <c r="L25" s="146">
        <f>SUM('T_Scedule Rinc'!L121)</f>
        <v>0</v>
      </c>
      <c r="M25" s="146">
        <f>SUM('T_Scedule Rinc'!M121)</f>
        <v>0.35622962962962967</v>
      </c>
      <c r="N25" s="156"/>
      <c r="O25" s="154"/>
      <c r="P25" s="154">
        <f>SUM(E25:M25)-D25</f>
        <v>0</v>
      </c>
    </row>
    <row r="26" spans="1:19" ht="15" customHeight="1" x14ac:dyDescent="0.2">
      <c r="A26" s="141" t="s">
        <v>152</v>
      </c>
      <c r="B26" s="74"/>
      <c r="C26" s="74"/>
      <c r="D26" s="139"/>
      <c r="E26" s="146">
        <f>SUM(Rincian_Prog!M193:M194)</f>
        <v>0</v>
      </c>
      <c r="F26" s="146">
        <f>SUM(Rincian_Prog!S193:S194)</f>
        <v>0</v>
      </c>
      <c r="G26" s="146">
        <f>SUM(Rincian_Prog!Y193:Y194)</f>
        <v>0</v>
      </c>
      <c r="H26" s="146">
        <f>SUM(Rincian_Prog!AE193:AE194)</f>
        <v>0</v>
      </c>
      <c r="I26" s="146">
        <f>SUM(Rincian_Prog!AK193:AK194)</f>
        <v>0</v>
      </c>
      <c r="J26" s="146">
        <f>SUM(Rincian_Prog!AQ193:AQ194)</f>
        <v>0</v>
      </c>
      <c r="K26" s="146">
        <f>SUM(Rincian_Prog!AW193:AW194)</f>
        <v>0</v>
      </c>
      <c r="L26" s="146">
        <f>SUM(Rincian_Prog!BC193:BC194)</f>
        <v>0</v>
      </c>
      <c r="M26" s="146">
        <f>SUM(Rincian_Prog!BI193:BI194)</f>
        <v>0</v>
      </c>
      <c r="N26" s="156"/>
      <c r="O26" s="154"/>
    </row>
    <row r="27" spans="1:19" ht="15" customHeight="1" thickBot="1" x14ac:dyDescent="0.25">
      <c r="B27" s="135"/>
      <c r="C27" s="135"/>
      <c r="D27" s="140"/>
      <c r="E27" s="148"/>
      <c r="F27" s="148"/>
      <c r="G27" s="148"/>
      <c r="H27" s="148"/>
      <c r="I27" s="148"/>
      <c r="J27" s="148"/>
      <c r="K27" s="148"/>
      <c r="L27" s="148"/>
      <c r="M27" s="148"/>
      <c r="N27" s="156"/>
      <c r="O27" s="154"/>
    </row>
    <row r="28" spans="1:19" ht="15" customHeight="1" thickBot="1" x14ac:dyDescent="0.25">
      <c r="B28" s="104"/>
      <c r="C28" s="105"/>
      <c r="D28" s="109">
        <f>SUM(D10:D26)</f>
        <v>100</v>
      </c>
      <c r="E28" s="186"/>
      <c r="F28" s="187"/>
      <c r="G28" s="187"/>
      <c r="H28" s="187"/>
      <c r="I28" s="187"/>
      <c r="J28" s="187"/>
      <c r="K28" s="187"/>
      <c r="L28" s="187"/>
      <c r="M28" s="187"/>
      <c r="N28" s="156"/>
      <c r="O28" s="154"/>
    </row>
    <row r="29" spans="1:19" ht="15" customHeight="1" x14ac:dyDescent="0.2">
      <c r="B29" s="127"/>
      <c r="C29" s="128" t="s">
        <v>146</v>
      </c>
      <c r="D29" s="173">
        <v>0</v>
      </c>
      <c r="E29" s="174">
        <f t="shared" ref="E29:M29" ca="1" si="4">SUMIF(t_scedule_rkp,"P",E10:E27)</f>
        <v>0.31565656565656569</v>
      </c>
      <c r="F29" s="174">
        <f t="shared" ca="1" si="4"/>
        <v>3.4405388215488215</v>
      </c>
      <c r="G29" s="174">
        <f t="shared" ca="1" si="4"/>
        <v>5.4508753198653199</v>
      </c>
      <c r="H29" s="174">
        <f t="shared" ca="1" si="4"/>
        <v>4.9888451178451181</v>
      </c>
      <c r="I29" s="174">
        <f t="shared" ca="1" si="4"/>
        <v>5.1915538720538725</v>
      </c>
      <c r="J29" s="174">
        <f t="shared" ca="1" si="4"/>
        <v>11.398857811447812</v>
      </c>
      <c r="K29" s="174">
        <f t="shared" ca="1" si="4"/>
        <v>21.393093484848485</v>
      </c>
      <c r="L29" s="174">
        <f t="shared" ca="1" si="4"/>
        <v>35.401066548821554</v>
      </c>
      <c r="M29" s="174">
        <f t="shared" ca="1" si="4"/>
        <v>12.419512457912457</v>
      </c>
      <c r="N29" s="156"/>
      <c r="O29" s="154"/>
    </row>
    <row r="30" spans="1:19" ht="15" customHeight="1" x14ac:dyDescent="0.2">
      <c r="B30" s="129"/>
      <c r="C30" s="130" t="s">
        <v>147</v>
      </c>
      <c r="D30" s="175">
        <v>0</v>
      </c>
      <c r="E30" s="176">
        <f t="shared" ref="E30" ca="1" si="5">D30+E29</f>
        <v>0.31565656565656569</v>
      </c>
      <c r="F30" s="176">
        <f t="shared" ref="F30" ca="1" si="6">E30+F29</f>
        <v>3.7561953872053873</v>
      </c>
      <c r="G30" s="176">
        <f t="shared" ref="G30" ca="1" si="7">F30+G29</f>
        <v>9.2070707070707076</v>
      </c>
      <c r="H30" s="176">
        <f t="shared" ref="H30" ca="1" si="8">G30+H29</f>
        <v>14.195915824915826</v>
      </c>
      <c r="I30" s="176">
        <f t="shared" ref="I30" ca="1" si="9">H30+I29</f>
        <v>19.387469696969699</v>
      </c>
      <c r="J30" s="176">
        <f t="shared" ref="J30" ca="1" si="10">I30+J29</f>
        <v>30.786327508417511</v>
      </c>
      <c r="K30" s="176">
        <f t="shared" ref="K30" ca="1" si="11">J30+K29</f>
        <v>52.179420993265992</v>
      </c>
      <c r="L30" s="176">
        <f t="shared" ref="L30" ca="1" si="12">K30+L29</f>
        <v>87.580487542087553</v>
      </c>
      <c r="M30" s="177">
        <f t="shared" ref="M30" ca="1" si="13">L30+M29</f>
        <v>100.00000000000001</v>
      </c>
      <c r="N30" s="156"/>
      <c r="O30" s="154"/>
    </row>
    <row r="31" spans="1:19" ht="15" customHeight="1" x14ac:dyDescent="0.2">
      <c r="B31" s="131"/>
      <c r="C31" s="132" t="s">
        <v>148</v>
      </c>
      <c r="D31" s="178">
        <v>0</v>
      </c>
      <c r="E31" s="179">
        <f t="shared" ref="E31:G31" ca="1" si="14">SUMIF(t_scedule_rkp,"R",E10:E27)</f>
        <v>0</v>
      </c>
      <c r="F31" s="179">
        <f t="shared" ca="1" si="14"/>
        <v>0</v>
      </c>
      <c r="G31" s="179">
        <f t="shared" ca="1" si="14"/>
        <v>4.0551346801346799</v>
      </c>
      <c r="H31" s="179">
        <f t="shared" ref="H31:I31" ca="1" si="15">SUMIF(t_scedule_rkp,"R",H10:H27)</f>
        <v>15.964225589225588</v>
      </c>
      <c r="I31" s="179">
        <f t="shared" ca="1" si="15"/>
        <v>12.155373737373736</v>
      </c>
      <c r="J31" s="179">
        <f t="shared" ref="J31" ca="1" si="16">SUMIF(t_scedule_rkp,"R",J10:J27)</f>
        <v>17.127037037037038</v>
      </c>
      <c r="K31" s="179"/>
      <c r="L31" s="179"/>
      <c r="M31" s="180"/>
      <c r="N31" s="156"/>
    </row>
    <row r="32" spans="1:19" ht="15" customHeight="1" x14ac:dyDescent="0.2">
      <c r="B32" s="129"/>
      <c r="C32" s="130" t="s">
        <v>158</v>
      </c>
      <c r="D32" s="175">
        <v>0</v>
      </c>
      <c r="E32" s="176">
        <f t="shared" ref="E32" ca="1" si="17">D32+E31</f>
        <v>0</v>
      </c>
      <c r="F32" s="176">
        <f t="shared" ref="F32" ca="1" si="18">E32+F31</f>
        <v>0</v>
      </c>
      <c r="G32" s="176">
        <f t="shared" ref="G32:J32" ca="1" si="19">F32+G31</f>
        <v>4.0551346801346799</v>
      </c>
      <c r="H32" s="176">
        <f t="shared" ca="1" si="19"/>
        <v>20.01936026936027</v>
      </c>
      <c r="I32" s="176">
        <f t="shared" ca="1" si="19"/>
        <v>32.174734006734006</v>
      </c>
      <c r="J32" s="176">
        <f t="shared" ca="1" si="19"/>
        <v>49.301771043771041</v>
      </c>
      <c r="K32" s="176"/>
      <c r="L32" s="176"/>
      <c r="M32" s="177"/>
      <c r="N32" s="156"/>
    </row>
    <row r="33" spans="2:14" ht="15" customHeight="1" thickBot="1" x14ac:dyDescent="0.25">
      <c r="B33" s="133"/>
      <c r="C33" s="134" t="s">
        <v>149</v>
      </c>
      <c r="D33" s="181">
        <v>0</v>
      </c>
      <c r="E33" s="182">
        <f t="shared" ref="E33:G33" ca="1" si="20">E32-E30</f>
        <v>-0.31565656565656569</v>
      </c>
      <c r="F33" s="182">
        <f t="shared" ca="1" si="20"/>
        <v>-3.7561953872053873</v>
      </c>
      <c r="G33" s="182">
        <f t="shared" ca="1" si="20"/>
        <v>-5.1519360269360277</v>
      </c>
      <c r="H33" s="182">
        <f t="shared" ref="H33:I33" ca="1" si="21">H32-H30</f>
        <v>5.8234444444444442</v>
      </c>
      <c r="I33" s="182">
        <f t="shared" ca="1" si="21"/>
        <v>12.787264309764307</v>
      </c>
      <c r="J33" s="182">
        <f t="shared" ref="J33" ca="1" si="22">J32-J30</f>
        <v>18.51544353535353</v>
      </c>
      <c r="K33" s="182"/>
      <c r="L33" s="182"/>
      <c r="M33" s="183"/>
      <c r="N33" s="157"/>
    </row>
    <row r="34" spans="2:14" x14ac:dyDescent="0.2">
      <c r="C34" s="118"/>
      <c r="D34" s="115"/>
    </row>
  </sheetData>
  <mergeCells count="3">
    <mergeCell ref="B6:B8"/>
    <mergeCell ref="C6:C8"/>
    <mergeCell ref="D6:D8"/>
  </mergeCells>
  <conditionalFormatting sqref="E11:M11">
    <cfRule type="cellIs" dxfId="149" priority="21" operator="greaterThan">
      <formula>0</formula>
    </cfRule>
  </conditionalFormatting>
  <conditionalFormatting sqref="E11:M12">
    <cfRule type="cellIs" dxfId="148" priority="22" operator="lessThan">
      <formula>0</formula>
    </cfRule>
    <cfRule type="cellIs" dxfId="147" priority="23" operator="equal">
      <formula>0</formula>
    </cfRule>
    <cfRule type="cellIs" dxfId="146" priority="24" operator="greaterThan">
      <formula>0</formula>
    </cfRule>
  </conditionalFormatting>
  <conditionalFormatting sqref="E14:M14">
    <cfRule type="cellIs" dxfId="145" priority="25" operator="greaterThan">
      <formula>0</formula>
    </cfRule>
  </conditionalFormatting>
  <conditionalFormatting sqref="E14:M15">
    <cfRule type="cellIs" dxfId="144" priority="28" operator="greaterThan">
      <formula>0</formula>
    </cfRule>
  </conditionalFormatting>
  <conditionalFormatting sqref="E14:M21">
    <cfRule type="cellIs" dxfId="143" priority="2" operator="lessThan">
      <formula>0</formula>
    </cfRule>
    <cfRule type="cellIs" dxfId="142" priority="3" operator="equal">
      <formula>0</formula>
    </cfRule>
  </conditionalFormatting>
  <conditionalFormatting sqref="E16:M16">
    <cfRule type="cellIs" dxfId="141" priority="17" operator="greaterThan">
      <formula>0</formula>
    </cfRule>
  </conditionalFormatting>
  <conditionalFormatting sqref="E16:M17">
    <cfRule type="cellIs" dxfId="140" priority="20" operator="greaterThan">
      <formula>0</formula>
    </cfRule>
  </conditionalFormatting>
  <conditionalFormatting sqref="E18:M18">
    <cfRule type="cellIs" dxfId="139" priority="1" operator="greaterThan">
      <formula>0</formula>
    </cfRule>
    <cfRule type="cellIs" dxfId="138" priority="4" operator="greaterThan">
      <formula>0</formula>
    </cfRule>
  </conditionalFormatting>
  <conditionalFormatting sqref="E19:M21">
    <cfRule type="cellIs" dxfId="137" priority="16" operator="greaterThan">
      <formula>0</formula>
    </cfRule>
  </conditionalFormatting>
  <conditionalFormatting sqref="E20:M20">
    <cfRule type="cellIs" dxfId="136" priority="13" operator="greaterThan">
      <formula>0</formula>
    </cfRule>
  </conditionalFormatting>
  <conditionalFormatting sqref="E23:M23">
    <cfRule type="cellIs" dxfId="135" priority="9" operator="greaterThan">
      <formula>0</formula>
    </cfRule>
  </conditionalFormatting>
  <conditionalFormatting sqref="E23:M24">
    <cfRule type="cellIs" dxfId="134" priority="12" operator="greaterThan">
      <formula>0</formula>
    </cfRule>
  </conditionalFormatting>
  <conditionalFormatting sqref="E23:M26">
    <cfRule type="cellIs" dxfId="133" priority="6" operator="lessThan">
      <formula>0</formula>
    </cfRule>
    <cfRule type="cellIs" dxfId="132" priority="7" operator="equal">
      <formula>0</formula>
    </cfRule>
  </conditionalFormatting>
  <conditionalFormatting sqref="E25:M25">
    <cfRule type="cellIs" dxfId="131" priority="5" operator="greaterThan">
      <formula>0</formula>
    </cfRule>
  </conditionalFormatting>
  <conditionalFormatting sqref="E25:M26">
    <cfRule type="cellIs" dxfId="130" priority="8" operator="greaterThan">
      <formula>0</formula>
    </cfRule>
  </conditionalFormatting>
  <printOptions horizontalCentered="1"/>
  <pageMargins left="0.19685039370078741" right="0.19685039370078741" top="0.55118110236220474" bottom="0.35433070866141736" header="0.31496062992125984" footer="0.31496062992125984"/>
  <pageSetup paperSize="9" scale="6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D7DC-3ADD-44D9-8410-415418A2AB47}">
  <sheetPr>
    <tabColor rgb="FF7030A0"/>
  </sheetPr>
  <dimension ref="A1:P133"/>
  <sheetViews>
    <sheetView showGridLines="0" view="pageBreakPreview" zoomScale="55" zoomScaleNormal="85" zoomScaleSheetLayoutView="55" workbookViewId="0">
      <pane xSplit="4" ySplit="9" topLeftCell="E65" activePane="bottomRight" state="frozen"/>
      <selection activeCell="D36" sqref="D36"/>
      <selection pane="topRight" activeCell="D36" sqref="D36"/>
      <selection pane="bottomLeft" activeCell="D36" sqref="D36"/>
      <selection pane="bottomRight" activeCell="AC29" sqref="AC29"/>
    </sheetView>
  </sheetViews>
  <sheetFormatPr defaultColWidth="9.33203125" defaultRowHeight="12.75" x14ac:dyDescent="0.2"/>
  <cols>
    <col min="1" max="1" width="2.83203125" style="45" customWidth="1"/>
    <col min="2" max="2" width="6" style="45" customWidth="1"/>
    <col min="3" max="3" width="87" style="45" customWidth="1"/>
    <col min="4" max="4" width="11.6640625" style="45" customWidth="1"/>
    <col min="5" max="13" width="14.83203125" style="45" customWidth="1"/>
    <col min="14" max="14" width="12.83203125" style="45" customWidth="1"/>
    <col min="15" max="16384" width="9.33203125" style="45"/>
  </cols>
  <sheetData>
    <row r="1" spans="1:16" ht="15" customHeight="1" x14ac:dyDescent="0.2">
      <c r="B1" s="149" t="s">
        <v>153</v>
      </c>
      <c r="C1" s="42"/>
      <c r="D1" s="43"/>
    </row>
    <row r="2" spans="1:16" ht="15" customHeight="1" x14ac:dyDescent="0.2">
      <c r="B2" s="46" t="str">
        <f>Cover!C7</f>
        <v>PEMBUATAN INTERIOR KANTOR REGIONAL III 
PT ASDP INDONESIA FERRY</v>
      </c>
      <c r="C2" s="42"/>
      <c r="D2" s="43"/>
      <c r="E2" s="207"/>
      <c r="F2" s="207"/>
      <c r="G2" s="207"/>
      <c r="H2" s="207"/>
      <c r="I2" s="207"/>
      <c r="J2" s="207"/>
      <c r="K2" s="207"/>
      <c r="L2" s="207"/>
      <c r="M2" s="207"/>
    </row>
    <row r="3" spans="1:16" ht="15" customHeight="1" x14ac:dyDescent="0.2">
      <c r="B3" s="46" t="s">
        <v>12</v>
      </c>
      <c r="C3" s="42"/>
      <c r="D3" s="43"/>
      <c r="E3" s="208"/>
      <c r="F3" s="50"/>
      <c r="G3" s="50"/>
      <c r="H3" s="50"/>
      <c r="I3" s="50"/>
      <c r="J3" s="50"/>
      <c r="K3" s="50"/>
      <c r="L3" s="50"/>
      <c r="M3" s="50"/>
    </row>
    <row r="4" spans="1:16" ht="15" customHeight="1" x14ac:dyDescent="0.2">
      <c r="B4" s="46" t="s">
        <v>14</v>
      </c>
      <c r="C4" s="42"/>
      <c r="D4" s="43"/>
      <c r="E4" s="209"/>
      <c r="F4" s="54"/>
      <c r="G4" s="54"/>
      <c r="H4" s="54"/>
      <c r="I4" s="54"/>
      <c r="J4" s="54"/>
      <c r="K4" s="54"/>
      <c r="L4" s="54"/>
      <c r="M4" s="54"/>
    </row>
    <row r="5" spans="1:16" ht="15" customHeight="1" thickBot="1" x14ac:dyDescent="0.25">
      <c r="B5" s="55"/>
      <c r="C5" s="56"/>
      <c r="D5" s="43"/>
      <c r="E5" s="51"/>
      <c r="F5" s="54"/>
      <c r="G5" s="54"/>
      <c r="H5" s="54"/>
      <c r="I5" s="54"/>
      <c r="J5" s="54"/>
      <c r="K5" s="54"/>
      <c r="L5" s="54"/>
      <c r="M5" s="54"/>
    </row>
    <row r="6" spans="1:16" ht="15" customHeight="1" x14ac:dyDescent="0.2">
      <c r="B6" s="232" t="s">
        <v>17</v>
      </c>
      <c r="C6" s="234" t="s">
        <v>18</v>
      </c>
      <c r="D6" s="231" t="s">
        <v>24</v>
      </c>
      <c r="E6" s="125">
        <v>1</v>
      </c>
      <c r="F6" s="125">
        <f>E6+1</f>
        <v>2</v>
      </c>
      <c r="G6" s="125">
        <f t="shared" ref="G6:H6" si="0">F6+1</f>
        <v>3</v>
      </c>
      <c r="H6" s="125">
        <f t="shared" si="0"/>
        <v>4</v>
      </c>
      <c r="I6" s="125">
        <f t="shared" ref="I6" si="1">H6+1</f>
        <v>5</v>
      </c>
      <c r="J6" s="125">
        <f t="shared" ref="J6" si="2">I6+1</f>
        <v>6</v>
      </c>
      <c r="K6" s="125">
        <f t="shared" ref="K6" si="3">J6+1</f>
        <v>7</v>
      </c>
      <c r="L6" s="125">
        <f t="shared" ref="L6" si="4">K6+1</f>
        <v>8</v>
      </c>
      <c r="M6" s="125">
        <f t="shared" ref="M6" si="5">L6+1</f>
        <v>9</v>
      </c>
      <c r="N6" s="155"/>
    </row>
    <row r="7" spans="1:16" ht="15" customHeight="1" x14ac:dyDescent="0.2">
      <c r="B7" s="233"/>
      <c r="C7" s="235"/>
      <c r="D7" s="236"/>
      <c r="E7" s="126">
        <f t="shared" ref="E7:M7" si="6">VLOOKUP(E6,mingguanptasdp,2)</f>
        <v>46226</v>
      </c>
      <c r="F7" s="126">
        <f t="shared" si="6"/>
        <v>46230</v>
      </c>
      <c r="G7" s="126">
        <f t="shared" si="6"/>
        <v>46237</v>
      </c>
      <c r="H7" s="126">
        <f t="shared" si="6"/>
        <v>46244</v>
      </c>
      <c r="I7" s="126">
        <f t="shared" si="6"/>
        <v>46251</v>
      </c>
      <c r="J7" s="126">
        <f t="shared" si="6"/>
        <v>46258</v>
      </c>
      <c r="K7" s="126">
        <f t="shared" si="6"/>
        <v>46265</v>
      </c>
      <c r="L7" s="126">
        <f t="shared" si="6"/>
        <v>46272</v>
      </c>
      <c r="M7" s="126">
        <f t="shared" si="6"/>
        <v>46279</v>
      </c>
      <c r="N7" s="156"/>
    </row>
    <row r="8" spans="1:16" ht="15" customHeight="1" x14ac:dyDescent="0.2">
      <c r="B8" s="233"/>
      <c r="C8" s="235"/>
      <c r="D8" s="236"/>
      <c r="E8" s="126">
        <f t="shared" ref="E8:M8" si="7">VLOOKUP(E6,mingguanptasdp,3)</f>
        <v>46229</v>
      </c>
      <c r="F8" s="126">
        <f t="shared" si="7"/>
        <v>46236</v>
      </c>
      <c r="G8" s="126">
        <f t="shared" si="7"/>
        <v>46243</v>
      </c>
      <c r="H8" s="126">
        <f t="shared" si="7"/>
        <v>46250</v>
      </c>
      <c r="I8" s="126">
        <f t="shared" si="7"/>
        <v>46257</v>
      </c>
      <c r="J8" s="126">
        <f t="shared" si="7"/>
        <v>46264</v>
      </c>
      <c r="K8" s="126">
        <f t="shared" si="7"/>
        <v>46271</v>
      </c>
      <c r="L8" s="126">
        <f t="shared" si="7"/>
        <v>46278</v>
      </c>
      <c r="M8" s="126">
        <f t="shared" si="7"/>
        <v>46285</v>
      </c>
      <c r="N8" s="156"/>
    </row>
    <row r="9" spans="1:16" ht="15" customHeight="1" thickBot="1" x14ac:dyDescent="0.25">
      <c r="B9" s="59">
        <v>1</v>
      </c>
      <c r="C9" s="59">
        <f>B9+1</f>
        <v>2</v>
      </c>
      <c r="D9" s="59">
        <f>C9+1</f>
        <v>3</v>
      </c>
      <c r="E9" s="59">
        <f>D9+1</f>
        <v>4</v>
      </c>
      <c r="F9" s="59">
        <f t="shared" ref="F9:M9" si="8">E9+1</f>
        <v>5</v>
      </c>
      <c r="G9" s="59">
        <f t="shared" si="8"/>
        <v>6</v>
      </c>
      <c r="H9" s="59">
        <f t="shared" si="8"/>
        <v>7</v>
      </c>
      <c r="I9" s="59">
        <f t="shared" si="8"/>
        <v>8</v>
      </c>
      <c r="J9" s="59">
        <f t="shared" si="8"/>
        <v>9</v>
      </c>
      <c r="K9" s="59">
        <f t="shared" si="8"/>
        <v>10</v>
      </c>
      <c r="L9" s="59">
        <f t="shared" si="8"/>
        <v>11</v>
      </c>
      <c r="M9" s="59">
        <f t="shared" si="8"/>
        <v>12</v>
      </c>
      <c r="N9" s="156"/>
    </row>
    <row r="10" spans="1:16" ht="15" customHeight="1" x14ac:dyDescent="0.2">
      <c r="B10" s="72" t="s">
        <v>31</v>
      </c>
      <c r="C10" s="120" t="s">
        <v>32</v>
      </c>
      <c r="D10" s="77"/>
      <c r="E10" s="191"/>
      <c r="F10" s="191"/>
      <c r="G10" s="191"/>
      <c r="H10" s="191"/>
      <c r="I10" s="191"/>
      <c r="J10" s="191"/>
      <c r="K10" s="191"/>
      <c r="L10" s="191"/>
      <c r="M10" s="191"/>
      <c r="N10" s="156"/>
    </row>
    <row r="11" spans="1:16" ht="15" customHeight="1" x14ac:dyDescent="0.2">
      <c r="A11" s="141" t="s">
        <v>151</v>
      </c>
      <c r="B11" s="92">
        <v>1</v>
      </c>
      <c r="C11" s="119" t="s">
        <v>33</v>
      </c>
      <c r="D11" s="84">
        <f>Rincian_Prog!I12</f>
        <v>0.52609427609427617</v>
      </c>
      <c r="E11" s="146">
        <f>$D11*60%</f>
        <v>0.31565656565656569</v>
      </c>
      <c r="F11" s="146">
        <f>$D11*40%</f>
        <v>0.21043771043771048</v>
      </c>
      <c r="G11" s="146"/>
      <c r="H11" s="146"/>
      <c r="I11" s="146"/>
      <c r="J11" s="146"/>
      <c r="K11" s="146"/>
      <c r="L11" s="146"/>
      <c r="M11" s="146"/>
      <c r="N11" s="156"/>
      <c r="O11" s="154"/>
      <c r="P11" s="154"/>
    </row>
    <row r="12" spans="1:16" ht="15" customHeight="1" x14ac:dyDescent="0.2">
      <c r="A12" s="141" t="s">
        <v>152</v>
      </c>
      <c r="B12" s="92"/>
      <c r="C12" s="119"/>
      <c r="D12" s="84"/>
      <c r="E12" s="192">
        <f>Rincian_Prog!M12</f>
        <v>0</v>
      </c>
      <c r="F12" s="192">
        <f>Rincian_Prog!S12</f>
        <v>0</v>
      </c>
      <c r="G12" s="192">
        <f>Rincian_Prog!Y12</f>
        <v>0.26304713804713808</v>
      </c>
      <c r="H12" s="192">
        <f>Rincian_Prog!AE12</f>
        <v>0.26304713804713808</v>
      </c>
      <c r="I12" s="192">
        <f>Rincian_Prog!AK12</f>
        <v>0</v>
      </c>
      <c r="J12" s="192">
        <f>Rincian_Prog!AQ12</f>
        <v>0</v>
      </c>
      <c r="K12" s="192">
        <f>Rincian_Prog!AW12</f>
        <v>-0.52609427609427617</v>
      </c>
      <c r="L12" s="192">
        <f>Rincian_Prog!BC12</f>
        <v>0</v>
      </c>
      <c r="M12" s="192">
        <f>Rincian_Prog!BI12</f>
        <v>0</v>
      </c>
      <c r="N12" s="156"/>
      <c r="O12" s="154"/>
      <c r="P12" s="154"/>
    </row>
    <row r="13" spans="1:16" ht="15" customHeight="1" x14ac:dyDescent="0.2">
      <c r="A13" s="141" t="s">
        <v>151</v>
      </c>
      <c r="B13" s="92">
        <v>2</v>
      </c>
      <c r="C13" s="119" t="s">
        <v>35</v>
      </c>
      <c r="D13" s="84">
        <f>Rincian_Prog!I13</f>
        <v>0.84175084175084169</v>
      </c>
      <c r="E13" s="146"/>
      <c r="F13" s="146">
        <f>$D13*40%</f>
        <v>0.33670033670033672</v>
      </c>
      <c r="G13" s="146">
        <f>$D13*60%</f>
        <v>0.50505050505050497</v>
      </c>
      <c r="H13" s="146"/>
      <c r="I13" s="146"/>
      <c r="J13" s="146"/>
      <c r="K13" s="146"/>
      <c r="L13" s="146"/>
      <c r="M13" s="146"/>
      <c r="N13" s="156"/>
      <c r="O13" s="154"/>
      <c r="P13" s="154"/>
    </row>
    <row r="14" spans="1:16" ht="15" customHeight="1" x14ac:dyDescent="0.2">
      <c r="A14" s="141" t="s">
        <v>152</v>
      </c>
      <c r="B14" s="92"/>
      <c r="C14" s="119"/>
      <c r="D14" s="84"/>
      <c r="E14" s="192">
        <f>Rincian_Prog!M13</f>
        <v>0</v>
      </c>
      <c r="F14" s="192">
        <f>Rincian_Prog!S13</f>
        <v>0</v>
      </c>
      <c r="G14" s="192">
        <f>Rincian_Prog!Y13</f>
        <v>0</v>
      </c>
      <c r="H14" s="192">
        <f>Rincian_Prog!AE13</f>
        <v>0.84175084175084169</v>
      </c>
      <c r="I14" s="192">
        <f>Rincian_Prog!AK13</f>
        <v>0</v>
      </c>
      <c r="J14" s="192">
        <f>Rincian_Prog!AQ13</f>
        <v>0</v>
      </c>
      <c r="K14" s="192">
        <f>Rincian_Prog!AW13</f>
        <v>-0.84175084175084169</v>
      </c>
      <c r="L14" s="192">
        <f>Rincian_Prog!BC13</f>
        <v>0</v>
      </c>
      <c r="M14" s="192">
        <f>Rincian_Prog!BI13</f>
        <v>0</v>
      </c>
      <c r="N14" s="156"/>
      <c r="O14" s="154"/>
      <c r="P14" s="154"/>
    </row>
    <row r="15" spans="1:16" ht="15" customHeight="1" x14ac:dyDescent="0.2">
      <c r="A15" s="141" t="s">
        <v>151</v>
      </c>
      <c r="B15" s="92">
        <v>3</v>
      </c>
      <c r="C15" s="119" t="s">
        <v>37</v>
      </c>
      <c r="D15" s="84">
        <f>Rincian_Prog!I14</f>
        <v>1.3468013468013467</v>
      </c>
      <c r="E15" s="146"/>
      <c r="F15" s="146">
        <f>$D15/$L$6</f>
        <v>0.16835016835016833</v>
      </c>
      <c r="G15" s="146">
        <f t="shared" ref="G15:M15" si="9">$D15/$L$6</f>
        <v>0.16835016835016833</v>
      </c>
      <c r="H15" s="146">
        <f t="shared" si="9"/>
        <v>0.16835016835016833</v>
      </c>
      <c r="I15" s="146">
        <f t="shared" si="9"/>
        <v>0.16835016835016833</v>
      </c>
      <c r="J15" s="146">
        <f t="shared" si="9"/>
        <v>0.16835016835016833</v>
      </c>
      <c r="K15" s="146">
        <f t="shared" si="9"/>
        <v>0.16835016835016833</v>
      </c>
      <c r="L15" s="146">
        <f t="shared" si="9"/>
        <v>0.16835016835016833</v>
      </c>
      <c r="M15" s="146">
        <f t="shared" si="9"/>
        <v>0.16835016835016833</v>
      </c>
      <c r="N15" s="156"/>
      <c r="O15" s="154"/>
      <c r="P15" s="154"/>
    </row>
    <row r="16" spans="1:16" ht="15" customHeight="1" x14ac:dyDescent="0.2">
      <c r="A16" s="141" t="s">
        <v>152</v>
      </c>
      <c r="B16" s="92"/>
      <c r="C16" s="119"/>
      <c r="D16" s="84"/>
      <c r="E16" s="192">
        <f>Rincian_Prog!M14</f>
        <v>0</v>
      </c>
      <c r="F16" s="192">
        <f>Rincian_Prog!S14</f>
        <v>0</v>
      </c>
      <c r="G16" s="192">
        <f>Rincian_Prog!Y14</f>
        <v>0</v>
      </c>
      <c r="H16" s="192">
        <f>Rincian_Prog!AE14</f>
        <v>1.3468013468013467</v>
      </c>
      <c r="I16" s="192">
        <f>Rincian_Prog!AK14</f>
        <v>0</v>
      </c>
      <c r="J16" s="192">
        <f>Rincian_Prog!AQ14</f>
        <v>0</v>
      </c>
      <c r="K16" s="192">
        <f>Rincian_Prog!AW14</f>
        <v>-1.3468013468013467</v>
      </c>
      <c r="L16" s="192">
        <f>Rincian_Prog!BC14</f>
        <v>0</v>
      </c>
      <c r="M16" s="192">
        <f>Rincian_Prog!BI14</f>
        <v>0</v>
      </c>
      <c r="N16" s="156"/>
      <c r="O16" s="154"/>
      <c r="P16" s="154"/>
    </row>
    <row r="17" spans="1:16" ht="15" customHeight="1" x14ac:dyDescent="0.2">
      <c r="A17" s="141" t="s">
        <v>151</v>
      </c>
      <c r="B17" s="92">
        <v>4</v>
      </c>
      <c r="C17" s="119" t="s">
        <v>39</v>
      </c>
      <c r="D17" s="84">
        <f>Rincian_Prog!I15</f>
        <v>1.1616161616161615</v>
      </c>
      <c r="E17" s="146"/>
      <c r="F17" s="146">
        <f>$D17*100%</f>
        <v>1.1616161616161615</v>
      </c>
      <c r="G17" s="146"/>
      <c r="H17" s="146"/>
      <c r="I17" s="146"/>
      <c r="J17" s="146"/>
      <c r="K17" s="146"/>
      <c r="L17" s="146"/>
      <c r="M17" s="146"/>
      <c r="N17" s="156"/>
      <c r="O17" s="154"/>
      <c r="P17" s="154"/>
    </row>
    <row r="18" spans="1:16" ht="15" customHeight="1" x14ac:dyDescent="0.2">
      <c r="A18" s="141" t="s">
        <v>152</v>
      </c>
      <c r="B18" s="92"/>
      <c r="C18" s="119"/>
      <c r="D18" s="84"/>
      <c r="E18" s="192">
        <f>Rincian_Prog!M15</f>
        <v>0</v>
      </c>
      <c r="F18" s="192">
        <f>Rincian_Prog!S15</f>
        <v>0</v>
      </c>
      <c r="G18" s="192">
        <f>Rincian_Prog!Y15</f>
        <v>0</v>
      </c>
      <c r="H18" s="192">
        <f>Rincian_Prog!AE15</f>
        <v>1.1616161616161615</v>
      </c>
      <c r="I18" s="192">
        <f>Rincian_Prog!AK15</f>
        <v>0</v>
      </c>
      <c r="J18" s="192">
        <f>Rincian_Prog!AQ15</f>
        <v>0</v>
      </c>
      <c r="K18" s="192">
        <f>Rincian_Prog!AW15</f>
        <v>-1.1616161616161615</v>
      </c>
      <c r="L18" s="192">
        <f>Rincian_Prog!BC15</f>
        <v>0</v>
      </c>
      <c r="M18" s="192">
        <f>Rincian_Prog!BI15</f>
        <v>0</v>
      </c>
      <c r="N18" s="156"/>
      <c r="O18" s="154"/>
      <c r="P18" s="154"/>
    </row>
    <row r="19" spans="1:16" ht="15" customHeight="1" x14ac:dyDescent="0.2">
      <c r="A19" s="141" t="s">
        <v>151</v>
      </c>
      <c r="B19" s="92">
        <v>5</v>
      </c>
      <c r="C19" s="119" t="s">
        <v>40</v>
      </c>
      <c r="D19" s="84">
        <f>Rincian_Prog!I16</f>
        <v>1.1111111111111112</v>
      </c>
      <c r="E19" s="146"/>
      <c r="F19" s="146"/>
      <c r="G19" s="146"/>
      <c r="H19" s="146"/>
      <c r="I19" s="146"/>
      <c r="J19" s="146"/>
      <c r="K19" s="146"/>
      <c r="L19" s="146">
        <f>$D19*60%</f>
        <v>0.66666666666666663</v>
      </c>
      <c r="M19" s="146">
        <f>$D19*40%</f>
        <v>0.44444444444444448</v>
      </c>
      <c r="N19" s="156"/>
      <c r="O19" s="154"/>
      <c r="P19" s="154"/>
    </row>
    <row r="20" spans="1:16" ht="15" customHeight="1" x14ac:dyDescent="0.2">
      <c r="A20" s="141" t="s">
        <v>152</v>
      </c>
      <c r="B20" s="92"/>
      <c r="C20" s="119"/>
      <c r="D20" s="84"/>
      <c r="E20" s="192">
        <f>Rincian_Prog!M16</f>
        <v>0</v>
      </c>
      <c r="F20" s="192">
        <f>Rincian_Prog!S16</f>
        <v>0</v>
      </c>
      <c r="G20" s="192">
        <f>Rincian_Prog!Y16</f>
        <v>0</v>
      </c>
      <c r="H20" s="192">
        <f>Rincian_Prog!AE16</f>
        <v>1.1111111111111112</v>
      </c>
      <c r="I20" s="192">
        <f>Rincian_Prog!AK16</f>
        <v>0</v>
      </c>
      <c r="J20" s="192">
        <f>Rincian_Prog!AQ16</f>
        <v>0</v>
      </c>
      <c r="K20" s="192">
        <f>Rincian_Prog!AW16</f>
        <v>-1.1111111111111112</v>
      </c>
      <c r="L20" s="192">
        <f>Rincian_Prog!BC16</f>
        <v>0</v>
      </c>
      <c r="M20" s="192">
        <f>Rincian_Prog!BI16</f>
        <v>0</v>
      </c>
      <c r="N20" s="156"/>
      <c r="O20" s="154"/>
      <c r="P20" s="154"/>
    </row>
    <row r="21" spans="1:16" ht="15" customHeight="1" x14ac:dyDescent="0.2">
      <c r="A21" s="141" t="s">
        <v>151</v>
      </c>
      <c r="B21" s="92">
        <v>6</v>
      </c>
      <c r="C21" s="119" t="s">
        <v>41</v>
      </c>
      <c r="D21" s="84">
        <f>Rincian_Prog!I17</f>
        <v>1.1363636363636365</v>
      </c>
      <c r="E21" s="146"/>
      <c r="F21" s="146"/>
      <c r="G21" s="146"/>
      <c r="H21" s="146"/>
      <c r="I21" s="146"/>
      <c r="J21" s="146"/>
      <c r="K21" s="146"/>
      <c r="L21" s="146"/>
      <c r="M21" s="146">
        <f>$D21</f>
        <v>1.1363636363636365</v>
      </c>
      <c r="N21" s="156"/>
      <c r="O21" s="154"/>
      <c r="P21" s="154"/>
    </row>
    <row r="22" spans="1:16" ht="15" customHeight="1" x14ac:dyDescent="0.2">
      <c r="A22" s="141" t="s">
        <v>152</v>
      </c>
      <c r="B22" s="92"/>
      <c r="C22" s="119"/>
      <c r="D22" s="84"/>
      <c r="E22" s="192">
        <f>Rincian_Prog!M17</f>
        <v>0</v>
      </c>
      <c r="F22" s="192">
        <f>Rincian_Prog!S17</f>
        <v>0</v>
      </c>
      <c r="G22" s="192">
        <f>Rincian_Prog!Y17</f>
        <v>0</v>
      </c>
      <c r="H22" s="192">
        <f>Rincian_Prog!AE17</f>
        <v>0.45454545454545459</v>
      </c>
      <c r="I22" s="192">
        <f>Rincian_Prog!AK17</f>
        <v>0.22727272727272724</v>
      </c>
      <c r="J22" s="192">
        <f>Rincian_Prog!AQ17</f>
        <v>0.11363636363636362</v>
      </c>
      <c r="K22" s="192">
        <f>Rincian_Prog!AW17</f>
        <v>-0.79545454545454553</v>
      </c>
      <c r="L22" s="192">
        <f>Rincian_Prog!BC17</f>
        <v>0</v>
      </c>
      <c r="M22" s="192">
        <f>Rincian_Prog!BI17</f>
        <v>0</v>
      </c>
      <c r="N22" s="156"/>
      <c r="O22" s="154"/>
      <c r="P22" s="154"/>
    </row>
    <row r="23" spans="1:16" ht="15" customHeight="1" x14ac:dyDescent="0.2">
      <c r="A23" s="141" t="s">
        <v>151</v>
      </c>
      <c r="B23" s="92">
        <v>7</v>
      </c>
      <c r="C23" s="119" t="s">
        <v>43</v>
      </c>
      <c r="D23" s="84">
        <f>Rincian_Prog!I18</f>
        <v>0.59595959595959602</v>
      </c>
      <c r="E23" s="146"/>
      <c r="F23" s="146">
        <f>$D23*100%</f>
        <v>0.59595959595959602</v>
      </c>
      <c r="G23" s="146"/>
      <c r="H23" s="146"/>
      <c r="I23" s="146"/>
      <c r="J23" s="146"/>
      <c r="K23" s="146"/>
      <c r="L23" s="146"/>
      <c r="M23" s="146"/>
      <c r="N23" s="156"/>
      <c r="O23" s="154"/>
      <c r="P23" s="154"/>
    </row>
    <row r="24" spans="1:16" ht="15" customHeight="1" x14ac:dyDescent="0.2">
      <c r="A24" s="141" t="s">
        <v>152</v>
      </c>
      <c r="B24" s="92"/>
      <c r="C24" s="119"/>
      <c r="D24" s="84"/>
      <c r="E24" s="192">
        <f>Rincian_Prog!M18</f>
        <v>0</v>
      </c>
      <c r="F24" s="192">
        <f>Rincian_Prog!S18</f>
        <v>0</v>
      </c>
      <c r="G24" s="192">
        <f>Rincian_Prog!Y18</f>
        <v>0</v>
      </c>
      <c r="H24" s="192">
        <f>Rincian_Prog!AE18</f>
        <v>0.59595959595959602</v>
      </c>
      <c r="I24" s="192">
        <f>Rincian_Prog!AK18</f>
        <v>0</v>
      </c>
      <c r="J24" s="192">
        <f>Rincian_Prog!AQ18</f>
        <v>0</v>
      </c>
      <c r="K24" s="192">
        <f>Rincian_Prog!AW18</f>
        <v>-0.59595959595959602</v>
      </c>
      <c r="L24" s="192">
        <f>Rincian_Prog!BC18</f>
        <v>0</v>
      </c>
      <c r="M24" s="192">
        <f>Rincian_Prog!BI18</f>
        <v>0</v>
      </c>
      <c r="N24" s="156"/>
      <c r="O24" s="154"/>
      <c r="P24" s="154"/>
    </row>
    <row r="25" spans="1:16" ht="15" customHeight="1" x14ac:dyDescent="0.2">
      <c r="A25" s="141" t="s">
        <v>151</v>
      </c>
      <c r="B25" s="92">
        <v>8</v>
      </c>
      <c r="C25" s="119" t="s">
        <v>44</v>
      </c>
      <c r="D25" s="84">
        <f>Rincian_Prog!I19</f>
        <v>1.3468013468013467</v>
      </c>
      <c r="E25" s="146"/>
      <c r="F25" s="146"/>
      <c r="G25" s="146"/>
      <c r="H25" s="146"/>
      <c r="I25" s="146"/>
      <c r="J25" s="146"/>
      <c r="K25" s="146"/>
      <c r="L25" s="146">
        <f>$D25*50%</f>
        <v>0.67340067340067333</v>
      </c>
      <c r="M25" s="146">
        <f>$D25*50%</f>
        <v>0.67340067340067333</v>
      </c>
      <c r="N25" s="156"/>
      <c r="O25" s="154"/>
      <c r="P25" s="154"/>
    </row>
    <row r="26" spans="1:16" ht="15" customHeight="1" x14ac:dyDescent="0.2">
      <c r="A26" s="141" t="s">
        <v>152</v>
      </c>
      <c r="B26" s="92"/>
      <c r="C26" s="119"/>
      <c r="D26" s="84"/>
      <c r="E26" s="192">
        <f>Rincian_Prog!M19</f>
        <v>0</v>
      </c>
      <c r="F26" s="192">
        <f>Rincian_Prog!S19</f>
        <v>0</v>
      </c>
      <c r="G26" s="192">
        <f>Rincian_Prog!Y19</f>
        <v>1.0774410774410774</v>
      </c>
      <c r="H26" s="192">
        <f>Rincian_Prog!AE19</f>
        <v>0.2693602693602693</v>
      </c>
      <c r="I26" s="192">
        <f>Rincian_Prog!AK19</f>
        <v>0</v>
      </c>
      <c r="J26" s="192">
        <f>Rincian_Prog!AQ19</f>
        <v>0</v>
      </c>
      <c r="K26" s="192">
        <f>Rincian_Prog!AW19</f>
        <v>-1.3468013468013467</v>
      </c>
      <c r="L26" s="192">
        <f>Rincian_Prog!BC19</f>
        <v>0</v>
      </c>
      <c r="M26" s="192">
        <f>Rincian_Prog!BI19</f>
        <v>0</v>
      </c>
      <c r="N26" s="156"/>
      <c r="O26" s="154"/>
      <c r="P26" s="154"/>
    </row>
    <row r="27" spans="1:16" ht="15" customHeight="1" x14ac:dyDescent="0.2">
      <c r="A27" s="141" t="s">
        <v>151</v>
      </c>
      <c r="B27" s="92">
        <v>9</v>
      </c>
      <c r="C27" s="119" t="s">
        <v>46</v>
      </c>
      <c r="D27" s="84">
        <f>Rincian_Prog!I20</f>
        <v>1.2626262626262625</v>
      </c>
      <c r="E27" s="146"/>
      <c r="F27" s="146">
        <f>$D27/$L$6</f>
        <v>0.15782828282828282</v>
      </c>
      <c r="G27" s="146">
        <f t="shared" ref="G27:M27" si="10">$D27/$L$6</f>
        <v>0.15782828282828282</v>
      </c>
      <c r="H27" s="146">
        <f t="shared" si="10"/>
        <v>0.15782828282828282</v>
      </c>
      <c r="I27" s="146">
        <f t="shared" si="10"/>
        <v>0.15782828282828282</v>
      </c>
      <c r="J27" s="146">
        <f t="shared" si="10"/>
        <v>0.15782828282828282</v>
      </c>
      <c r="K27" s="146">
        <f t="shared" si="10"/>
        <v>0.15782828282828282</v>
      </c>
      <c r="L27" s="146">
        <f t="shared" si="10"/>
        <v>0.15782828282828282</v>
      </c>
      <c r="M27" s="146">
        <f t="shared" si="10"/>
        <v>0.15782828282828282</v>
      </c>
      <c r="N27" s="156"/>
      <c r="O27" s="154"/>
      <c r="P27" s="154"/>
    </row>
    <row r="28" spans="1:16" ht="15" customHeight="1" x14ac:dyDescent="0.2">
      <c r="A28" s="141" t="s">
        <v>152</v>
      </c>
      <c r="B28" s="92"/>
      <c r="C28" s="119"/>
      <c r="D28" s="84"/>
      <c r="E28" s="192">
        <f>Rincian_Prog!M20</f>
        <v>0</v>
      </c>
      <c r="F28" s="192">
        <f>Rincian_Prog!S20</f>
        <v>0</v>
      </c>
      <c r="G28" s="192">
        <f>Rincian_Prog!Y20</f>
        <v>0</v>
      </c>
      <c r="H28" s="192">
        <f>Rincian_Prog!AE20</f>
        <v>1.2626262626262625</v>
      </c>
      <c r="I28" s="192">
        <f>Rincian_Prog!AK20</f>
        <v>0</v>
      </c>
      <c r="J28" s="192">
        <f>Rincian_Prog!AQ20</f>
        <v>0</v>
      </c>
      <c r="K28" s="192">
        <f>Rincian_Prog!AW20</f>
        <v>-1.2626262626262625</v>
      </c>
      <c r="L28" s="192">
        <f>Rincian_Prog!BC20</f>
        <v>0</v>
      </c>
      <c r="M28" s="192">
        <f>Rincian_Prog!BI20</f>
        <v>0</v>
      </c>
      <c r="N28" s="156"/>
      <c r="O28" s="154"/>
      <c r="P28" s="154"/>
    </row>
    <row r="29" spans="1:16" ht="15" customHeight="1" x14ac:dyDescent="0.2">
      <c r="B29" s="72" t="s">
        <v>150</v>
      </c>
      <c r="C29" s="120" t="s">
        <v>49</v>
      </c>
      <c r="D29" s="77"/>
      <c r="E29" s="79"/>
      <c r="F29" s="79"/>
      <c r="G29" s="79"/>
      <c r="H29" s="79"/>
      <c r="I29" s="79"/>
      <c r="J29" s="79"/>
      <c r="K29" s="79"/>
      <c r="L29" s="79"/>
      <c r="M29" s="79"/>
      <c r="N29" s="156"/>
      <c r="O29" s="154"/>
      <c r="P29" s="154"/>
    </row>
    <row r="30" spans="1:16" ht="15" customHeight="1" x14ac:dyDescent="0.2">
      <c r="B30" s="72" t="s">
        <v>48</v>
      </c>
      <c r="C30" s="120" t="s">
        <v>50</v>
      </c>
      <c r="D30" s="77"/>
      <c r="E30" s="86"/>
      <c r="F30" s="86"/>
      <c r="G30" s="86"/>
      <c r="H30" s="86"/>
      <c r="I30" s="86"/>
      <c r="J30" s="86"/>
      <c r="K30" s="86"/>
      <c r="L30" s="86"/>
      <c r="M30" s="86"/>
      <c r="N30" s="156"/>
      <c r="O30" s="154"/>
      <c r="P30" s="154"/>
    </row>
    <row r="31" spans="1:16" ht="15" customHeight="1" x14ac:dyDescent="0.2">
      <c r="A31" s="141" t="s">
        <v>151</v>
      </c>
      <c r="B31" s="92">
        <v>1</v>
      </c>
      <c r="C31" s="119" t="s">
        <v>51</v>
      </c>
      <c r="D31" s="84">
        <f>Rincian_Prog!I27</f>
        <v>4.0482328282828277</v>
      </c>
      <c r="E31" s="146"/>
      <c r="F31" s="146">
        <f>$D31*20%</f>
        <v>0.80964656565656556</v>
      </c>
      <c r="G31" s="146">
        <f>$D31*80%</f>
        <v>3.2385862626262623</v>
      </c>
      <c r="H31" s="146"/>
      <c r="I31" s="146"/>
      <c r="J31" s="146"/>
      <c r="K31" s="146"/>
      <c r="L31" s="146"/>
      <c r="M31" s="146"/>
      <c r="N31" s="156"/>
      <c r="O31" s="154"/>
    </row>
    <row r="32" spans="1:16" ht="15" customHeight="1" x14ac:dyDescent="0.2">
      <c r="A32" s="141" t="s">
        <v>152</v>
      </c>
      <c r="B32" s="92"/>
      <c r="C32" s="119"/>
      <c r="D32" s="84"/>
      <c r="E32" s="192">
        <f>Rincian_Prog!M27</f>
        <v>0</v>
      </c>
      <c r="F32" s="192">
        <f>Rincian_Prog!S27</f>
        <v>0</v>
      </c>
      <c r="G32" s="192">
        <f>Rincian_Prog!Y27</f>
        <v>2.0241164141414139</v>
      </c>
      <c r="H32" s="192">
        <f>Rincian_Prog!AE27</f>
        <v>2.0241164141414139</v>
      </c>
      <c r="I32" s="192">
        <f>Rincian_Prog!AK27</f>
        <v>0</v>
      </c>
      <c r="J32" s="192">
        <f>Rincian_Prog!AQ27</f>
        <v>0</v>
      </c>
      <c r="K32" s="192">
        <f>Rincian_Prog!AW27</f>
        <v>-4.0482328282828277</v>
      </c>
      <c r="L32" s="192">
        <f>Rincian_Prog!BC27</f>
        <v>0</v>
      </c>
      <c r="M32" s="192">
        <f>Rincian_Prog!BI27</f>
        <v>0</v>
      </c>
      <c r="N32" s="156"/>
      <c r="O32" s="154"/>
    </row>
    <row r="33" spans="1:15" ht="15" customHeight="1" x14ac:dyDescent="0.2">
      <c r="A33" s="141" t="s">
        <v>151</v>
      </c>
      <c r="B33" s="92">
        <f>B31+1</f>
        <v>2</v>
      </c>
      <c r="C33" s="119" t="s">
        <v>53</v>
      </c>
      <c r="D33" s="84">
        <f>Rincian_Prog!I29</f>
        <v>22.155444781144784</v>
      </c>
      <c r="E33" s="146"/>
      <c r="F33" s="146"/>
      <c r="G33" s="146"/>
      <c r="H33" s="146"/>
      <c r="I33" s="146"/>
      <c r="J33" s="146">
        <f>$D33*20%</f>
        <v>4.4310889562289573</v>
      </c>
      <c r="K33" s="146">
        <f>$D33*30%</f>
        <v>6.6466334343434346</v>
      </c>
      <c r="L33" s="146">
        <f>$D33*50%</f>
        <v>11.077722390572392</v>
      </c>
      <c r="M33" s="146"/>
      <c r="N33" s="156"/>
      <c r="O33" s="154"/>
    </row>
    <row r="34" spans="1:15" ht="15" customHeight="1" x14ac:dyDescent="0.2">
      <c r="A34" s="141" t="s">
        <v>152</v>
      </c>
      <c r="B34" s="92"/>
      <c r="C34" s="119"/>
      <c r="D34" s="84"/>
      <c r="E34" s="192">
        <f>Rincian_Prog!M29</f>
        <v>0</v>
      </c>
      <c r="F34" s="192">
        <f>Rincian_Prog!S29</f>
        <v>0</v>
      </c>
      <c r="G34" s="192">
        <f>Rincian_Prog!Y29</f>
        <v>0</v>
      </c>
      <c r="H34" s="192">
        <f>Rincian_Prog!AE29</f>
        <v>4.4310889562289573</v>
      </c>
      <c r="I34" s="192">
        <f>Rincian_Prog!AK29</f>
        <v>3.3233167171717168</v>
      </c>
      <c r="J34" s="192">
        <f>Rincian_Prog!AQ29</f>
        <v>3.3233167171717182</v>
      </c>
      <c r="K34" s="192">
        <f>Rincian_Prog!AW29</f>
        <v>-11.077722390572392</v>
      </c>
      <c r="L34" s="192">
        <f>Rincian_Prog!BC29</f>
        <v>0</v>
      </c>
      <c r="M34" s="192">
        <f>Rincian_Prog!BI29</f>
        <v>0</v>
      </c>
      <c r="N34" s="156"/>
      <c r="O34" s="154"/>
    </row>
    <row r="35" spans="1:15" ht="15" customHeight="1" x14ac:dyDescent="0.2">
      <c r="A35" s="141" t="s">
        <v>151</v>
      </c>
      <c r="B35" s="92">
        <f>B33+1</f>
        <v>3</v>
      </c>
      <c r="C35" s="119" t="s">
        <v>54</v>
      </c>
      <c r="D35" s="84">
        <f>Rincian_Prog!I32</f>
        <v>0.73119696969696968</v>
      </c>
      <c r="E35" s="146"/>
      <c r="F35" s="146"/>
      <c r="G35" s="146"/>
      <c r="H35" s="146"/>
      <c r="I35" s="146"/>
      <c r="J35" s="146"/>
      <c r="K35" s="146"/>
      <c r="L35" s="146">
        <f>D35</f>
        <v>0.73119696969696968</v>
      </c>
      <c r="M35" s="146"/>
      <c r="N35" s="156"/>
      <c r="O35" s="154"/>
    </row>
    <row r="36" spans="1:15" ht="15" customHeight="1" x14ac:dyDescent="0.2">
      <c r="A36" s="141" t="s">
        <v>152</v>
      </c>
      <c r="B36" s="92"/>
      <c r="C36" s="119"/>
      <c r="D36" s="84"/>
      <c r="E36" s="192">
        <f>Rincian_Prog!M32</f>
        <v>0</v>
      </c>
      <c r="F36" s="192">
        <f>Rincian_Prog!S32</f>
        <v>0</v>
      </c>
      <c r="G36" s="192">
        <f>Rincian_Prog!Y32</f>
        <v>0</v>
      </c>
      <c r="H36" s="192">
        <f>Rincian_Prog!AE32</f>
        <v>0</v>
      </c>
      <c r="I36" s="192">
        <f>Rincian_Prog!AK32</f>
        <v>0</v>
      </c>
      <c r="J36" s="192">
        <f>Rincian_Prog!AQ32</f>
        <v>7.3119696969696973E-2</v>
      </c>
      <c r="K36" s="192">
        <f>Rincian_Prog!AW32</f>
        <v>-7.3119696969696973E-2</v>
      </c>
      <c r="L36" s="192">
        <f>Rincian_Prog!BC32</f>
        <v>0</v>
      </c>
      <c r="M36" s="192">
        <f>Rincian_Prog!BI32</f>
        <v>0</v>
      </c>
      <c r="N36" s="156"/>
      <c r="O36" s="154"/>
    </row>
    <row r="37" spans="1:15" ht="15" customHeight="1" x14ac:dyDescent="0.2">
      <c r="A37" s="141" t="s">
        <v>151</v>
      </c>
      <c r="B37" s="92">
        <f>B35+1</f>
        <v>4</v>
      </c>
      <c r="C37" s="119" t="s">
        <v>57</v>
      </c>
      <c r="D37" s="84">
        <f>Rincian_Prog!I35</f>
        <v>0.50599141414141402</v>
      </c>
      <c r="E37" s="146"/>
      <c r="F37" s="146"/>
      <c r="G37" s="146"/>
      <c r="H37" s="146"/>
      <c r="I37" s="146"/>
      <c r="J37" s="146"/>
      <c r="K37" s="146">
        <f>$D37*20%</f>
        <v>0.1011982828282828</v>
      </c>
      <c r="L37" s="146">
        <f>$D37*80%</f>
        <v>0.40479313131313122</v>
      </c>
      <c r="M37" s="146"/>
      <c r="N37" s="156"/>
      <c r="O37" s="154"/>
    </row>
    <row r="38" spans="1:15" ht="15" customHeight="1" x14ac:dyDescent="0.2">
      <c r="A38" s="141" t="s">
        <v>152</v>
      </c>
      <c r="B38" s="92"/>
      <c r="C38" s="119"/>
      <c r="D38" s="84"/>
      <c r="E38" s="192">
        <f>Rincian_Prog!M35</f>
        <v>0</v>
      </c>
      <c r="F38" s="192">
        <f>Rincian_Prog!S35</f>
        <v>0</v>
      </c>
      <c r="G38" s="192">
        <f>Rincian_Prog!Y35</f>
        <v>0</v>
      </c>
      <c r="H38" s="192">
        <f>Rincian_Prog!AE35</f>
        <v>0</v>
      </c>
      <c r="I38" s="192">
        <f>Rincian_Prog!AK35</f>
        <v>0</v>
      </c>
      <c r="J38" s="192">
        <f>Rincian_Prog!AQ35</f>
        <v>0</v>
      </c>
      <c r="K38" s="192">
        <f>Rincian_Prog!AW35</f>
        <v>0</v>
      </c>
      <c r="L38" s="192">
        <f>Rincian_Prog!BC35</f>
        <v>0</v>
      </c>
      <c r="M38" s="192">
        <f>Rincian_Prog!BI35</f>
        <v>0</v>
      </c>
      <c r="N38" s="156"/>
      <c r="O38" s="154"/>
    </row>
    <row r="39" spans="1:15" ht="15" customHeight="1" x14ac:dyDescent="0.2">
      <c r="A39" s="141" t="s">
        <v>151</v>
      </c>
      <c r="B39" s="92">
        <f>B37+1</f>
        <v>5</v>
      </c>
      <c r="C39" s="119" t="s">
        <v>61</v>
      </c>
      <c r="D39" s="84">
        <f>Rincian_Prog!I38</f>
        <v>0.87659932659932649</v>
      </c>
      <c r="E39" s="146"/>
      <c r="F39" s="146"/>
      <c r="G39" s="146"/>
      <c r="H39" s="146"/>
      <c r="I39" s="146"/>
      <c r="J39" s="146"/>
      <c r="K39" s="146"/>
      <c r="L39" s="146"/>
      <c r="M39" s="146">
        <f>$D39</f>
        <v>0.87659932659932649</v>
      </c>
      <c r="N39" s="156"/>
      <c r="O39" s="154"/>
    </row>
    <row r="40" spans="1:15" ht="15" customHeight="1" x14ac:dyDescent="0.2">
      <c r="A40" s="141" t="s">
        <v>152</v>
      </c>
      <c r="B40" s="92"/>
      <c r="C40" s="119"/>
      <c r="D40" s="84"/>
      <c r="E40" s="192">
        <f>Rincian_Prog!M38</f>
        <v>0</v>
      </c>
      <c r="F40" s="192">
        <f>Rincian_Prog!S38</f>
        <v>0</v>
      </c>
      <c r="G40" s="192">
        <f>Rincian_Prog!Y38</f>
        <v>0</v>
      </c>
      <c r="H40" s="192">
        <f>Rincian_Prog!AE38</f>
        <v>0</v>
      </c>
      <c r="I40" s="192">
        <f>Rincian_Prog!AK38</f>
        <v>0</v>
      </c>
      <c r="J40" s="192">
        <f>Rincian_Prog!AQ38</f>
        <v>0</v>
      </c>
      <c r="K40" s="192">
        <f>Rincian_Prog!AW38</f>
        <v>0</v>
      </c>
      <c r="L40" s="192">
        <f>Rincian_Prog!BC38</f>
        <v>0</v>
      </c>
      <c r="M40" s="192">
        <f>Rincian_Prog!BI38</f>
        <v>0</v>
      </c>
      <c r="N40" s="156"/>
      <c r="O40" s="154"/>
    </row>
    <row r="41" spans="1:15" ht="15" customHeight="1" x14ac:dyDescent="0.2">
      <c r="A41" s="141" t="s">
        <v>151</v>
      </c>
      <c r="B41" s="92">
        <f>B39+1</f>
        <v>6</v>
      </c>
      <c r="C41" s="119" t="s">
        <v>63</v>
      </c>
      <c r="D41" s="84">
        <f>Rincian_Prog!I40</f>
        <v>3.6794612794612798</v>
      </c>
      <c r="E41" s="146"/>
      <c r="F41" s="146"/>
      <c r="G41" s="146"/>
      <c r="H41" s="146"/>
      <c r="I41" s="146"/>
      <c r="J41" s="146"/>
      <c r="K41" s="146"/>
      <c r="L41" s="146">
        <f>$D41</f>
        <v>3.6794612794612798</v>
      </c>
      <c r="M41" s="146"/>
      <c r="N41" s="156"/>
      <c r="O41" s="154"/>
    </row>
    <row r="42" spans="1:15" ht="15" customHeight="1" x14ac:dyDescent="0.2">
      <c r="A42" s="141" t="s">
        <v>152</v>
      </c>
      <c r="B42" s="92"/>
      <c r="C42" s="119"/>
      <c r="D42" s="84"/>
      <c r="E42" s="192">
        <f>Rincian_Prog!M40</f>
        <v>0</v>
      </c>
      <c r="F42" s="192">
        <f>Rincian_Prog!S40</f>
        <v>0</v>
      </c>
      <c r="G42" s="192">
        <f>Rincian_Prog!Y40</f>
        <v>0</v>
      </c>
      <c r="H42" s="192">
        <f>Rincian_Prog!AE40</f>
        <v>0</v>
      </c>
      <c r="I42" s="192">
        <f>Rincian_Prog!AK40</f>
        <v>0</v>
      </c>
      <c r="J42" s="192">
        <f>Rincian_Prog!AQ40</f>
        <v>1.4717845117845121</v>
      </c>
      <c r="K42" s="192">
        <f>Rincian_Prog!AW40</f>
        <v>-1.4717845117845121</v>
      </c>
      <c r="L42" s="192">
        <f>Rincian_Prog!BC40</f>
        <v>0</v>
      </c>
      <c r="M42" s="192">
        <f>Rincian_Prog!BI40</f>
        <v>0</v>
      </c>
      <c r="N42" s="156"/>
      <c r="O42" s="154"/>
    </row>
    <row r="43" spans="1:15" ht="15" customHeight="1" x14ac:dyDescent="0.2">
      <c r="A43" s="141" t="s">
        <v>151</v>
      </c>
      <c r="B43" s="92">
        <f t="shared" ref="B43" si="11">B41+1</f>
        <v>7</v>
      </c>
      <c r="C43" s="119" t="s">
        <v>65</v>
      </c>
      <c r="D43" s="84">
        <f>Rincian_Prog!I43</f>
        <v>3.2230639730639727</v>
      </c>
      <c r="E43" s="146"/>
      <c r="F43" s="146"/>
      <c r="G43" s="146"/>
      <c r="H43" s="146"/>
      <c r="I43" s="146"/>
      <c r="J43" s="146"/>
      <c r="K43" s="146"/>
      <c r="L43" s="146"/>
      <c r="M43" s="146">
        <f>$D43</f>
        <v>3.2230639730639727</v>
      </c>
      <c r="N43" s="156"/>
      <c r="O43" s="154"/>
    </row>
    <row r="44" spans="1:15" ht="15" customHeight="1" x14ac:dyDescent="0.2">
      <c r="A44" s="141" t="s">
        <v>152</v>
      </c>
      <c r="B44" s="92"/>
      <c r="C44" s="119"/>
      <c r="D44" s="84"/>
      <c r="E44" s="192">
        <f>Rincian_Prog!M43</f>
        <v>0</v>
      </c>
      <c r="F44" s="192">
        <f>Rincian_Prog!S43</f>
        <v>0</v>
      </c>
      <c r="G44" s="192">
        <f>Rincian_Prog!Y43</f>
        <v>0</v>
      </c>
      <c r="H44" s="192">
        <f>Rincian_Prog!AE43</f>
        <v>0</v>
      </c>
      <c r="I44" s="192">
        <f>Rincian_Prog!AK43</f>
        <v>0</v>
      </c>
      <c r="J44" s="192">
        <f>Rincian_Prog!AQ43</f>
        <v>0</v>
      </c>
      <c r="K44" s="192">
        <f>Rincian_Prog!AW43</f>
        <v>0</v>
      </c>
      <c r="L44" s="192">
        <f>Rincian_Prog!BC43</f>
        <v>0</v>
      </c>
      <c r="M44" s="192">
        <f>Rincian_Prog!BI43</f>
        <v>0</v>
      </c>
      <c r="N44" s="156"/>
      <c r="O44" s="154"/>
    </row>
    <row r="45" spans="1:15" ht="15" customHeight="1" x14ac:dyDescent="0.2">
      <c r="B45" s="72" t="s">
        <v>79</v>
      </c>
      <c r="C45" s="120" t="s">
        <v>80</v>
      </c>
      <c r="D45" s="77"/>
      <c r="E45" s="79"/>
      <c r="F45" s="79"/>
      <c r="G45" s="79"/>
      <c r="H45" s="79"/>
      <c r="I45" s="79"/>
      <c r="J45" s="79"/>
      <c r="K45" s="79"/>
      <c r="L45" s="79"/>
      <c r="M45" s="79"/>
      <c r="N45" s="156"/>
      <c r="O45" s="154"/>
    </row>
    <row r="46" spans="1:15" ht="15" customHeight="1" x14ac:dyDescent="0.2">
      <c r="A46" s="141" t="s">
        <v>151</v>
      </c>
      <c r="B46" s="92">
        <v>1</v>
      </c>
      <c r="C46" s="119" t="s">
        <v>51</v>
      </c>
      <c r="D46" s="84">
        <f>Rincian_Prog!I62</f>
        <v>0.43703636363636367</v>
      </c>
      <c r="E46" s="146"/>
      <c r="F46" s="146"/>
      <c r="G46" s="146">
        <f>$D46*100%</f>
        <v>0.43703636363636367</v>
      </c>
      <c r="H46" s="146"/>
      <c r="I46" s="146"/>
      <c r="J46" s="146"/>
      <c r="K46" s="146"/>
      <c r="L46" s="146"/>
      <c r="M46" s="146"/>
      <c r="N46" s="156"/>
      <c r="O46" s="154"/>
    </row>
    <row r="47" spans="1:15" ht="15" customHeight="1" x14ac:dyDescent="0.2">
      <c r="A47" s="141" t="s">
        <v>152</v>
      </c>
      <c r="B47" s="92"/>
      <c r="C47" s="119"/>
      <c r="D47" s="84"/>
      <c r="E47" s="192">
        <f>Rincian_Prog!M62</f>
        <v>0</v>
      </c>
      <c r="F47" s="192">
        <f>Rincian_Prog!S62</f>
        <v>0</v>
      </c>
      <c r="G47" s="192">
        <f>Rincian_Prog!Y62</f>
        <v>0.21851818181818183</v>
      </c>
      <c r="H47" s="192">
        <f>Rincian_Prog!AE62</f>
        <v>0.21851818181818183</v>
      </c>
      <c r="I47" s="192">
        <f>Rincian_Prog!AK62</f>
        <v>0</v>
      </c>
      <c r="J47" s="192">
        <f>Rincian_Prog!AQ62</f>
        <v>0</v>
      </c>
      <c r="K47" s="192">
        <f>Rincian_Prog!AW62</f>
        <v>-0.43703636363636367</v>
      </c>
      <c r="L47" s="192">
        <f>Rincian_Prog!BC62</f>
        <v>0</v>
      </c>
      <c r="M47" s="192">
        <f>Rincian_Prog!BI62</f>
        <v>0</v>
      </c>
      <c r="N47" s="156"/>
      <c r="O47" s="154"/>
    </row>
    <row r="48" spans="1:15" ht="15" customHeight="1" x14ac:dyDescent="0.2">
      <c r="A48" s="141" t="s">
        <v>151</v>
      </c>
      <c r="B48" s="92">
        <f>B46+1</f>
        <v>2</v>
      </c>
      <c r="C48" s="119" t="s">
        <v>53</v>
      </c>
      <c r="D48" s="84">
        <f>Rincian_Prog!I64</f>
        <v>2.3918424242424239</v>
      </c>
      <c r="E48" s="146"/>
      <c r="F48" s="146"/>
      <c r="G48" s="146"/>
      <c r="H48" s="146"/>
      <c r="I48" s="146"/>
      <c r="J48" s="146"/>
      <c r="K48" s="146">
        <f>$D48*30%</f>
        <v>0.71755272727272712</v>
      </c>
      <c r="L48" s="146">
        <f>$D48*70%</f>
        <v>1.6742896969696965</v>
      </c>
      <c r="M48" s="146"/>
      <c r="N48" s="156"/>
      <c r="O48" s="154"/>
    </row>
    <row r="49" spans="1:15" ht="15" customHeight="1" x14ac:dyDescent="0.2">
      <c r="A49" s="141" t="s">
        <v>152</v>
      </c>
      <c r="B49" s="92"/>
      <c r="C49" s="119"/>
      <c r="D49" s="84"/>
      <c r="E49" s="192">
        <f>Rincian_Prog!M64</f>
        <v>0</v>
      </c>
      <c r="F49" s="192">
        <f>Rincian_Prog!S64</f>
        <v>0</v>
      </c>
      <c r="G49" s="192">
        <f>Rincian_Prog!Y64</f>
        <v>0</v>
      </c>
      <c r="H49" s="192">
        <f>Rincian_Prog!AE64</f>
        <v>0.47836848484848482</v>
      </c>
      <c r="I49" s="192">
        <f>Rincian_Prog!AK64</f>
        <v>0.3587763636363635</v>
      </c>
      <c r="J49" s="192">
        <f>Rincian_Prog!AQ64</f>
        <v>0.59796060606060597</v>
      </c>
      <c r="K49" s="192">
        <f>Rincian_Prog!AW64</f>
        <v>-1.4351054545454542</v>
      </c>
      <c r="L49" s="192">
        <f>Rincian_Prog!BC64</f>
        <v>0</v>
      </c>
      <c r="M49" s="192">
        <f>Rincian_Prog!BI64</f>
        <v>0</v>
      </c>
      <c r="N49" s="156"/>
      <c r="O49" s="154"/>
    </row>
    <row r="50" spans="1:15" ht="15" customHeight="1" x14ac:dyDescent="0.2">
      <c r="A50" s="141" t="s">
        <v>151</v>
      </c>
      <c r="B50" s="92">
        <f>B48+1</f>
        <v>3</v>
      </c>
      <c r="C50" s="119" t="s">
        <v>82</v>
      </c>
      <c r="D50" s="84">
        <f>Rincian_Prog!I67</f>
        <v>1.8046279461279462</v>
      </c>
      <c r="E50" s="146"/>
      <c r="F50" s="146"/>
      <c r="G50" s="146"/>
      <c r="H50" s="146">
        <f>$D50*100%</f>
        <v>1.8046279461279462</v>
      </c>
      <c r="I50" s="146"/>
      <c r="J50" s="146"/>
      <c r="K50" s="146"/>
      <c r="L50" s="146"/>
      <c r="M50" s="146"/>
      <c r="N50" s="156"/>
      <c r="O50" s="154"/>
    </row>
    <row r="51" spans="1:15" ht="15" customHeight="1" x14ac:dyDescent="0.2">
      <c r="A51" s="141" t="s">
        <v>152</v>
      </c>
      <c r="B51" s="92"/>
      <c r="C51" s="119"/>
      <c r="D51" s="84"/>
      <c r="E51" s="192">
        <f>Rincian_Prog!M67</f>
        <v>0</v>
      </c>
      <c r="F51" s="192">
        <f>Rincian_Prog!S67</f>
        <v>0</v>
      </c>
      <c r="G51" s="192">
        <f>Rincian_Prog!Y67</f>
        <v>0</v>
      </c>
      <c r="H51" s="192">
        <f>Rincian_Prog!AE67</f>
        <v>0</v>
      </c>
      <c r="I51" s="192">
        <f>Rincian_Prog!AK67</f>
        <v>1.443702356902357</v>
      </c>
      <c r="J51" s="192">
        <f>Rincian_Prog!AQ67</f>
        <v>0.36092558922558915</v>
      </c>
      <c r="K51" s="192">
        <f>Rincian_Prog!AW67</f>
        <v>-1.8046279461279462</v>
      </c>
      <c r="L51" s="192">
        <f>Rincian_Prog!BC67</f>
        <v>0</v>
      </c>
      <c r="M51" s="192">
        <f>Rincian_Prog!BI67</f>
        <v>0</v>
      </c>
      <c r="N51" s="156"/>
      <c r="O51" s="154"/>
    </row>
    <row r="52" spans="1:15" ht="15" customHeight="1" x14ac:dyDescent="0.2">
      <c r="A52" s="141" t="s">
        <v>151</v>
      </c>
      <c r="B52" s="92">
        <f>B50+1</f>
        <v>4</v>
      </c>
      <c r="C52" s="119" t="s">
        <v>54</v>
      </c>
      <c r="D52" s="84">
        <f>Rincian_Prog!I73</f>
        <v>0.2619621212121212</v>
      </c>
      <c r="E52" s="146"/>
      <c r="F52" s="146"/>
      <c r="G52" s="146"/>
      <c r="H52" s="146"/>
      <c r="I52" s="146"/>
      <c r="J52" s="146"/>
      <c r="K52" s="146"/>
      <c r="L52" s="146">
        <f>$D52*100%</f>
        <v>0.2619621212121212</v>
      </c>
      <c r="M52" s="146"/>
      <c r="N52" s="156"/>
      <c r="O52" s="154"/>
    </row>
    <row r="53" spans="1:15" ht="15" customHeight="1" x14ac:dyDescent="0.2">
      <c r="A53" s="141" t="s">
        <v>152</v>
      </c>
      <c r="B53" s="92"/>
      <c r="C53" s="119"/>
      <c r="D53" s="84"/>
      <c r="E53" s="192">
        <f>Rincian_Prog!M73</f>
        <v>0</v>
      </c>
      <c r="F53" s="192">
        <f>Rincian_Prog!S73</f>
        <v>0</v>
      </c>
      <c r="G53" s="192">
        <f>Rincian_Prog!Y73</f>
        <v>0</v>
      </c>
      <c r="H53" s="192">
        <f>Rincian_Prog!AE73</f>
        <v>0</v>
      </c>
      <c r="I53" s="192">
        <f>Rincian_Prog!AK73</f>
        <v>0</v>
      </c>
      <c r="J53" s="192">
        <f>Rincian_Prog!AQ73</f>
        <v>2.619621212121212E-2</v>
      </c>
      <c r="K53" s="192">
        <f>Rincian_Prog!AW73</f>
        <v>-2.619621212121212E-2</v>
      </c>
      <c r="L53" s="192">
        <f>Rincian_Prog!BC73</f>
        <v>0</v>
      </c>
      <c r="M53" s="192">
        <f>Rincian_Prog!BI73</f>
        <v>0</v>
      </c>
      <c r="N53" s="156"/>
      <c r="O53" s="154"/>
    </row>
    <row r="54" spans="1:15" ht="15" customHeight="1" x14ac:dyDescent="0.2">
      <c r="A54" s="141" t="s">
        <v>151</v>
      </c>
      <c r="B54" s="92">
        <f>B52+1</f>
        <v>5</v>
      </c>
      <c r="C54" s="119" t="s">
        <v>57</v>
      </c>
      <c r="D54" s="84">
        <f>Rincian_Prog!I76</f>
        <v>0.17249141414141411</v>
      </c>
      <c r="E54" s="146"/>
      <c r="F54" s="146"/>
      <c r="G54" s="146"/>
      <c r="H54" s="146"/>
      <c r="I54" s="146"/>
      <c r="J54" s="146"/>
      <c r="K54" s="146">
        <f>$D54*30%</f>
        <v>5.1747424242424234E-2</v>
      </c>
      <c r="L54" s="146">
        <f>$D54*70%</f>
        <v>0.12074398989898986</v>
      </c>
      <c r="M54" s="146"/>
      <c r="N54" s="156"/>
      <c r="O54" s="154"/>
    </row>
    <row r="55" spans="1:15" ht="15" customHeight="1" x14ac:dyDescent="0.2">
      <c r="A55" s="141" t="s">
        <v>152</v>
      </c>
      <c r="B55" s="92"/>
      <c r="C55" s="119"/>
      <c r="D55" s="84"/>
      <c r="E55" s="192">
        <f>Rincian_Prog!M76</f>
        <v>0</v>
      </c>
      <c r="F55" s="192">
        <f>Rincian_Prog!S76</f>
        <v>0</v>
      </c>
      <c r="G55" s="192">
        <f>Rincian_Prog!Y76</f>
        <v>0</v>
      </c>
      <c r="H55" s="192">
        <f>Rincian_Prog!AE76</f>
        <v>0</v>
      </c>
      <c r="I55" s="192">
        <f>Rincian_Prog!AK76</f>
        <v>0</v>
      </c>
      <c r="J55" s="192">
        <f>Rincian_Prog!AQ76</f>
        <v>0</v>
      </c>
      <c r="K55" s="192">
        <f>Rincian_Prog!AW76</f>
        <v>0</v>
      </c>
      <c r="L55" s="192">
        <f>Rincian_Prog!BC76</f>
        <v>0</v>
      </c>
      <c r="M55" s="192">
        <f>Rincian_Prog!BI76</f>
        <v>0</v>
      </c>
      <c r="N55" s="156"/>
      <c r="O55" s="154"/>
    </row>
    <row r="56" spans="1:15" ht="15" customHeight="1" x14ac:dyDescent="0.2">
      <c r="A56" s="141" t="s">
        <v>151</v>
      </c>
      <c r="B56" s="92">
        <f>B54+1</f>
        <v>6</v>
      </c>
      <c r="C56" s="119" t="s">
        <v>90</v>
      </c>
      <c r="D56" s="84">
        <f>Rincian_Prog!I79</f>
        <v>2.1838383838383839</v>
      </c>
      <c r="E56" s="146"/>
      <c r="F56" s="146"/>
      <c r="G56" s="146"/>
      <c r="H56" s="146"/>
      <c r="I56" s="146"/>
      <c r="J56" s="146"/>
      <c r="K56" s="146">
        <f>$D56*30%</f>
        <v>0.65515151515151515</v>
      </c>
      <c r="L56" s="146">
        <f>$D56*70%</f>
        <v>1.5286868686868686</v>
      </c>
      <c r="M56" s="146"/>
      <c r="N56" s="156"/>
      <c r="O56" s="154"/>
    </row>
    <row r="57" spans="1:15" ht="15" customHeight="1" x14ac:dyDescent="0.2">
      <c r="A57" s="141" t="s">
        <v>152</v>
      </c>
      <c r="B57" s="92"/>
      <c r="C57" s="119"/>
      <c r="D57" s="84"/>
      <c r="E57" s="192">
        <f>Rincian_Prog!M79</f>
        <v>0</v>
      </c>
      <c r="F57" s="192">
        <f>Rincian_Prog!S79</f>
        <v>0</v>
      </c>
      <c r="G57" s="192">
        <f>Rincian_Prog!Y79</f>
        <v>0</v>
      </c>
      <c r="H57" s="192">
        <f>Rincian_Prog!AE79</f>
        <v>0</v>
      </c>
      <c r="I57" s="192">
        <f>Rincian_Prog!AK79</f>
        <v>0</v>
      </c>
      <c r="J57" s="192">
        <f>Rincian_Prog!AQ79</f>
        <v>0.87353535353535361</v>
      </c>
      <c r="K57" s="192">
        <f>Rincian_Prog!AW79</f>
        <v>-0.87353535353535361</v>
      </c>
      <c r="L57" s="192">
        <f>Rincian_Prog!BC79</f>
        <v>0</v>
      </c>
      <c r="M57" s="192">
        <f>Rincian_Prog!BI79</f>
        <v>0</v>
      </c>
      <c r="N57" s="156"/>
      <c r="O57" s="154"/>
    </row>
    <row r="58" spans="1:15" ht="15" customHeight="1" x14ac:dyDescent="0.2">
      <c r="A58" s="141" t="s">
        <v>151</v>
      </c>
      <c r="B58" s="92">
        <f>B56+1</f>
        <v>7</v>
      </c>
      <c r="C58" s="119" t="s">
        <v>92</v>
      </c>
      <c r="D58" s="84">
        <f>Rincian_Prog!I84</f>
        <v>1.1870370370370369</v>
      </c>
      <c r="E58" s="146"/>
      <c r="F58" s="146"/>
      <c r="G58" s="146"/>
      <c r="H58" s="146"/>
      <c r="I58" s="146"/>
      <c r="J58" s="146"/>
      <c r="K58" s="146">
        <f>$D58*40%</f>
        <v>0.4748148148148148</v>
      </c>
      <c r="L58" s="146">
        <f>$D58*60%</f>
        <v>0.71222222222222209</v>
      </c>
      <c r="M58" s="146"/>
      <c r="N58" s="156"/>
      <c r="O58" s="154"/>
    </row>
    <row r="59" spans="1:15" ht="15" customHeight="1" x14ac:dyDescent="0.2">
      <c r="A59" s="141" t="s">
        <v>152</v>
      </c>
      <c r="B59" s="92"/>
      <c r="C59" s="119"/>
      <c r="D59" s="84"/>
      <c r="E59" s="192">
        <f>Rincian_Prog!M84</f>
        <v>0</v>
      </c>
      <c r="F59" s="192">
        <f>Rincian_Prog!S84</f>
        <v>0</v>
      </c>
      <c r="G59" s="192">
        <f>Rincian_Prog!Y84</f>
        <v>0</v>
      </c>
      <c r="H59" s="192">
        <f>Rincian_Prog!AE84</f>
        <v>0</v>
      </c>
      <c r="I59" s="192">
        <f>Rincian_Prog!AK84</f>
        <v>0</v>
      </c>
      <c r="J59" s="192">
        <f>Rincian_Prog!AQ84</f>
        <v>0.4748148148148148</v>
      </c>
      <c r="K59" s="192">
        <f>Rincian_Prog!AW84</f>
        <v>-0.4748148148148148</v>
      </c>
      <c r="L59" s="192">
        <f>Rincian_Prog!BC84</f>
        <v>0</v>
      </c>
      <c r="M59" s="192">
        <f>Rincian_Prog!BI84</f>
        <v>0</v>
      </c>
      <c r="N59" s="156"/>
      <c r="O59" s="154"/>
    </row>
    <row r="60" spans="1:15" ht="15" customHeight="1" x14ac:dyDescent="0.2">
      <c r="A60" s="141" t="s">
        <v>151</v>
      </c>
      <c r="B60" s="92">
        <f t="shared" ref="B60" si="12">B58+1</f>
        <v>8</v>
      </c>
      <c r="C60" s="119" t="s">
        <v>97</v>
      </c>
      <c r="D60" s="84">
        <f>Rincian_Prog!I88</f>
        <v>2.0457912457912455</v>
      </c>
      <c r="E60" s="146"/>
      <c r="F60" s="146"/>
      <c r="G60" s="146"/>
      <c r="H60" s="146"/>
      <c r="I60" s="146"/>
      <c r="J60" s="146"/>
      <c r="K60" s="146">
        <f>$D60*40%</f>
        <v>0.81831649831649822</v>
      </c>
      <c r="L60" s="146">
        <f>$D60*60%</f>
        <v>1.2274747474747472</v>
      </c>
      <c r="M60" s="146"/>
      <c r="N60" s="156"/>
      <c r="O60" s="154"/>
    </row>
    <row r="61" spans="1:15" ht="15" customHeight="1" x14ac:dyDescent="0.2">
      <c r="A61" s="141" t="s">
        <v>152</v>
      </c>
      <c r="B61" s="92"/>
      <c r="C61" s="119"/>
      <c r="D61" s="84"/>
      <c r="E61" s="192">
        <f>Rincian_Prog!M88</f>
        <v>0</v>
      </c>
      <c r="F61" s="192">
        <f>Rincian_Prog!S88</f>
        <v>0</v>
      </c>
      <c r="G61" s="192">
        <f>Rincian_Prog!Y88</f>
        <v>0</v>
      </c>
      <c r="H61" s="192">
        <f>Rincian_Prog!AE88</f>
        <v>0</v>
      </c>
      <c r="I61" s="192">
        <f>Rincian_Prog!AK88</f>
        <v>0</v>
      </c>
      <c r="J61" s="192">
        <f>Rincian_Prog!AQ88</f>
        <v>0.81831649831649822</v>
      </c>
      <c r="K61" s="192">
        <f>Rincian_Prog!AW88</f>
        <v>-0.81831649831649822</v>
      </c>
      <c r="L61" s="192">
        <f>Rincian_Prog!BC88</f>
        <v>0</v>
      </c>
      <c r="M61" s="192">
        <f>Rincian_Prog!BI88</f>
        <v>0</v>
      </c>
      <c r="N61" s="156"/>
      <c r="O61" s="154"/>
    </row>
    <row r="62" spans="1:15" ht="15" customHeight="1" x14ac:dyDescent="0.2">
      <c r="B62" s="72" t="s">
        <v>143</v>
      </c>
      <c r="C62" s="120" t="s">
        <v>101</v>
      </c>
      <c r="D62" s="77"/>
      <c r="E62" s="79"/>
      <c r="F62" s="79"/>
      <c r="G62" s="79"/>
      <c r="H62" s="79"/>
      <c r="I62" s="79"/>
      <c r="J62" s="79"/>
      <c r="K62" s="79"/>
      <c r="L62" s="79"/>
      <c r="M62" s="79"/>
      <c r="N62" s="156"/>
      <c r="O62" s="154"/>
    </row>
    <row r="63" spans="1:15" ht="15" customHeight="1" x14ac:dyDescent="0.2">
      <c r="A63" s="141" t="s">
        <v>151</v>
      </c>
      <c r="B63" s="92">
        <v>1</v>
      </c>
      <c r="C63" s="119" t="s">
        <v>51</v>
      </c>
      <c r="D63" s="84">
        <f>Rincian_Prog!I96</f>
        <v>0.43703636363636367</v>
      </c>
      <c r="E63" s="146"/>
      <c r="F63" s="146"/>
      <c r="G63" s="146">
        <f>$D63*100%</f>
        <v>0.43703636363636367</v>
      </c>
      <c r="H63" s="146"/>
      <c r="I63" s="146"/>
      <c r="J63" s="146"/>
      <c r="K63" s="146"/>
      <c r="L63" s="146"/>
      <c r="M63" s="146"/>
      <c r="N63" s="156"/>
      <c r="O63" s="154"/>
    </row>
    <row r="64" spans="1:15" ht="15" customHeight="1" x14ac:dyDescent="0.2">
      <c r="A64" s="141" t="s">
        <v>152</v>
      </c>
      <c r="B64" s="92"/>
      <c r="C64" s="119"/>
      <c r="D64" s="84"/>
      <c r="E64" s="192">
        <f>Rincian_Prog!M96</f>
        <v>0</v>
      </c>
      <c r="F64" s="192">
        <f>Rincian_Prog!S96</f>
        <v>0</v>
      </c>
      <c r="G64" s="192">
        <f>Rincian_Prog!Y96</f>
        <v>0.21851818181818183</v>
      </c>
      <c r="H64" s="192">
        <f>Rincian_Prog!AE96</f>
        <v>0.21851818181818183</v>
      </c>
      <c r="I64" s="192">
        <f>Rincian_Prog!AK96</f>
        <v>0</v>
      </c>
      <c r="J64" s="192">
        <f>Rincian_Prog!AQ96</f>
        <v>0</v>
      </c>
      <c r="K64" s="192">
        <f>Rincian_Prog!AW96</f>
        <v>-0.43703636363636367</v>
      </c>
      <c r="L64" s="192">
        <f>Rincian_Prog!BC96</f>
        <v>0</v>
      </c>
      <c r="M64" s="192">
        <f>Rincian_Prog!BI96</f>
        <v>0</v>
      </c>
      <c r="N64" s="156"/>
      <c r="O64" s="154"/>
    </row>
    <row r="65" spans="1:15" ht="15" customHeight="1" x14ac:dyDescent="0.2">
      <c r="A65" s="141" t="s">
        <v>151</v>
      </c>
      <c r="B65" s="92">
        <f>B63+1</f>
        <v>2</v>
      </c>
      <c r="C65" s="119" t="s">
        <v>53</v>
      </c>
      <c r="D65" s="84">
        <f>Rincian_Prog!I98</f>
        <v>2.3918424242424239</v>
      </c>
      <c r="E65" s="146"/>
      <c r="F65" s="146"/>
      <c r="G65" s="146"/>
      <c r="H65" s="146"/>
      <c r="I65" s="146"/>
      <c r="J65" s="146"/>
      <c r="K65" s="146">
        <f>$D65*100%</f>
        <v>2.3918424242424239</v>
      </c>
      <c r="L65" s="146"/>
      <c r="M65" s="146"/>
      <c r="N65" s="156"/>
      <c r="O65" s="154"/>
    </row>
    <row r="66" spans="1:15" ht="15" customHeight="1" x14ac:dyDescent="0.2">
      <c r="A66" s="141" t="s">
        <v>152</v>
      </c>
      <c r="B66" s="92"/>
      <c r="C66" s="119"/>
      <c r="D66" s="84"/>
      <c r="E66" s="192">
        <f>Rincian_Prog!M98</f>
        <v>0</v>
      </c>
      <c r="F66" s="192">
        <f>Rincian_Prog!S98</f>
        <v>0</v>
      </c>
      <c r="G66" s="192">
        <f>Rincian_Prog!Y98</f>
        <v>0</v>
      </c>
      <c r="H66" s="192">
        <f>Rincian_Prog!AE98</f>
        <v>0.47836848484848482</v>
      </c>
      <c r="I66" s="192">
        <f>Rincian_Prog!AK98</f>
        <v>0.3587763636363635</v>
      </c>
      <c r="J66" s="192">
        <f>Rincian_Prog!AQ98</f>
        <v>0.59796060606060597</v>
      </c>
      <c r="K66" s="192">
        <f>Rincian_Prog!AW98</f>
        <v>-1.4351054545454542</v>
      </c>
      <c r="L66" s="192">
        <f>Rincian_Prog!BC98</f>
        <v>0</v>
      </c>
      <c r="M66" s="192">
        <f>Rincian_Prog!BI98</f>
        <v>0</v>
      </c>
      <c r="N66" s="156"/>
      <c r="O66" s="154"/>
    </row>
    <row r="67" spans="1:15" ht="15" customHeight="1" x14ac:dyDescent="0.2">
      <c r="A67" s="141" t="s">
        <v>151</v>
      </c>
      <c r="B67" s="92">
        <f>B65+1</f>
        <v>3</v>
      </c>
      <c r="C67" s="119" t="s">
        <v>82</v>
      </c>
      <c r="D67" s="84">
        <f>Rincian_Prog!I101</f>
        <v>0.52261616161616165</v>
      </c>
      <c r="E67" s="146"/>
      <c r="F67" s="146"/>
      <c r="G67" s="146"/>
      <c r="H67" s="146">
        <f>$D67*100%</f>
        <v>0.52261616161616165</v>
      </c>
      <c r="I67" s="146"/>
      <c r="J67" s="146"/>
      <c r="K67" s="146"/>
      <c r="L67" s="146"/>
      <c r="M67" s="146"/>
      <c r="N67" s="156"/>
      <c r="O67" s="154"/>
    </row>
    <row r="68" spans="1:15" ht="15" customHeight="1" x14ac:dyDescent="0.2">
      <c r="A68" s="141" t="s">
        <v>152</v>
      </c>
      <c r="B68" s="92"/>
      <c r="C68" s="119"/>
      <c r="D68" s="84"/>
      <c r="E68" s="192">
        <f>Rincian_Prog!M101</f>
        <v>0</v>
      </c>
      <c r="F68" s="192">
        <f>Rincian_Prog!S101</f>
        <v>0</v>
      </c>
      <c r="G68" s="192">
        <f>Rincian_Prog!Y101</f>
        <v>0</v>
      </c>
      <c r="H68" s="192">
        <f>Rincian_Prog!AE101</f>
        <v>0</v>
      </c>
      <c r="I68" s="192">
        <f>Rincian_Prog!AK101</f>
        <v>0.41809292929292935</v>
      </c>
      <c r="J68" s="192">
        <f>Rincian_Prog!AQ101</f>
        <v>0.10452323232323231</v>
      </c>
      <c r="K68" s="192">
        <f>Rincian_Prog!AW101</f>
        <v>-0.52261616161616165</v>
      </c>
      <c r="L68" s="192">
        <f>Rincian_Prog!BC101</f>
        <v>0</v>
      </c>
      <c r="M68" s="192">
        <f>Rincian_Prog!BI101</f>
        <v>0</v>
      </c>
      <c r="N68" s="156"/>
      <c r="O68" s="154"/>
    </row>
    <row r="69" spans="1:15" ht="15" customHeight="1" x14ac:dyDescent="0.2">
      <c r="A69" s="141" t="s">
        <v>151</v>
      </c>
      <c r="B69" s="92">
        <f>B67+1</f>
        <v>4</v>
      </c>
      <c r="C69" s="119" t="s">
        <v>54</v>
      </c>
      <c r="D69" s="84">
        <f>Rincian_Prog!I107</f>
        <v>0.2639924242424242</v>
      </c>
      <c r="E69" s="146"/>
      <c r="F69" s="146"/>
      <c r="G69" s="146"/>
      <c r="H69" s="146"/>
      <c r="I69" s="146"/>
      <c r="J69" s="146"/>
      <c r="K69" s="146">
        <f>$D69*20%</f>
        <v>5.2798484848484845E-2</v>
      </c>
      <c r="L69" s="146">
        <f>$D69*80%</f>
        <v>0.21119393939393938</v>
      </c>
      <c r="M69" s="146"/>
      <c r="N69" s="156"/>
      <c r="O69" s="154"/>
    </row>
    <row r="70" spans="1:15" ht="15" customHeight="1" x14ac:dyDescent="0.2">
      <c r="A70" s="141" t="s">
        <v>152</v>
      </c>
      <c r="B70" s="92"/>
      <c r="C70" s="119"/>
      <c r="D70" s="84"/>
      <c r="E70" s="192">
        <f>Rincian_Prog!M107</f>
        <v>0</v>
      </c>
      <c r="F70" s="192">
        <f>Rincian_Prog!S107</f>
        <v>0</v>
      </c>
      <c r="G70" s="192">
        <f>Rincian_Prog!Y107</f>
        <v>0</v>
      </c>
      <c r="H70" s="192">
        <f>Rincian_Prog!AE107</f>
        <v>0</v>
      </c>
      <c r="I70" s="192">
        <f>Rincian_Prog!AK107</f>
        <v>0</v>
      </c>
      <c r="J70" s="192">
        <f>Rincian_Prog!AQ107</f>
        <v>2.6399242424242422E-2</v>
      </c>
      <c r="K70" s="192">
        <f>Rincian_Prog!AW107</f>
        <v>-2.6399242424242422E-2</v>
      </c>
      <c r="L70" s="192">
        <f>Rincian_Prog!BC107</f>
        <v>0</v>
      </c>
      <c r="M70" s="192">
        <f>Rincian_Prog!BI107</f>
        <v>0</v>
      </c>
      <c r="N70" s="156"/>
      <c r="O70" s="154"/>
    </row>
    <row r="71" spans="1:15" ht="15" customHeight="1" x14ac:dyDescent="0.2">
      <c r="A71" s="141" t="s">
        <v>151</v>
      </c>
      <c r="B71" s="92">
        <f>B69+1</f>
        <v>5</v>
      </c>
      <c r="C71" s="119" t="s">
        <v>57</v>
      </c>
      <c r="D71" s="84">
        <f>Rincian_Prog!I110</f>
        <v>4.6941919191919187E-2</v>
      </c>
      <c r="E71" s="146"/>
      <c r="F71" s="146"/>
      <c r="G71" s="146"/>
      <c r="H71" s="146"/>
      <c r="I71" s="146"/>
      <c r="J71" s="146">
        <f>$D71*20%</f>
        <v>9.3883838383838382E-3</v>
      </c>
      <c r="K71" s="146">
        <f>$D71*80%</f>
        <v>3.7553535353535353E-2</v>
      </c>
      <c r="L71" s="146"/>
      <c r="M71" s="146"/>
      <c r="N71" s="156"/>
      <c r="O71" s="154"/>
    </row>
    <row r="72" spans="1:15" ht="15" customHeight="1" x14ac:dyDescent="0.2">
      <c r="A72" s="141" t="s">
        <v>152</v>
      </c>
      <c r="B72" s="92"/>
      <c r="C72" s="119"/>
      <c r="D72" s="84"/>
      <c r="E72" s="192">
        <f>Rincian_Prog!M110</f>
        <v>0</v>
      </c>
      <c r="F72" s="192">
        <f>Rincian_Prog!S110</f>
        <v>0</v>
      </c>
      <c r="G72" s="192">
        <f>Rincian_Prog!Y110</f>
        <v>0</v>
      </c>
      <c r="H72" s="192">
        <f>Rincian_Prog!AE110</f>
        <v>0</v>
      </c>
      <c r="I72" s="192">
        <f>Rincian_Prog!AK110</f>
        <v>0</v>
      </c>
      <c r="J72" s="192">
        <f>Rincian_Prog!AQ110</f>
        <v>0</v>
      </c>
      <c r="K72" s="192">
        <f>Rincian_Prog!AW110</f>
        <v>0</v>
      </c>
      <c r="L72" s="192">
        <f>Rincian_Prog!BC110</f>
        <v>0</v>
      </c>
      <c r="M72" s="192">
        <f>Rincian_Prog!BI110</f>
        <v>0</v>
      </c>
      <c r="N72" s="156"/>
      <c r="O72" s="154"/>
    </row>
    <row r="73" spans="1:15" ht="15" customHeight="1" x14ac:dyDescent="0.2">
      <c r="A73" s="141" t="s">
        <v>151</v>
      </c>
      <c r="B73" s="92">
        <f>B71+1</f>
        <v>6</v>
      </c>
      <c r="C73" s="119" t="s">
        <v>103</v>
      </c>
      <c r="D73" s="84">
        <f>Rincian_Prog!I113</f>
        <v>3.9441077441077441</v>
      </c>
      <c r="E73" s="146"/>
      <c r="F73" s="146"/>
      <c r="G73" s="146"/>
      <c r="H73" s="146"/>
      <c r="I73" s="146"/>
      <c r="J73" s="146"/>
      <c r="K73" s="146"/>
      <c r="L73" s="146">
        <f>$D73*70%</f>
        <v>2.7608754208754207</v>
      </c>
      <c r="M73" s="146">
        <f>$D73*30%</f>
        <v>1.1832323232323232</v>
      </c>
      <c r="N73" s="156"/>
      <c r="O73" s="154"/>
    </row>
    <row r="74" spans="1:15" ht="15" customHeight="1" x14ac:dyDescent="0.2">
      <c r="A74" s="141" t="s">
        <v>152</v>
      </c>
      <c r="B74" s="92"/>
      <c r="C74" s="119"/>
      <c r="D74" s="84"/>
      <c r="E74" s="192">
        <f>Rincian_Prog!M113</f>
        <v>0</v>
      </c>
      <c r="F74" s="192">
        <f>Rincian_Prog!S113</f>
        <v>0</v>
      </c>
      <c r="G74" s="192">
        <f>Rincian_Prog!Y113</f>
        <v>0</v>
      </c>
      <c r="H74" s="192">
        <f>Rincian_Prog!AE113</f>
        <v>0</v>
      </c>
      <c r="I74" s="192">
        <f>Rincian_Prog!AK113</f>
        <v>0</v>
      </c>
      <c r="J74" s="192">
        <f>Rincian_Prog!AQ113</f>
        <v>1.5776430976430977</v>
      </c>
      <c r="K74" s="192">
        <f>Rincian_Prog!AW113</f>
        <v>-1.5776430976430977</v>
      </c>
      <c r="L74" s="192">
        <f>Rincian_Prog!BC113</f>
        <v>0</v>
      </c>
      <c r="M74" s="192">
        <f>Rincian_Prog!BI113</f>
        <v>0</v>
      </c>
      <c r="N74" s="156"/>
      <c r="O74" s="154"/>
    </row>
    <row r="75" spans="1:15" ht="15" customHeight="1" x14ac:dyDescent="0.2">
      <c r="A75" s="141" t="s">
        <v>151</v>
      </c>
      <c r="B75" s="92">
        <f>B73+1</f>
        <v>7</v>
      </c>
      <c r="C75" s="119" t="s">
        <v>92</v>
      </c>
      <c r="D75" s="84">
        <f>Rincian_Prog!I121</f>
        <v>1.1870370370370369</v>
      </c>
      <c r="E75" s="146"/>
      <c r="F75" s="146"/>
      <c r="G75" s="146"/>
      <c r="H75" s="146"/>
      <c r="I75" s="146"/>
      <c r="J75" s="146"/>
      <c r="K75" s="146">
        <f>$D75*40%</f>
        <v>0.4748148148148148</v>
      </c>
      <c r="L75" s="146">
        <f>$D75*60%</f>
        <v>0.71222222222222209</v>
      </c>
      <c r="M75" s="146"/>
      <c r="N75" s="156"/>
      <c r="O75" s="154"/>
    </row>
    <row r="76" spans="1:15" ht="15" customHeight="1" x14ac:dyDescent="0.2">
      <c r="A76" s="141" t="s">
        <v>152</v>
      </c>
      <c r="B76" s="92"/>
      <c r="C76" s="119"/>
      <c r="D76" s="84"/>
      <c r="E76" s="192">
        <f>Rincian_Prog!M121</f>
        <v>0</v>
      </c>
      <c r="F76" s="192">
        <f>Rincian_Prog!S121</f>
        <v>0</v>
      </c>
      <c r="G76" s="192">
        <f>Rincian_Prog!Y121</f>
        <v>0</v>
      </c>
      <c r="H76" s="192">
        <f>Rincian_Prog!AE121</f>
        <v>0</v>
      </c>
      <c r="I76" s="192">
        <f>Rincian_Prog!AK121</f>
        <v>0</v>
      </c>
      <c r="J76" s="192">
        <f>Rincian_Prog!AQ121</f>
        <v>0.4748148148148148</v>
      </c>
      <c r="K76" s="192">
        <f>Rincian_Prog!AW121</f>
        <v>-0.4748148148148148</v>
      </c>
      <c r="L76" s="192">
        <f>Rincian_Prog!BC121</f>
        <v>0</v>
      </c>
      <c r="M76" s="192">
        <f>Rincian_Prog!BI121</f>
        <v>0</v>
      </c>
      <c r="N76" s="156"/>
      <c r="O76" s="154"/>
    </row>
    <row r="77" spans="1:15" ht="15" customHeight="1" x14ac:dyDescent="0.2">
      <c r="A77" s="141" t="s">
        <v>151</v>
      </c>
      <c r="B77" s="92">
        <f>B75+1</f>
        <v>8</v>
      </c>
      <c r="C77" s="119" t="s">
        <v>97</v>
      </c>
      <c r="D77" s="84">
        <f>Rincian_Prog!I125</f>
        <v>2.0457912457912455</v>
      </c>
      <c r="E77" s="146"/>
      <c r="F77" s="146"/>
      <c r="G77" s="146"/>
      <c r="H77" s="146"/>
      <c r="I77" s="146"/>
      <c r="J77" s="146"/>
      <c r="K77" s="146">
        <f>$D77*40%</f>
        <v>0.81831649831649822</v>
      </c>
      <c r="L77" s="146">
        <f>$D77*60%</f>
        <v>1.2274747474747472</v>
      </c>
      <c r="M77" s="146"/>
      <c r="N77" s="156"/>
      <c r="O77" s="154"/>
    </row>
    <row r="78" spans="1:15" ht="15" customHeight="1" x14ac:dyDescent="0.2">
      <c r="A78" s="141" t="s">
        <v>152</v>
      </c>
      <c r="B78" s="92"/>
      <c r="C78" s="119"/>
      <c r="D78" s="84"/>
      <c r="E78" s="192">
        <f>Rincian_Prog!M125</f>
        <v>0</v>
      </c>
      <c r="F78" s="192">
        <f>Rincian_Prog!S125</f>
        <v>0</v>
      </c>
      <c r="G78" s="192">
        <f>Rincian_Prog!Y125</f>
        <v>0</v>
      </c>
      <c r="H78" s="192">
        <f>Rincian_Prog!AE125</f>
        <v>0</v>
      </c>
      <c r="I78" s="192">
        <f>Rincian_Prog!AK125</f>
        <v>0</v>
      </c>
      <c r="J78" s="192">
        <f>Rincian_Prog!AQ125</f>
        <v>0.81831649831649822</v>
      </c>
      <c r="K78" s="192">
        <f>Rincian_Prog!AW125</f>
        <v>-0.81831649831649822</v>
      </c>
      <c r="L78" s="192">
        <f>Rincian_Prog!BC125</f>
        <v>0</v>
      </c>
      <c r="M78" s="192">
        <f>Rincian_Prog!BI125</f>
        <v>0</v>
      </c>
      <c r="N78" s="156"/>
      <c r="O78" s="154"/>
    </row>
    <row r="79" spans="1:15" ht="15" customHeight="1" x14ac:dyDescent="0.2">
      <c r="B79" s="93" t="s">
        <v>144</v>
      </c>
      <c r="C79" s="120" t="s">
        <v>110</v>
      </c>
      <c r="D79" s="77"/>
      <c r="E79" s="79"/>
      <c r="F79" s="79"/>
      <c r="G79" s="79"/>
      <c r="H79" s="79"/>
      <c r="I79" s="79"/>
      <c r="J79" s="79"/>
      <c r="K79" s="79"/>
      <c r="L79" s="79"/>
      <c r="M79" s="79"/>
      <c r="N79" s="156"/>
      <c r="O79" s="154"/>
    </row>
    <row r="80" spans="1:15" ht="15" customHeight="1" x14ac:dyDescent="0.2">
      <c r="A80" s="141" t="s">
        <v>151</v>
      </c>
      <c r="B80" s="92">
        <v>1</v>
      </c>
      <c r="C80" s="119" t="s">
        <v>51</v>
      </c>
      <c r="D80" s="84">
        <f>Rincian_Prog!I134</f>
        <v>0.50698737373737379</v>
      </c>
      <c r="E80" s="146"/>
      <c r="F80" s="146"/>
      <c r="G80" s="146">
        <f>$D80*100%</f>
        <v>0.50698737373737379</v>
      </c>
      <c r="H80" s="146"/>
      <c r="I80" s="146"/>
      <c r="J80" s="146"/>
      <c r="K80" s="146"/>
      <c r="L80" s="146"/>
      <c r="M80" s="146"/>
      <c r="N80" s="156"/>
      <c r="O80" s="154"/>
    </row>
    <row r="81" spans="1:15" ht="15" customHeight="1" x14ac:dyDescent="0.2">
      <c r="A81" s="141" t="s">
        <v>152</v>
      </c>
      <c r="B81" s="92"/>
      <c r="C81" s="119"/>
      <c r="D81" s="84"/>
      <c r="E81" s="192">
        <f>Rincian_Prog!M134</f>
        <v>0</v>
      </c>
      <c r="F81" s="192">
        <f>Rincian_Prog!S134</f>
        <v>0</v>
      </c>
      <c r="G81" s="192">
        <f>Rincian_Prog!Y134</f>
        <v>0.2534936868686869</v>
      </c>
      <c r="H81" s="192">
        <f>Rincian_Prog!AE134</f>
        <v>0.2534936868686869</v>
      </c>
      <c r="I81" s="192">
        <f>Rincian_Prog!AK134</f>
        <v>0</v>
      </c>
      <c r="J81" s="192">
        <f>Rincian_Prog!AQ134</f>
        <v>0</v>
      </c>
      <c r="K81" s="192">
        <f>Rincian_Prog!AW134</f>
        <v>-0.50698737373737379</v>
      </c>
      <c r="L81" s="192">
        <f>Rincian_Prog!BC134</f>
        <v>0</v>
      </c>
      <c r="M81" s="192">
        <f>Rincian_Prog!BI134</f>
        <v>0</v>
      </c>
      <c r="N81" s="156"/>
      <c r="O81" s="154"/>
    </row>
    <row r="82" spans="1:15" ht="15" customHeight="1" x14ac:dyDescent="0.2">
      <c r="A82" s="141" t="s">
        <v>151</v>
      </c>
      <c r="B82" s="92">
        <f>B80+1</f>
        <v>2</v>
      </c>
      <c r="C82" s="119" t="s">
        <v>53</v>
      </c>
      <c r="D82" s="84">
        <f>Rincian_Prog!I136</f>
        <v>2.7746750841750845</v>
      </c>
      <c r="E82" s="146"/>
      <c r="F82" s="146"/>
      <c r="G82" s="146"/>
      <c r="H82" s="146"/>
      <c r="I82" s="146"/>
      <c r="J82" s="146"/>
      <c r="K82" s="146">
        <f>$D82*100%</f>
        <v>2.7746750841750845</v>
      </c>
      <c r="L82" s="146"/>
      <c r="M82" s="146"/>
      <c r="N82" s="156"/>
      <c r="O82" s="154"/>
    </row>
    <row r="83" spans="1:15" ht="15" customHeight="1" x14ac:dyDescent="0.2">
      <c r="A83" s="141" t="s">
        <v>152</v>
      </c>
      <c r="B83" s="92"/>
      <c r="C83" s="119"/>
      <c r="D83" s="84"/>
      <c r="E83" s="192">
        <f>Rincian_Prog!M136</f>
        <v>0</v>
      </c>
      <c r="F83" s="192">
        <f>Rincian_Prog!S136</f>
        <v>0</v>
      </c>
      <c r="G83" s="192">
        <f>Rincian_Prog!Y136</f>
        <v>0</v>
      </c>
      <c r="H83" s="192">
        <f>Rincian_Prog!AE136</f>
        <v>0.55493501683501689</v>
      </c>
      <c r="I83" s="192">
        <f>Rincian_Prog!AK136</f>
        <v>0.41620126262626256</v>
      </c>
      <c r="J83" s="192">
        <f>Rincian_Prog!AQ136</f>
        <v>0.69366877104377112</v>
      </c>
      <c r="K83" s="192">
        <f>Rincian_Prog!AW136</f>
        <v>-1.6648050505050507</v>
      </c>
      <c r="L83" s="192">
        <f>Rincian_Prog!BC136</f>
        <v>0</v>
      </c>
      <c r="M83" s="192">
        <f>Rincian_Prog!BI136</f>
        <v>0</v>
      </c>
      <c r="N83" s="156"/>
      <c r="O83" s="154"/>
    </row>
    <row r="84" spans="1:15" ht="15" customHeight="1" x14ac:dyDescent="0.2">
      <c r="A84" s="141" t="s">
        <v>151</v>
      </c>
      <c r="B84" s="92">
        <f>B82+1</f>
        <v>3</v>
      </c>
      <c r="C84" s="119" t="s">
        <v>82</v>
      </c>
      <c r="D84" s="84">
        <f>Rincian_Prog!I139</f>
        <v>1.2745488215488214</v>
      </c>
      <c r="E84" s="146"/>
      <c r="F84" s="146"/>
      <c r="G84" s="146"/>
      <c r="H84" s="146">
        <f>$D84*50%</f>
        <v>0.63727441077441072</v>
      </c>
      <c r="I84" s="146">
        <f>$D84*50%</f>
        <v>0.63727441077441072</v>
      </c>
      <c r="J84" s="146"/>
      <c r="K84" s="146"/>
      <c r="L84" s="146"/>
      <c r="M84" s="146"/>
      <c r="N84" s="156"/>
      <c r="O84" s="154"/>
    </row>
    <row r="85" spans="1:15" ht="15" customHeight="1" x14ac:dyDescent="0.2">
      <c r="A85" s="141" t="s">
        <v>152</v>
      </c>
      <c r="B85" s="92"/>
      <c r="C85" s="119"/>
      <c r="D85" s="84"/>
      <c r="E85" s="192">
        <f>Rincian_Prog!M139</f>
        <v>0</v>
      </c>
      <c r="F85" s="192">
        <f>Rincian_Prog!S139</f>
        <v>0</v>
      </c>
      <c r="G85" s="192">
        <f>Rincian_Prog!Y139</f>
        <v>0</v>
      </c>
      <c r="H85" s="192">
        <f>Rincian_Prog!AE139</f>
        <v>0</v>
      </c>
      <c r="I85" s="192">
        <f>Rincian_Prog!AK139</f>
        <v>1.0196390572390572</v>
      </c>
      <c r="J85" s="192">
        <f>Rincian_Prog!AQ139</f>
        <v>0.25490976430976425</v>
      </c>
      <c r="K85" s="192">
        <f>Rincian_Prog!AW139</f>
        <v>-1.2745488215488214</v>
      </c>
      <c r="L85" s="192">
        <f>Rincian_Prog!BC139</f>
        <v>0</v>
      </c>
      <c r="M85" s="192">
        <f>Rincian_Prog!BI139</f>
        <v>0</v>
      </c>
      <c r="N85" s="156"/>
      <c r="O85" s="154"/>
    </row>
    <row r="86" spans="1:15" ht="15" customHeight="1" x14ac:dyDescent="0.2">
      <c r="A86" s="141" t="s">
        <v>151</v>
      </c>
      <c r="B86" s="92">
        <f>B84+1</f>
        <v>4</v>
      </c>
      <c r="C86" s="119" t="s">
        <v>54</v>
      </c>
      <c r="D86" s="84">
        <f>Rincian_Prog!I145</f>
        <v>1.894108080808081</v>
      </c>
      <c r="E86" s="146"/>
      <c r="F86" s="146"/>
      <c r="G86" s="146"/>
      <c r="H86" s="146"/>
      <c r="I86" s="146"/>
      <c r="J86" s="146"/>
      <c r="K86" s="146"/>
      <c r="L86" s="146">
        <f>$D86*100%</f>
        <v>1.894108080808081</v>
      </c>
      <c r="M86" s="146"/>
      <c r="N86" s="156"/>
      <c r="O86" s="154"/>
    </row>
    <row r="87" spans="1:15" ht="15" customHeight="1" x14ac:dyDescent="0.2">
      <c r="A87" s="141" t="s">
        <v>152</v>
      </c>
      <c r="B87" s="92"/>
      <c r="C87" s="119"/>
      <c r="D87" s="84"/>
      <c r="E87" s="192">
        <f>Rincian_Prog!M145</f>
        <v>0</v>
      </c>
      <c r="F87" s="192">
        <f>Rincian_Prog!S145</f>
        <v>0</v>
      </c>
      <c r="G87" s="192">
        <f>Rincian_Prog!Y145</f>
        <v>0</v>
      </c>
      <c r="H87" s="192">
        <f>Rincian_Prog!AE145</f>
        <v>0</v>
      </c>
      <c r="I87" s="192">
        <f>Rincian_Prog!AK145</f>
        <v>0</v>
      </c>
      <c r="J87" s="192">
        <f>Rincian_Prog!AQ145</f>
        <v>0.18941080808080812</v>
      </c>
      <c r="K87" s="192">
        <f>Rincian_Prog!AW145</f>
        <v>-0.18941080808080812</v>
      </c>
      <c r="L87" s="192">
        <f>Rincian_Prog!BC145</f>
        <v>0</v>
      </c>
      <c r="M87" s="192">
        <f>Rincian_Prog!BI145</f>
        <v>0</v>
      </c>
      <c r="N87" s="156"/>
      <c r="O87" s="154"/>
    </row>
    <row r="88" spans="1:15" ht="15" customHeight="1" x14ac:dyDescent="0.2">
      <c r="A88" s="141" t="s">
        <v>151</v>
      </c>
      <c r="B88" s="92">
        <f>B86+1</f>
        <v>5</v>
      </c>
      <c r="C88" s="119" t="s">
        <v>57</v>
      </c>
      <c r="D88" s="84">
        <f>Rincian_Prog!I148</f>
        <v>0.17389747474747475</v>
      </c>
      <c r="E88" s="146"/>
      <c r="F88" s="146"/>
      <c r="G88" s="146"/>
      <c r="H88" s="146"/>
      <c r="I88" s="146"/>
      <c r="J88" s="146"/>
      <c r="K88" s="146">
        <f>$D88*100%</f>
        <v>0.17389747474747475</v>
      </c>
      <c r="L88" s="146"/>
      <c r="M88" s="146"/>
      <c r="N88" s="156"/>
      <c r="O88" s="154"/>
    </row>
    <row r="89" spans="1:15" ht="15" customHeight="1" x14ac:dyDescent="0.2">
      <c r="A89" s="141" t="s">
        <v>152</v>
      </c>
      <c r="B89" s="92"/>
      <c r="C89" s="119"/>
      <c r="D89" s="84"/>
      <c r="E89" s="192">
        <f>Rincian_Prog!M148</f>
        <v>0</v>
      </c>
      <c r="F89" s="192">
        <f>Rincian_Prog!S148</f>
        <v>0</v>
      </c>
      <c r="G89" s="192">
        <f>Rincian_Prog!Y148</f>
        <v>0</v>
      </c>
      <c r="H89" s="192">
        <f>Rincian_Prog!AE148</f>
        <v>0</v>
      </c>
      <c r="I89" s="192">
        <f>Rincian_Prog!AK148</f>
        <v>0</v>
      </c>
      <c r="J89" s="192">
        <f>Rincian_Prog!AQ148</f>
        <v>0</v>
      </c>
      <c r="K89" s="192">
        <f>Rincian_Prog!AW148</f>
        <v>0</v>
      </c>
      <c r="L89" s="192">
        <f>Rincian_Prog!BC148</f>
        <v>0</v>
      </c>
      <c r="M89" s="192">
        <f>Rincian_Prog!BI148</f>
        <v>0</v>
      </c>
      <c r="N89" s="156"/>
      <c r="O89" s="154"/>
    </row>
    <row r="90" spans="1:15" ht="15" customHeight="1" x14ac:dyDescent="0.2">
      <c r="A90" s="141" t="s">
        <v>151</v>
      </c>
      <c r="B90" s="92">
        <f>B88+1</f>
        <v>6</v>
      </c>
      <c r="C90" s="119" t="s">
        <v>92</v>
      </c>
      <c r="D90" s="84">
        <f>Rincian_Prog!I151</f>
        <v>1.1870370370370369</v>
      </c>
      <c r="E90" s="146"/>
      <c r="F90" s="146"/>
      <c r="G90" s="146"/>
      <c r="H90" s="146"/>
      <c r="I90" s="146"/>
      <c r="J90" s="146"/>
      <c r="K90" s="146">
        <f>$D90*40%</f>
        <v>0.4748148148148148</v>
      </c>
      <c r="L90" s="146">
        <f>$D90*60%</f>
        <v>0.71222222222222209</v>
      </c>
      <c r="M90" s="146"/>
      <c r="N90" s="156"/>
      <c r="O90" s="154"/>
    </row>
    <row r="91" spans="1:15" ht="15" customHeight="1" x14ac:dyDescent="0.2">
      <c r="A91" s="141" t="s">
        <v>152</v>
      </c>
      <c r="B91" s="92"/>
      <c r="C91" s="119"/>
      <c r="D91" s="84"/>
      <c r="E91" s="192">
        <f>Rincian_Prog!M151</f>
        <v>0</v>
      </c>
      <c r="F91" s="192">
        <f>Rincian_Prog!S151</f>
        <v>0</v>
      </c>
      <c r="G91" s="192">
        <f>Rincian_Prog!Y151</f>
        <v>0</v>
      </c>
      <c r="H91" s="192">
        <f>Rincian_Prog!AE151</f>
        <v>0</v>
      </c>
      <c r="I91" s="192">
        <f>Rincian_Prog!AK151</f>
        <v>0</v>
      </c>
      <c r="J91" s="192">
        <f>Rincian_Prog!AQ151</f>
        <v>0.4748148148148148</v>
      </c>
      <c r="K91" s="192">
        <f>Rincian_Prog!AW151</f>
        <v>-0.4748148148148148</v>
      </c>
      <c r="L91" s="192">
        <f>Rincian_Prog!BC151</f>
        <v>0</v>
      </c>
      <c r="M91" s="192">
        <f>Rincian_Prog!BI151</f>
        <v>0</v>
      </c>
      <c r="N91" s="156"/>
      <c r="O91" s="154"/>
    </row>
    <row r="92" spans="1:15" ht="15" customHeight="1" x14ac:dyDescent="0.2">
      <c r="A92" s="141" t="s">
        <v>151</v>
      </c>
      <c r="B92" s="92">
        <f>B90+1</f>
        <v>7</v>
      </c>
      <c r="C92" s="119" t="s">
        <v>97</v>
      </c>
      <c r="D92" s="84">
        <f>Rincian_Prog!I155</f>
        <v>1.1021700336700335</v>
      </c>
      <c r="E92" s="146"/>
      <c r="F92" s="146"/>
      <c r="G92" s="146"/>
      <c r="H92" s="146"/>
      <c r="I92" s="146"/>
      <c r="J92" s="146"/>
      <c r="K92" s="146">
        <f>$D92*40%</f>
        <v>0.44086801346801341</v>
      </c>
      <c r="L92" s="146">
        <f>$D92*60%</f>
        <v>0.66130202020202011</v>
      </c>
      <c r="M92" s="146"/>
      <c r="N92" s="156"/>
      <c r="O92" s="154"/>
    </row>
    <row r="93" spans="1:15" ht="15" customHeight="1" x14ac:dyDescent="0.2">
      <c r="A93" s="141" t="s">
        <v>152</v>
      </c>
      <c r="B93" s="92"/>
      <c r="C93" s="119"/>
      <c r="D93" s="84"/>
      <c r="E93" s="192">
        <f>Rincian_Prog!M155</f>
        <v>0</v>
      </c>
      <c r="F93" s="192">
        <f>Rincian_Prog!S155</f>
        <v>0</v>
      </c>
      <c r="G93" s="192">
        <f>Rincian_Prog!Y155</f>
        <v>0</v>
      </c>
      <c r="H93" s="192">
        <f>Rincian_Prog!AE155</f>
        <v>0</v>
      </c>
      <c r="I93" s="192">
        <f>Rincian_Prog!AK155</f>
        <v>0</v>
      </c>
      <c r="J93" s="192">
        <f>Rincian_Prog!AQ155</f>
        <v>0.44086801346801341</v>
      </c>
      <c r="K93" s="192">
        <f>Rincian_Prog!AW155</f>
        <v>-0.44086801346801341</v>
      </c>
      <c r="L93" s="192">
        <f>Rincian_Prog!BC155</f>
        <v>0</v>
      </c>
      <c r="M93" s="192">
        <f>Rincian_Prog!BI155</f>
        <v>0</v>
      </c>
      <c r="N93" s="156"/>
      <c r="O93" s="154"/>
    </row>
    <row r="94" spans="1:15" ht="15" customHeight="1" x14ac:dyDescent="0.2">
      <c r="A94" s="141" t="s">
        <v>151</v>
      </c>
      <c r="B94" s="92">
        <f t="shared" ref="B94" si="13">B92+1</f>
        <v>8</v>
      </c>
      <c r="C94" s="119" t="s">
        <v>90</v>
      </c>
      <c r="D94" s="84">
        <f>Rincian_Prog!I160</f>
        <v>2.1838383838383839</v>
      </c>
      <c r="E94" s="146"/>
      <c r="F94" s="146"/>
      <c r="G94" s="146"/>
      <c r="H94" s="146"/>
      <c r="I94" s="146"/>
      <c r="J94" s="146"/>
      <c r="K94" s="146"/>
      <c r="L94" s="146"/>
      <c r="M94" s="146">
        <f>$D94*100%</f>
        <v>2.1838383838383839</v>
      </c>
      <c r="N94" s="156"/>
      <c r="O94" s="154"/>
    </row>
    <row r="95" spans="1:15" ht="15" customHeight="1" x14ac:dyDescent="0.2">
      <c r="A95" s="141" t="s">
        <v>152</v>
      </c>
      <c r="B95" s="92"/>
      <c r="C95" s="119"/>
      <c r="D95" s="84"/>
      <c r="E95" s="192">
        <f>Rincian_Prog!M160</f>
        <v>0</v>
      </c>
      <c r="F95" s="192">
        <f>Rincian_Prog!S160</f>
        <v>0</v>
      </c>
      <c r="G95" s="192">
        <f>Rincian_Prog!Y160</f>
        <v>0</v>
      </c>
      <c r="H95" s="192">
        <f>Rincian_Prog!AE160</f>
        <v>0</v>
      </c>
      <c r="I95" s="192">
        <f>Rincian_Prog!AK160</f>
        <v>0</v>
      </c>
      <c r="J95" s="192">
        <f>Rincian_Prog!AQ160</f>
        <v>0.87353535353535361</v>
      </c>
      <c r="K95" s="192">
        <f>Rincian_Prog!AW160</f>
        <v>-0.87353535353535361</v>
      </c>
      <c r="L95" s="192">
        <f>Rincian_Prog!BC160</f>
        <v>0</v>
      </c>
      <c r="M95" s="192">
        <f>Rincian_Prog!BI160</f>
        <v>0</v>
      </c>
      <c r="N95" s="156"/>
      <c r="O95" s="154"/>
    </row>
    <row r="96" spans="1:15" ht="15" customHeight="1" x14ac:dyDescent="0.2">
      <c r="B96" s="72" t="s">
        <v>115</v>
      </c>
      <c r="C96" s="121" t="s">
        <v>116</v>
      </c>
      <c r="D96" s="77"/>
      <c r="E96" s="79"/>
      <c r="F96" s="79"/>
      <c r="G96" s="79"/>
      <c r="H96" s="79"/>
      <c r="I96" s="79"/>
      <c r="J96" s="79"/>
      <c r="K96" s="79"/>
      <c r="L96" s="79"/>
      <c r="M96" s="79"/>
      <c r="N96" s="156"/>
      <c r="O96" s="154"/>
    </row>
    <row r="97" spans="1:15" ht="15" customHeight="1" x14ac:dyDescent="0.2">
      <c r="B97" s="93" t="s">
        <v>117</v>
      </c>
      <c r="C97" s="121" t="s">
        <v>118</v>
      </c>
      <c r="D97" s="77"/>
      <c r="E97" s="86"/>
      <c r="F97" s="86"/>
      <c r="G97" s="86"/>
      <c r="H97" s="86"/>
      <c r="I97" s="86"/>
      <c r="J97" s="86"/>
      <c r="K97" s="86"/>
      <c r="L97" s="86"/>
      <c r="M97" s="86"/>
      <c r="N97" s="156"/>
      <c r="O97" s="154"/>
    </row>
    <row r="98" spans="1:15" ht="15" customHeight="1" x14ac:dyDescent="0.2">
      <c r="A98" s="141" t="s">
        <v>151</v>
      </c>
      <c r="B98" s="124">
        <v>1</v>
      </c>
      <c r="C98" s="122" t="s">
        <v>119</v>
      </c>
      <c r="D98" s="84">
        <f>Rincian_Prog!I172</f>
        <v>5.4208754208754206E-2</v>
      </c>
      <c r="E98" s="146"/>
      <c r="F98" s="146"/>
      <c r="G98" s="146"/>
      <c r="H98" s="146">
        <f>$D98*100%</f>
        <v>5.4208754208754206E-2</v>
      </c>
      <c r="I98" s="146"/>
      <c r="J98" s="146"/>
      <c r="K98" s="146"/>
      <c r="L98" s="146"/>
      <c r="M98" s="146"/>
      <c r="N98" s="156"/>
      <c r="O98" s="154"/>
    </row>
    <row r="99" spans="1:15" ht="15" customHeight="1" x14ac:dyDescent="0.2">
      <c r="A99" s="141" t="s">
        <v>152</v>
      </c>
      <c r="B99" s="124"/>
      <c r="C99" s="122"/>
      <c r="D99" s="84"/>
      <c r="E99" s="192">
        <f>Rincian_Prog!M172</f>
        <v>0</v>
      </c>
      <c r="F99" s="192">
        <f>Rincian_Prog!S172</f>
        <v>0</v>
      </c>
      <c r="G99" s="192">
        <f>Rincian_Prog!Y172</f>
        <v>0</v>
      </c>
      <c r="H99" s="192">
        <f>Rincian_Prog!AE172</f>
        <v>0</v>
      </c>
      <c r="I99" s="192">
        <f>Rincian_Prog!AK172</f>
        <v>0</v>
      </c>
      <c r="J99" s="192">
        <f>Rincian_Prog!AQ172</f>
        <v>0</v>
      </c>
      <c r="K99" s="192">
        <f>Rincian_Prog!AW172</f>
        <v>0</v>
      </c>
      <c r="L99" s="192">
        <f>Rincian_Prog!BC172</f>
        <v>0</v>
      </c>
      <c r="M99" s="192">
        <f>Rincian_Prog!BI172</f>
        <v>0</v>
      </c>
      <c r="N99" s="156"/>
      <c r="O99" s="154"/>
    </row>
    <row r="100" spans="1:15" ht="15" customHeight="1" x14ac:dyDescent="0.2">
      <c r="A100" s="141" t="s">
        <v>151</v>
      </c>
      <c r="B100" s="124">
        <f>B98+1</f>
        <v>2</v>
      </c>
      <c r="C100" s="122" t="s">
        <v>120</v>
      </c>
      <c r="D100" s="84">
        <f>Rincian_Prog!I173</f>
        <v>10.95959595959596</v>
      </c>
      <c r="E100" s="146"/>
      <c r="F100" s="146"/>
      <c r="G100" s="146"/>
      <c r="H100" s="146">
        <f>$D100*15%</f>
        <v>1.643939393939394</v>
      </c>
      <c r="I100" s="146">
        <f>$D100*15%</f>
        <v>1.643939393939394</v>
      </c>
      <c r="J100" s="146">
        <f>$D100*15%</f>
        <v>1.643939393939394</v>
      </c>
      <c r="K100" s="146">
        <f>$D100*25%</f>
        <v>2.7398989898989901</v>
      </c>
      <c r="L100" s="146">
        <f>$D100*30%</f>
        <v>3.2878787878787881</v>
      </c>
      <c r="M100" s="146"/>
      <c r="N100" s="156"/>
      <c r="O100" s="154"/>
    </row>
    <row r="101" spans="1:15" ht="15" customHeight="1" x14ac:dyDescent="0.2">
      <c r="A101" s="141" t="s">
        <v>152</v>
      </c>
      <c r="B101" s="124"/>
      <c r="C101" s="122"/>
      <c r="D101" s="84"/>
      <c r="E101" s="192">
        <f>Rincian_Prog!M173</f>
        <v>0</v>
      </c>
      <c r="F101" s="192">
        <f>Rincian_Prog!S173</f>
        <v>0</v>
      </c>
      <c r="G101" s="192">
        <f>Rincian_Prog!Y173</f>
        <v>0</v>
      </c>
      <c r="H101" s="192">
        <f>Rincian_Prog!AE173</f>
        <v>0</v>
      </c>
      <c r="I101" s="192">
        <f>Rincian_Prog!AK173</f>
        <v>0</v>
      </c>
      <c r="J101" s="192">
        <f>Rincian_Prog!AQ173</f>
        <v>0</v>
      </c>
      <c r="K101" s="192">
        <f>Rincian_Prog!AW173</f>
        <v>0</v>
      </c>
      <c r="L101" s="192">
        <f>Rincian_Prog!BC173</f>
        <v>0</v>
      </c>
      <c r="M101" s="192">
        <f>Rincian_Prog!BI173</f>
        <v>0</v>
      </c>
      <c r="N101" s="156"/>
      <c r="O101" s="154"/>
    </row>
    <row r="102" spans="1:15" ht="15" customHeight="1" x14ac:dyDescent="0.2">
      <c r="A102" s="141" t="s">
        <v>151</v>
      </c>
      <c r="B102" s="124">
        <f>B100+1</f>
        <v>3</v>
      </c>
      <c r="C102" s="122" t="s">
        <v>122</v>
      </c>
      <c r="D102" s="84">
        <f>Rincian_Prog!I176</f>
        <v>2.5202020202020203</v>
      </c>
      <c r="E102" s="146"/>
      <c r="F102" s="146"/>
      <c r="G102" s="146"/>
      <c r="H102" s="146"/>
      <c r="I102" s="146"/>
      <c r="J102" s="146"/>
      <c r="K102" s="146"/>
      <c r="L102" s="146">
        <f>$D102*20%</f>
        <v>0.50404040404040407</v>
      </c>
      <c r="M102" s="146">
        <f>$D102*80%</f>
        <v>2.0161616161616163</v>
      </c>
      <c r="N102" s="156"/>
      <c r="O102" s="154"/>
    </row>
    <row r="103" spans="1:15" ht="15" customHeight="1" x14ac:dyDescent="0.2">
      <c r="A103" s="141" t="s">
        <v>152</v>
      </c>
      <c r="B103" s="124"/>
      <c r="C103" s="122"/>
      <c r="D103" s="84"/>
      <c r="E103" s="192">
        <f>Rincian_Prog!M176</f>
        <v>0</v>
      </c>
      <c r="F103" s="192">
        <f>Rincian_Prog!S176</f>
        <v>0</v>
      </c>
      <c r="G103" s="192">
        <f>Rincian_Prog!Y176</f>
        <v>0</v>
      </c>
      <c r="H103" s="192">
        <f>Rincian_Prog!AE176</f>
        <v>0</v>
      </c>
      <c r="I103" s="192">
        <f>Rincian_Prog!AK176</f>
        <v>0</v>
      </c>
      <c r="J103" s="192">
        <f>Rincian_Prog!AQ176</f>
        <v>0</v>
      </c>
      <c r="K103" s="192">
        <f>Rincian_Prog!AW176</f>
        <v>0</v>
      </c>
      <c r="L103" s="192">
        <f>Rincian_Prog!BC176</f>
        <v>0</v>
      </c>
      <c r="M103" s="192">
        <f>Rincian_Prog!BI176</f>
        <v>0</v>
      </c>
      <c r="N103" s="156"/>
      <c r="O103" s="154"/>
    </row>
    <row r="104" spans="1:15" ht="15" customHeight="1" x14ac:dyDescent="0.2">
      <c r="A104" s="141" t="s">
        <v>151</v>
      </c>
      <c r="B104" s="124">
        <f>B102+1</f>
        <v>4</v>
      </c>
      <c r="C104" s="122" t="s">
        <v>125</v>
      </c>
      <c r="D104" s="84">
        <f>Rincian_Prog!I177</f>
        <v>0.34494949494949495</v>
      </c>
      <c r="E104" s="146"/>
      <c r="F104" s="146"/>
      <c r="G104" s="146"/>
      <c r="H104" s="146"/>
      <c r="I104" s="146"/>
      <c r="J104" s="146"/>
      <c r="K104" s="146"/>
      <c r="L104" s="146">
        <f>$D104*100%</f>
        <v>0.34494949494949495</v>
      </c>
      <c r="M104" s="146"/>
      <c r="N104" s="156"/>
      <c r="O104" s="154"/>
    </row>
    <row r="105" spans="1:15" ht="15" customHeight="1" x14ac:dyDescent="0.2">
      <c r="A105" s="141" t="s">
        <v>152</v>
      </c>
      <c r="B105" s="124"/>
      <c r="C105" s="122"/>
      <c r="D105" s="84"/>
      <c r="E105" s="192">
        <f>Rincian_Prog!M177</f>
        <v>0</v>
      </c>
      <c r="F105" s="192">
        <f>Rincian_Prog!S177</f>
        <v>0</v>
      </c>
      <c r="G105" s="192">
        <f>Rincian_Prog!Y177</f>
        <v>0</v>
      </c>
      <c r="H105" s="192">
        <f>Rincian_Prog!AE177</f>
        <v>0</v>
      </c>
      <c r="I105" s="192">
        <f>Rincian_Prog!AK177</f>
        <v>0</v>
      </c>
      <c r="J105" s="192">
        <f>Rincian_Prog!AQ177</f>
        <v>0</v>
      </c>
      <c r="K105" s="192">
        <f>Rincian_Prog!AW177</f>
        <v>0</v>
      </c>
      <c r="L105" s="192">
        <f>Rincian_Prog!BC177</f>
        <v>0</v>
      </c>
      <c r="M105" s="192">
        <f>Rincian_Prog!BI177</f>
        <v>0</v>
      </c>
      <c r="N105" s="156"/>
      <c r="O105" s="154"/>
    </row>
    <row r="106" spans="1:15" ht="15" customHeight="1" x14ac:dyDescent="0.2">
      <c r="A106" s="141" t="s">
        <v>151</v>
      </c>
      <c r="B106" s="124">
        <f>B104+1</f>
        <v>5</v>
      </c>
      <c r="C106" s="122" t="s">
        <v>126</v>
      </c>
      <c r="D106" s="84">
        <f>Rincian_Prog!I179</f>
        <v>4.55050505050505E-2</v>
      </c>
      <c r="E106" s="146"/>
      <c r="F106" s="146"/>
      <c r="G106" s="146"/>
      <c r="H106" s="146"/>
      <c r="I106" s="146"/>
      <c r="J106" s="146">
        <f>$D106*100%</f>
        <v>4.55050505050505E-2</v>
      </c>
      <c r="K106" s="146"/>
      <c r="L106" s="146"/>
      <c r="M106" s="146"/>
      <c r="N106" s="156"/>
      <c r="O106" s="154"/>
    </row>
    <row r="107" spans="1:15" ht="15" customHeight="1" x14ac:dyDescent="0.2">
      <c r="A107" s="141" t="s">
        <v>152</v>
      </c>
      <c r="B107" s="124"/>
      <c r="C107" s="122"/>
      <c r="D107" s="84"/>
      <c r="E107" s="192">
        <f>Rincian_Prog!M179</f>
        <v>0</v>
      </c>
      <c r="F107" s="192">
        <f>Rincian_Prog!S179</f>
        <v>0</v>
      </c>
      <c r="G107" s="192">
        <f>Rincian_Prog!Y179</f>
        <v>0</v>
      </c>
      <c r="H107" s="192">
        <f>Rincian_Prog!AE179</f>
        <v>0</v>
      </c>
      <c r="I107" s="192">
        <f>Rincian_Prog!AK179</f>
        <v>9.101010101010101E-3</v>
      </c>
      <c r="J107" s="192">
        <f>Rincian_Prog!AQ179</f>
        <v>9.101010101010101E-3</v>
      </c>
      <c r="K107" s="192">
        <f>Rincian_Prog!AW179</f>
        <v>-1.8202020202020202E-2</v>
      </c>
      <c r="L107" s="192">
        <f>Rincian_Prog!BC179</f>
        <v>0</v>
      </c>
      <c r="M107" s="192">
        <f>Rincian_Prog!BI179</f>
        <v>0</v>
      </c>
      <c r="N107" s="156"/>
      <c r="O107" s="154"/>
    </row>
    <row r="108" spans="1:15" ht="15" customHeight="1" x14ac:dyDescent="0.2">
      <c r="A108" s="141" t="s">
        <v>151</v>
      </c>
      <c r="B108" s="124">
        <f>B106+1</f>
        <v>6</v>
      </c>
      <c r="C108" s="122" t="s">
        <v>127</v>
      </c>
      <c r="D108" s="84">
        <f>Rincian_Prog!I180</f>
        <v>0.24106060606060606</v>
      </c>
      <c r="E108" s="146"/>
      <c r="F108" s="146"/>
      <c r="G108" s="146"/>
      <c r="H108" s="146"/>
      <c r="I108" s="146"/>
      <c r="J108" s="146">
        <f>$D108*100%</f>
        <v>0.24106060606060606</v>
      </c>
      <c r="K108" s="146"/>
      <c r="L108" s="146"/>
      <c r="M108" s="146"/>
      <c r="N108" s="156"/>
      <c r="O108" s="154"/>
    </row>
    <row r="109" spans="1:15" ht="15" customHeight="1" x14ac:dyDescent="0.2">
      <c r="A109" s="141" t="s">
        <v>152</v>
      </c>
      <c r="B109" s="124"/>
      <c r="C109" s="122"/>
      <c r="D109" s="84"/>
      <c r="E109" s="192">
        <f>Rincian_Prog!M180</f>
        <v>0</v>
      </c>
      <c r="F109" s="192">
        <f>Rincian_Prog!S180</f>
        <v>0</v>
      </c>
      <c r="G109" s="192">
        <f>Rincian_Prog!Y180</f>
        <v>0</v>
      </c>
      <c r="H109" s="192">
        <f>Rincian_Prog!AE180</f>
        <v>0</v>
      </c>
      <c r="I109" s="192">
        <f>Rincian_Prog!AK180</f>
        <v>4.8212121212121213E-2</v>
      </c>
      <c r="J109" s="192">
        <f>Rincian_Prog!AQ180</f>
        <v>4.8212121212121213E-2</v>
      </c>
      <c r="K109" s="192">
        <f>Rincian_Prog!AW180</f>
        <v>-9.6424242424242426E-2</v>
      </c>
      <c r="L109" s="192">
        <f>Rincian_Prog!BC180</f>
        <v>0</v>
      </c>
      <c r="M109" s="192">
        <f>Rincian_Prog!BI180</f>
        <v>0</v>
      </c>
      <c r="N109" s="156"/>
      <c r="O109" s="154"/>
    </row>
    <row r="110" spans="1:15" ht="15" customHeight="1" x14ac:dyDescent="0.2">
      <c r="A110" s="141" t="s">
        <v>151</v>
      </c>
      <c r="B110" s="124">
        <f>B108+1</f>
        <v>7</v>
      </c>
      <c r="C110" s="123" t="s">
        <v>128</v>
      </c>
      <c r="D110" s="84">
        <f>Rincian_Prog!I182</f>
        <v>0.20909090909090908</v>
      </c>
      <c r="E110" s="146"/>
      <c r="F110" s="146"/>
      <c r="G110" s="146"/>
      <c r="H110" s="146"/>
      <c r="I110" s="146"/>
      <c r="J110" s="146">
        <f>$D110*100%</f>
        <v>0.20909090909090908</v>
      </c>
      <c r="K110" s="146"/>
      <c r="L110" s="146"/>
      <c r="M110" s="146"/>
      <c r="N110" s="156"/>
      <c r="O110" s="154"/>
    </row>
    <row r="111" spans="1:15" ht="15" customHeight="1" x14ac:dyDescent="0.2">
      <c r="A111" s="141" t="s">
        <v>152</v>
      </c>
      <c r="B111" s="124"/>
      <c r="C111" s="123"/>
      <c r="D111" s="84"/>
      <c r="E111" s="192">
        <f>Rincian_Prog!M182</f>
        <v>0</v>
      </c>
      <c r="F111" s="192">
        <f>Rincian_Prog!S182</f>
        <v>0</v>
      </c>
      <c r="G111" s="192">
        <f>Rincian_Prog!Y182</f>
        <v>0</v>
      </c>
      <c r="H111" s="192">
        <f>Rincian_Prog!AE182</f>
        <v>0</v>
      </c>
      <c r="I111" s="192">
        <f>Rincian_Prog!AK182</f>
        <v>4.1818181818181817E-2</v>
      </c>
      <c r="J111" s="192">
        <f>Rincian_Prog!AQ182</f>
        <v>4.1818181818181817E-2</v>
      </c>
      <c r="K111" s="192">
        <f>Rincian_Prog!AW182</f>
        <v>-8.3636363636363634E-2</v>
      </c>
      <c r="L111" s="192">
        <f>Rincian_Prog!BC182</f>
        <v>0</v>
      </c>
      <c r="M111" s="192">
        <f>Rincian_Prog!BI182</f>
        <v>0</v>
      </c>
      <c r="N111" s="156"/>
      <c r="O111" s="154"/>
    </row>
    <row r="112" spans="1:15" ht="15" customHeight="1" x14ac:dyDescent="0.2">
      <c r="A112" s="141" t="s">
        <v>151</v>
      </c>
      <c r="B112" s="124">
        <f>B110+1</f>
        <v>8</v>
      </c>
      <c r="C112" s="122" t="s">
        <v>129</v>
      </c>
      <c r="D112" s="84">
        <f>Rincian_Prog!I183</f>
        <v>3.7171717171717168E-2</v>
      </c>
      <c r="E112" s="146"/>
      <c r="F112" s="146"/>
      <c r="G112" s="146"/>
      <c r="H112" s="146"/>
      <c r="I112" s="146"/>
      <c r="J112" s="146"/>
      <c r="K112" s="146">
        <f>$D112*100%</f>
        <v>3.7171717171717168E-2</v>
      </c>
      <c r="L112" s="146"/>
      <c r="M112" s="146"/>
      <c r="N112" s="156"/>
      <c r="O112" s="154"/>
    </row>
    <row r="113" spans="1:15" ht="15" customHeight="1" x14ac:dyDescent="0.2">
      <c r="A113" s="141" t="s">
        <v>152</v>
      </c>
      <c r="B113" s="124"/>
      <c r="C113" s="122"/>
      <c r="D113" s="84"/>
      <c r="E113" s="192">
        <f>Rincian_Prog!M183</f>
        <v>0</v>
      </c>
      <c r="F113" s="192">
        <f>Rincian_Prog!S183</f>
        <v>0</v>
      </c>
      <c r="G113" s="192">
        <f>Rincian_Prog!Y183</f>
        <v>0</v>
      </c>
      <c r="H113" s="192">
        <f>Rincian_Prog!AE183</f>
        <v>0</v>
      </c>
      <c r="I113" s="192">
        <f>Rincian_Prog!AK183</f>
        <v>7.434343434343434E-3</v>
      </c>
      <c r="J113" s="192">
        <f>Rincian_Prog!AQ183</f>
        <v>7.434343434343434E-3</v>
      </c>
      <c r="K113" s="192">
        <f>Rincian_Prog!AW183</f>
        <v>-1.4868686868686868E-2</v>
      </c>
      <c r="L113" s="192">
        <f>Rincian_Prog!BC183</f>
        <v>0</v>
      </c>
      <c r="M113" s="192">
        <f>Rincian_Prog!BI183</f>
        <v>0</v>
      </c>
      <c r="N113" s="156"/>
      <c r="O113" s="154"/>
    </row>
    <row r="114" spans="1:15" ht="15" customHeight="1" x14ac:dyDescent="0.2">
      <c r="A114" s="141" t="s">
        <v>151</v>
      </c>
      <c r="B114" s="124">
        <f>B112+1</f>
        <v>9</v>
      </c>
      <c r="C114" s="122" t="s">
        <v>130</v>
      </c>
      <c r="D114" s="84">
        <f>Rincian_Prog!I184</f>
        <v>1.1848484848484848</v>
      </c>
      <c r="E114" s="146"/>
      <c r="F114" s="146"/>
      <c r="G114" s="146"/>
      <c r="H114" s="146"/>
      <c r="I114" s="146"/>
      <c r="J114" s="146"/>
      <c r="K114" s="146">
        <f>$D114*100%</f>
        <v>1.1848484848484848</v>
      </c>
      <c r="L114" s="146"/>
      <c r="M114" s="146"/>
      <c r="N114" s="156"/>
      <c r="O114" s="154"/>
    </row>
    <row r="115" spans="1:15" ht="15" customHeight="1" x14ac:dyDescent="0.2">
      <c r="A115" s="141" t="s">
        <v>152</v>
      </c>
      <c r="B115" s="124"/>
      <c r="C115" s="122"/>
      <c r="D115" s="84"/>
      <c r="E115" s="192">
        <f>Rincian_Prog!M184</f>
        <v>0</v>
      </c>
      <c r="F115" s="192">
        <f>Rincian_Prog!S184</f>
        <v>0</v>
      </c>
      <c r="G115" s="192">
        <f>Rincian_Prog!Y184</f>
        <v>0</v>
      </c>
      <c r="H115" s="192">
        <f>Rincian_Prog!AE184</f>
        <v>0</v>
      </c>
      <c r="I115" s="192">
        <f>Rincian_Prog!AK184</f>
        <v>0.23696969696969697</v>
      </c>
      <c r="J115" s="192">
        <f>Rincian_Prog!AQ184</f>
        <v>0.23696969696969697</v>
      </c>
      <c r="K115" s="192">
        <f>Rincian_Prog!AW184</f>
        <v>-0.47393939393939394</v>
      </c>
      <c r="L115" s="192">
        <f>Rincian_Prog!BC184</f>
        <v>0</v>
      </c>
      <c r="M115" s="192">
        <f>Rincian_Prog!BI184</f>
        <v>0</v>
      </c>
      <c r="N115" s="156"/>
      <c r="O115" s="154"/>
    </row>
    <row r="116" spans="1:15" ht="15" customHeight="1" x14ac:dyDescent="0.2">
      <c r="A116" s="141" t="s">
        <v>151</v>
      </c>
      <c r="B116" s="124">
        <f>B114+1</f>
        <v>10</v>
      </c>
      <c r="C116" s="122" t="s">
        <v>131</v>
      </c>
      <c r="D116" s="84">
        <f>Rincian_Prog!I187</f>
        <v>1.4610101010101011</v>
      </c>
      <c r="E116" s="146"/>
      <c r="F116" s="146"/>
      <c r="G116" s="146"/>
      <c r="H116" s="146"/>
      <c r="I116" s="146">
        <f>$D116*100%</f>
        <v>1.4610101010101011</v>
      </c>
      <c r="J116" s="146"/>
      <c r="K116" s="146"/>
      <c r="L116" s="146"/>
      <c r="M116" s="146"/>
      <c r="N116" s="156"/>
      <c r="O116" s="154"/>
    </row>
    <row r="117" spans="1:15" ht="15" customHeight="1" x14ac:dyDescent="0.2">
      <c r="A117" s="141" t="s">
        <v>152</v>
      </c>
      <c r="B117" s="124"/>
      <c r="C117" s="122"/>
      <c r="D117" s="84"/>
      <c r="E117" s="192">
        <f>Rincian_Prog!M187</f>
        <v>0</v>
      </c>
      <c r="F117" s="192">
        <f>Rincian_Prog!S187</f>
        <v>0</v>
      </c>
      <c r="G117" s="192">
        <f>Rincian_Prog!Y187</f>
        <v>0</v>
      </c>
      <c r="H117" s="192">
        <f>Rincian_Prog!AE187</f>
        <v>0</v>
      </c>
      <c r="I117" s="192">
        <f>Rincian_Prog!AK187</f>
        <v>0.87660606060606061</v>
      </c>
      <c r="J117" s="192">
        <f>Rincian_Prog!AQ187</f>
        <v>0.43830303030303042</v>
      </c>
      <c r="K117" s="192">
        <f>Rincian_Prog!AW187</f>
        <v>-1.314909090909091</v>
      </c>
      <c r="L117" s="192">
        <f>Rincian_Prog!BC187</f>
        <v>0</v>
      </c>
      <c r="M117" s="192">
        <f>Rincian_Prog!BI187</f>
        <v>0</v>
      </c>
      <c r="N117" s="156"/>
      <c r="O117" s="154"/>
    </row>
    <row r="118" spans="1:15" ht="15" customHeight="1" x14ac:dyDescent="0.2">
      <c r="A118" s="141" t="s">
        <v>151</v>
      </c>
      <c r="B118" s="124">
        <f t="shared" ref="B118" si="14">B116+1</f>
        <v>11</v>
      </c>
      <c r="C118" s="122" t="s">
        <v>132</v>
      </c>
      <c r="D118" s="84">
        <f>Rincian_Prog!I188</f>
        <v>5.6157575757575762</v>
      </c>
      <c r="E118" s="146"/>
      <c r="F118" s="146"/>
      <c r="G118" s="146"/>
      <c r="H118" s="146"/>
      <c r="I118" s="146">
        <f>$D118*20%</f>
        <v>1.1231515151515152</v>
      </c>
      <c r="J118" s="146">
        <f>$D118*80%</f>
        <v>4.4926060606060609</v>
      </c>
      <c r="K118" s="146"/>
      <c r="L118" s="146"/>
      <c r="M118" s="146"/>
      <c r="N118" s="156"/>
      <c r="O118" s="154"/>
    </row>
    <row r="119" spans="1:15" ht="15" customHeight="1" x14ac:dyDescent="0.2">
      <c r="A119" s="141" t="s">
        <v>152</v>
      </c>
      <c r="B119" s="124"/>
      <c r="C119" s="122"/>
      <c r="D119" s="84"/>
      <c r="E119" s="192">
        <f>Rincian_Prog!M188</f>
        <v>0</v>
      </c>
      <c r="F119" s="192">
        <f>Rincian_Prog!S188</f>
        <v>0</v>
      </c>
      <c r="G119" s="192">
        <f>Rincian_Prog!Y188</f>
        <v>0</v>
      </c>
      <c r="H119" s="192">
        <f>Rincian_Prog!AE188</f>
        <v>0</v>
      </c>
      <c r="I119" s="192">
        <f>Rincian_Prog!AK188</f>
        <v>3.3694545454545457</v>
      </c>
      <c r="J119" s="192">
        <f>Rincian_Prog!AQ188</f>
        <v>1.6847272727272731</v>
      </c>
      <c r="K119" s="192">
        <f>Rincian_Prog!AW188</f>
        <v>-5.054181818181819</v>
      </c>
      <c r="L119" s="192">
        <f>Rincian_Prog!BC188</f>
        <v>0</v>
      </c>
      <c r="M119" s="192">
        <f>Rincian_Prog!BI188</f>
        <v>0</v>
      </c>
      <c r="N119" s="156"/>
      <c r="O119" s="154"/>
    </row>
    <row r="120" spans="1:15" ht="15" customHeight="1" x14ac:dyDescent="0.2">
      <c r="B120" s="93" t="s">
        <v>145</v>
      </c>
      <c r="C120" s="121" t="s">
        <v>133</v>
      </c>
      <c r="D120" s="84"/>
      <c r="E120" s="79"/>
      <c r="F120" s="79"/>
      <c r="G120" s="79"/>
      <c r="H120" s="79"/>
      <c r="I120" s="79"/>
      <c r="J120" s="79"/>
      <c r="K120" s="79"/>
      <c r="L120" s="79"/>
      <c r="M120" s="79"/>
      <c r="N120" s="156"/>
      <c r="O120" s="154"/>
    </row>
    <row r="121" spans="1:15" ht="15" customHeight="1" x14ac:dyDescent="0.2">
      <c r="A121" s="141" t="s">
        <v>151</v>
      </c>
      <c r="B121" s="92">
        <v>1</v>
      </c>
      <c r="C121" s="122" t="s">
        <v>134</v>
      </c>
      <c r="D121" s="84">
        <f>Rincian_Prog!I194</f>
        <v>0.35622962962962967</v>
      </c>
      <c r="E121" s="146"/>
      <c r="F121" s="146"/>
      <c r="G121" s="146"/>
      <c r="H121" s="146"/>
      <c r="I121" s="146"/>
      <c r="J121" s="146"/>
      <c r="K121" s="146"/>
      <c r="L121" s="146"/>
      <c r="M121" s="146">
        <f>$D121*100%</f>
        <v>0.35622962962962967</v>
      </c>
      <c r="N121" s="156"/>
      <c r="O121" s="154"/>
    </row>
    <row r="122" spans="1:15" ht="15" customHeight="1" thickBot="1" x14ac:dyDescent="0.25">
      <c r="A122" s="141" t="s">
        <v>152</v>
      </c>
      <c r="B122" s="97"/>
      <c r="C122" s="103"/>
      <c r="D122" s="102"/>
      <c r="E122" s="193">
        <f>Rincian_Prog!M194</f>
        <v>0</v>
      </c>
      <c r="F122" s="193">
        <f>Rincian_Prog!S194</f>
        <v>0</v>
      </c>
      <c r="G122" s="193">
        <f>Rincian_Prog!Y194</f>
        <v>0</v>
      </c>
      <c r="H122" s="193">
        <f>Rincian_Prog!AE194</f>
        <v>0</v>
      </c>
      <c r="I122" s="193">
        <f>Rincian_Prog!AK194</f>
        <v>0</v>
      </c>
      <c r="J122" s="193">
        <f>Rincian_Prog!AQ194</f>
        <v>0</v>
      </c>
      <c r="K122" s="193">
        <f>Rincian_Prog!AW194</f>
        <v>0</v>
      </c>
      <c r="L122" s="193">
        <f>Rincian_Prog!BC194</f>
        <v>0</v>
      </c>
      <c r="M122" s="193">
        <f>Rincian_Prog!BI194</f>
        <v>0</v>
      </c>
      <c r="N122" s="156"/>
      <c r="O122" s="154"/>
    </row>
    <row r="123" spans="1:15" ht="30" customHeight="1" thickBot="1" x14ac:dyDescent="0.25">
      <c r="B123" s="104"/>
      <c r="C123" s="105"/>
      <c r="D123" s="109">
        <f>SUM(D10:D122)</f>
        <v>99.999999999999986</v>
      </c>
      <c r="E123" s="158"/>
      <c r="F123" s="159"/>
      <c r="G123" s="159"/>
      <c r="H123" s="159"/>
      <c r="I123" s="159"/>
      <c r="J123" s="159"/>
      <c r="K123" s="159"/>
      <c r="L123" s="159"/>
      <c r="M123" s="159"/>
      <c r="N123" s="156"/>
    </row>
    <row r="124" spans="1:15" ht="15" x14ac:dyDescent="0.2">
      <c r="B124" s="127"/>
      <c r="C124" s="128" t="s">
        <v>146</v>
      </c>
      <c r="D124" s="195">
        <v>0</v>
      </c>
      <c r="E124" s="150">
        <f t="shared" ref="E124:M124" ca="1" si="15">SUMIF(t_scedule_rinc,"P",E10:E122)</f>
        <v>0.31565656565656569</v>
      </c>
      <c r="F124" s="150">
        <f t="shared" ca="1" si="15"/>
        <v>3.4405388215488215</v>
      </c>
      <c r="G124" s="150">
        <f t="shared" ca="1" si="15"/>
        <v>5.4508753198653199</v>
      </c>
      <c r="H124" s="150">
        <f t="shared" ca="1" si="15"/>
        <v>4.9888451178451181</v>
      </c>
      <c r="I124" s="150">
        <f t="shared" ca="1" si="15"/>
        <v>5.1915538720538725</v>
      </c>
      <c r="J124" s="150">
        <f t="shared" ca="1" si="15"/>
        <v>11.398857811447812</v>
      </c>
      <c r="K124" s="150">
        <f t="shared" ca="1" si="15"/>
        <v>21.393093484848478</v>
      </c>
      <c r="L124" s="150">
        <f t="shared" ca="1" si="15"/>
        <v>35.401066548821554</v>
      </c>
      <c r="M124" s="150">
        <f t="shared" ca="1" si="15"/>
        <v>12.419512457912457</v>
      </c>
      <c r="N124" s="156"/>
    </row>
    <row r="125" spans="1:15" ht="15" x14ac:dyDescent="0.2">
      <c r="B125" s="129"/>
      <c r="C125" s="130" t="s">
        <v>147</v>
      </c>
      <c r="D125" s="196">
        <v>0</v>
      </c>
      <c r="E125" s="151">
        <f t="shared" ref="E125" ca="1" si="16">D125+E124</f>
        <v>0.31565656565656569</v>
      </c>
      <c r="F125" s="151">
        <f t="shared" ref="F125" ca="1" si="17">E125+F124</f>
        <v>3.7561953872053873</v>
      </c>
      <c r="G125" s="151">
        <f t="shared" ref="G125" ca="1" si="18">F125+G124</f>
        <v>9.2070707070707076</v>
      </c>
      <c r="H125" s="151">
        <f t="shared" ref="H125" ca="1" si="19">G125+H124</f>
        <v>14.195915824915826</v>
      </c>
      <c r="I125" s="151">
        <f t="shared" ref="I125" ca="1" si="20">H125+I124</f>
        <v>19.387469696969699</v>
      </c>
      <c r="J125" s="151">
        <f t="shared" ref="J125" ca="1" si="21">I125+J124</f>
        <v>30.786327508417511</v>
      </c>
      <c r="K125" s="151">
        <f t="shared" ref="K125" ca="1" si="22">J125+K124</f>
        <v>52.179420993265992</v>
      </c>
      <c r="L125" s="151">
        <f t="shared" ref="L125" ca="1" si="23">K125+L124</f>
        <v>87.580487542087553</v>
      </c>
      <c r="M125" s="197">
        <f t="shared" ref="M125" ca="1" si="24">L125+M124</f>
        <v>100.00000000000001</v>
      </c>
      <c r="N125" s="156"/>
    </row>
    <row r="126" spans="1:15" ht="15" x14ac:dyDescent="0.2">
      <c r="B126" s="131"/>
      <c r="C126" s="132" t="s">
        <v>148</v>
      </c>
      <c r="D126" s="198">
        <v>0</v>
      </c>
      <c r="E126" s="152">
        <f t="shared" ref="E126:J126" ca="1" si="25">SUMIF(t_scedule_rinc,"R",E10:E122)</f>
        <v>0</v>
      </c>
      <c r="F126" s="152">
        <f t="shared" ca="1" si="25"/>
        <v>0</v>
      </c>
      <c r="G126" s="152">
        <f t="shared" ca="1" si="25"/>
        <v>4.0551346801346799</v>
      </c>
      <c r="H126" s="152">
        <f t="shared" ca="1" si="25"/>
        <v>15.964225589225588</v>
      </c>
      <c r="I126" s="152">
        <f t="shared" ca="1" si="25"/>
        <v>12.155373737373736</v>
      </c>
      <c r="J126" s="152">
        <f t="shared" ca="1" si="25"/>
        <v>17.127037037037042</v>
      </c>
      <c r="K126" s="152"/>
      <c r="L126" s="152"/>
      <c r="M126" s="199"/>
      <c r="N126" s="156"/>
    </row>
    <row r="127" spans="1:15" ht="15" x14ac:dyDescent="0.2">
      <c r="B127" s="129"/>
      <c r="C127" s="130" t="s">
        <v>158</v>
      </c>
      <c r="D127" s="196">
        <v>0</v>
      </c>
      <c r="E127" s="151">
        <f t="shared" ref="E127" ca="1" si="26">D127+E126</f>
        <v>0</v>
      </c>
      <c r="F127" s="151">
        <f t="shared" ref="F127" ca="1" si="27">E127+F126</f>
        <v>0</v>
      </c>
      <c r="G127" s="151">
        <f t="shared" ref="G127" ca="1" si="28">F127+G126</f>
        <v>4.0551346801346799</v>
      </c>
      <c r="H127" s="151">
        <f t="shared" ref="H127" ca="1" si="29">G127+H126</f>
        <v>20.01936026936027</v>
      </c>
      <c r="I127" s="151">
        <f t="shared" ref="I127" ca="1" si="30">H127+I126</f>
        <v>32.174734006734006</v>
      </c>
      <c r="J127" s="151">
        <f t="shared" ref="J127" ca="1" si="31">I127+J126</f>
        <v>49.301771043771048</v>
      </c>
      <c r="K127" s="151"/>
      <c r="L127" s="151"/>
      <c r="M127" s="197"/>
      <c r="N127" s="156"/>
    </row>
    <row r="128" spans="1:15" ht="15.75" thickBot="1" x14ac:dyDescent="0.25">
      <c r="B128" s="133"/>
      <c r="C128" s="134" t="s">
        <v>149</v>
      </c>
      <c r="D128" s="200">
        <v>0</v>
      </c>
      <c r="E128" s="153">
        <f t="shared" ref="E128:J128" ca="1" si="32">E127-E125</f>
        <v>-0.31565656565656569</v>
      </c>
      <c r="F128" s="153">
        <f t="shared" ca="1" si="32"/>
        <v>-3.7561953872053873</v>
      </c>
      <c r="G128" s="153">
        <f t="shared" ca="1" si="32"/>
        <v>-5.1519360269360277</v>
      </c>
      <c r="H128" s="153">
        <f t="shared" ca="1" si="32"/>
        <v>5.8234444444444442</v>
      </c>
      <c r="I128" s="153">
        <f t="shared" ca="1" si="32"/>
        <v>12.787264309764307</v>
      </c>
      <c r="J128" s="153">
        <f t="shared" ca="1" si="32"/>
        <v>18.515443535353537</v>
      </c>
      <c r="K128" s="153"/>
      <c r="L128" s="153"/>
      <c r="M128" s="201"/>
      <c r="N128" s="157"/>
    </row>
    <row r="129" spans="3:4" x14ac:dyDescent="0.2">
      <c r="C129" s="118"/>
      <c r="D129" s="115"/>
    </row>
    <row r="131" spans="3:4" x14ac:dyDescent="0.2">
      <c r="D131" s="112"/>
    </row>
    <row r="133" spans="3:4" x14ac:dyDescent="0.2">
      <c r="D133" s="112"/>
    </row>
  </sheetData>
  <mergeCells count="3">
    <mergeCell ref="D6:D8"/>
    <mergeCell ref="B6:B8"/>
    <mergeCell ref="C6:C8"/>
  </mergeCells>
  <conditionalFormatting sqref="E11:M11">
    <cfRule type="cellIs" dxfId="129" priority="47" operator="greaterThan">
      <formula>0</formula>
    </cfRule>
    <cfRule type="cellIs" dxfId="128" priority="50" operator="greaterThan">
      <formula>0</formula>
    </cfRule>
  </conditionalFormatting>
  <conditionalFormatting sqref="E11:M28">
    <cfRule type="cellIs" dxfId="127" priority="45" operator="equal">
      <formula>0</formula>
    </cfRule>
    <cfRule type="cellIs" dxfId="126" priority="44" operator="lessThan">
      <formula>0</formula>
    </cfRule>
  </conditionalFormatting>
  <conditionalFormatting sqref="E12:M14">
    <cfRule type="cellIs" dxfId="125" priority="258" operator="greaterThan">
      <formula>0</formula>
    </cfRule>
  </conditionalFormatting>
  <conditionalFormatting sqref="E13:M13">
    <cfRule type="cellIs" dxfId="124" priority="255" operator="greaterThan">
      <formula>0</formula>
    </cfRule>
  </conditionalFormatting>
  <conditionalFormatting sqref="E15:M15">
    <cfRule type="cellIs" dxfId="123" priority="251" operator="greaterThan">
      <formula>0</formula>
    </cfRule>
  </conditionalFormatting>
  <conditionalFormatting sqref="E15:M16">
    <cfRule type="cellIs" dxfId="122" priority="254" operator="greaterThan">
      <formula>0</formula>
    </cfRule>
  </conditionalFormatting>
  <conditionalFormatting sqref="E17:M17">
    <cfRule type="cellIs" dxfId="121" priority="247" operator="greaterThan">
      <formula>0</formula>
    </cfRule>
  </conditionalFormatting>
  <conditionalFormatting sqref="E17:M18">
    <cfRule type="cellIs" dxfId="120" priority="250" operator="greaterThan">
      <formula>0</formula>
    </cfRule>
  </conditionalFormatting>
  <conditionalFormatting sqref="E19:M19">
    <cfRule type="cellIs" dxfId="119" priority="243" operator="greaterThan">
      <formula>0</formula>
    </cfRule>
  </conditionalFormatting>
  <conditionalFormatting sqref="E19:M20">
    <cfRule type="cellIs" dxfId="118" priority="246" operator="greaterThan">
      <formula>0</formula>
    </cfRule>
  </conditionalFormatting>
  <conditionalFormatting sqref="E21:M21">
    <cfRule type="cellIs" dxfId="117" priority="239" operator="greaterThan">
      <formula>0</formula>
    </cfRule>
  </conditionalFormatting>
  <conditionalFormatting sqref="E21:M22">
    <cfRule type="cellIs" dxfId="116" priority="242" operator="greaterThan">
      <formula>0</formula>
    </cfRule>
  </conditionalFormatting>
  <conditionalFormatting sqref="E23:M23">
    <cfRule type="cellIs" dxfId="115" priority="235" operator="greaterThan">
      <formula>0</formula>
    </cfRule>
  </conditionalFormatting>
  <conditionalFormatting sqref="E23:M24">
    <cfRule type="cellIs" dxfId="114" priority="238" operator="greaterThan">
      <formula>0</formula>
    </cfRule>
  </conditionalFormatting>
  <conditionalFormatting sqref="E25:M25">
    <cfRule type="cellIs" dxfId="113" priority="231" operator="greaterThan">
      <formula>0</formula>
    </cfRule>
  </conditionalFormatting>
  <conditionalFormatting sqref="E25:M26">
    <cfRule type="cellIs" dxfId="112" priority="234" operator="greaterThan">
      <formula>0</formula>
    </cfRule>
  </conditionalFormatting>
  <conditionalFormatting sqref="E27:M27">
    <cfRule type="cellIs" dxfId="111" priority="43" operator="greaterThan">
      <formula>0</formula>
    </cfRule>
  </conditionalFormatting>
  <conditionalFormatting sqref="E27:M28">
    <cfRule type="cellIs" dxfId="110" priority="46" operator="greaterThan">
      <formula>0</formula>
    </cfRule>
  </conditionalFormatting>
  <conditionalFormatting sqref="E31:M31">
    <cfRule type="cellIs" dxfId="109" priority="223" operator="greaterThan">
      <formula>0</formula>
    </cfRule>
  </conditionalFormatting>
  <conditionalFormatting sqref="E31:M32">
    <cfRule type="cellIs" dxfId="108" priority="226" operator="greaterThan">
      <formula>0</formula>
    </cfRule>
  </conditionalFormatting>
  <conditionalFormatting sqref="E31:M44">
    <cfRule type="cellIs" dxfId="107" priority="200" operator="lessThan">
      <formula>0</formula>
    </cfRule>
    <cfRule type="cellIs" dxfId="106" priority="201" operator="equal">
      <formula>0</formula>
    </cfRule>
  </conditionalFormatting>
  <conditionalFormatting sqref="E33:M33">
    <cfRule type="cellIs" dxfId="105" priority="219" operator="greaterThan">
      <formula>0</formula>
    </cfRule>
  </conditionalFormatting>
  <conditionalFormatting sqref="E33:M34">
    <cfRule type="cellIs" dxfId="104" priority="222" operator="greaterThan">
      <formula>0</formula>
    </cfRule>
  </conditionalFormatting>
  <conditionalFormatting sqref="E35:M35">
    <cfRule type="cellIs" dxfId="103" priority="215" operator="greaterThan">
      <formula>0</formula>
    </cfRule>
  </conditionalFormatting>
  <conditionalFormatting sqref="E35:M36">
    <cfRule type="cellIs" dxfId="102" priority="218" operator="greaterThan">
      <formula>0</formula>
    </cfRule>
  </conditionalFormatting>
  <conditionalFormatting sqref="E37:M37">
    <cfRule type="cellIs" dxfId="101" priority="211" operator="greaterThan">
      <formula>0</formula>
    </cfRule>
  </conditionalFormatting>
  <conditionalFormatting sqref="E37:M38">
    <cfRule type="cellIs" dxfId="100" priority="214" operator="greaterThan">
      <formula>0</formula>
    </cfRule>
  </conditionalFormatting>
  <conditionalFormatting sqref="E39:M39">
    <cfRule type="cellIs" dxfId="99" priority="207" operator="greaterThan">
      <formula>0</formula>
    </cfRule>
  </conditionalFormatting>
  <conditionalFormatting sqref="E39:M40">
    <cfRule type="cellIs" dxfId="98" priority="210" operator="greaterThan">
      <formula>0</formula>
    </cfRule>
  </conditionalFormatting>
  <conditionalFormatting sqref="E41:M41">
    <cfRule type="cellIs" dxfId="97" priority="203" operator="greaterThan">
      <formula>0</formula>
    </cfRule>
  </conditionalFormatting>
  <conditionalFormatting sqref="E41:M42">
    <cfRule type="cellIs" dxfId="96" priority="206" operator="greaterThan">
      <formula>0</formula>
    </cfRule>
  </conditionalFormatting>
  <conditionalFormatting sqref="E43:M43">
    <cfRule type="cellIs" dxfId="95" priority="199" operator="greaterThan">
      <formula>0</formula>
    </cfRule>
  </conditionalFormatting>
  <conditionalFormatting sqref="E43:M44">
    <cfRule type="cellIs" dxfId="94" priority="202" operator="greaterThan">
      <formula>0</formula>
    </cfRule>
  </conditionalFormatting>
  <conditionalFormatting sqref="E46:M46">
    <cfRule type="cellIs" dxfId="93" priority="195" operator="greaterThan">
      <formula>0</formula>
    </cfRule>
  </conditionalFormatting>
  <conditionalFormatting sqref="E46:M47">
    <cfRule type="cellIs" dxfId="92" priority="198" operator="greaterThan">
      <formula>0</formula>
    </cfRule>
  </conditionalFormatting>
  <conditionalFormatting sqref="E46:M61">
    <cfRule type="cellIs" dxfId="91" priority="33" operator="lessThan">
      <formula>0</formula>
    </cfRule>
    <cfRule type="cellIs" dxfId="90" priority="34" operator="equal">
      <formula>0</formula>
    </cfRule>
  </conditionalFormatting>
  <conditionalFormatting sqref="E48:M48">
    <cfRule type="cellIs" dxfId="89" priority="41" operator="greaterThan">
      <formula>0</formula>
    </cfRule>
    <cfRule type="cellIs" dxfId="88" priority="42" operator="greaterThan">
      <formula>0</formula>
    </cfRule>
  </conditionalFormatting>
  <conditionalFormatting sqref="E49:M51">
    <cfRule type="cellIs" dxfId="87" priority="190" operator="greaterThan">
      <formula>0</formula>
    </cfRule>
  </conditionalFormatting>
  <conditionalFormatting sqref="E50:M50">
    <cfRule type="cellIs" dxfId="86" priority="187" operator="greaterThan">
      <formula>0</formula>
    </cfRule>
  </conditionalFormatting>
  <conditionalFormatting sqref="E52:M52">
    <cfRule type="cellIs" dxfId="85" priority="183" operator="greaterThan">
      <formula>0</formula>
    </cfRule>
  </conditionalFormatting>
  <conditionalFormatting sqref="E52:M53">
    <cfRule type="cellIs" dxfId="84" priority="186" operator="greaterThan">
      <formula>0</formula>
    </cfRule>
  </conditionalFormatting>
  <conditionalFormatting sqref="E54:M54">
    <cfRule type="cellIs" dxfId="83" priority="35" operator="greaterThan">
      <formula>0</formula>
    </cfRule>
    <cfRule type="cellIs" dxfId="82" priority="36" operator="greaterThan">
      <formula>0</formula>
    </cfRule>
  </conditionalFormatting>
  <conditionalFormatting sqref="E55:M57">
    <cfRule type="cellIs" dxfId="81" priority="178" operator="greaterThan">
      <formula>0</formula>
    </cfRule>
  </conditionalFormatting>
  <conditionalFormatting sqref="E56:M56">
    <cfRule type="cellIs" dxfId="80" priority="175" operator="greaterThan">
      <formula>0</formula>
    </cfRule>
  </conditionalFormatting>
  <conditionalFormatting sqref="E58:M58">
    <cfRule type="cellIs" dxfId="79" priority="171" operator="greaterThan">
      <formula>0</formula>
    </cfRule>
  </conditionalFormatting>
  <conditionalFormatting sqref="E58:M59">
    <cfRule type="cellIs" dxfId="78" priority="174" operator="greaterThan">
      <formula>0</formula>
    </cfRule>
  </conditionalFormatting>
  <conditionalFormatting sqref="E60:M60">
    <cfRule type="cellIs" dxfId="77" priority="167" operator="greaterThan">
      <formula>0</formula>
    </cfRule>
  </conditionalFormatting>
  <conditionalFormatting sqref="E60:M61">
    <cfRule type="cellIs" dxfId="76" priority="170" operator="greaterThan">
      <formula>0</formula>
    </cfRule>
  </conditionalFormatting>
  <conditionalFormatting sqref="E63:M63">
    <cfRule type="cellIs" dxfId="75" priority="163" operator="greaterThan">
      <formula>0</formula>
    </cfRule>
  </conditionalFormatting>
  <conditionalFormatting sqref="E63:M64">
    <cfRule type="cellIs" dxfId="74" priority="166" operator="greaterThan">
      <formula>0</formula>
    </cfRule>
  </conditionalFormatting>
  <conditionalFormatting sqref="E63:M78">
    <cfRule type="cellIs" dxfId="73" priority="17" operator="equal">
      <formula>0</formula>
    </cfRule>
    <cfRule type="cellIs" dxfId="72" priority="16" operator="lessThan">
      <formula>0</formula>
    </cfRule>
  </conditionalFormatting>
  <conditionalFormatting sqref="E65:M65">
    <cfRule type="cellIs" dxfId="71" priority="159" operator="greaterThan">
      <formula>0</formula>
    </cfRule>
  </conditionalFormatting>
  <conditionalFormatting sqref="E65:M66">
    <cfRule type="cellIs" dxfId="70" priority="162" operator="greaterThan">
      <formula>0</formula>
    </cfRule>
  </conditionalFormatting>
  <conditionalFormatting sqref="E67:M67">
    <cfRule type="cellIs" dxfId="69" priority="155" operator="greaterThan">
      <formula>0</formula>
    </cfRule>
  </conditionalFormatting>
  <conditionalFormatting sqref="E67:M68">
    <cfRule type="cellIs" dxfId="68" priority="158" operator="greaterThan">
      <formula>0</formula>
    </cfRule>
  </conditionalFormatting>
  <conditionalFormatting sqref="E69:M69">
    <cfRule type="cellIs" dxfId="67" priority="151" operator="greaterThan">
      <formula>0</formula>
    </cfRule>
  </conditionalFormatting>
  <conditionalFormatting sqref="E69:M70">
    <cfRule type="cellIs" dxfId="66" priority="154" operator="greaterThan">
      <formula>0</formula>
    </cfRule>
  </conditionalFormatting>
  <conditionalFormatting sqref="E71:M71">
    <cfRule type="cellIs" dxfId="65" priority="147" operator="greaterThan">
      <formula>0</formula>
    </cfRule>
  </conditionalFormatting>
  <conditionalFormatting sqref="E71:M72">
    <cfRule type="cellIs" dxfId="64" priority="150" operator="greaterThan">
      <formula>0</formula>
    </cfRule>
  </conditionalFormatting>
  <conditionalFormatting sqref="E73:M73">
    <cfRule type="cellIs" dxfId="63" priority="15" operator="greaterThan">
      <formula>0</formula>
    </cfRule>
    <cfRule type="cellIs" dxfId="62" priority="18" operator="greaterThan">
      <formula>0</formula>
    </cfRule>
  </conditionalFormatting>
  <conditionalFormatting sqref="E74:M76">
    <cfRule type="cellIs" dxfId="61" priority="30" operator="greaterThan">
      <formula>0</formula>
    </cfRule>
  </conditionalFormatting>
  <conditionalFormatting sqref="E75:M75">
    <cfRule type="cellIs" dxfId="60" priority="27" operator="greaterThan">
      <formula>0</formula>
    </cfRule>
  </conditionalFormatting>
  <conditionalFormatting sqref="E77:M77">
    <cfRule type="cellIs" dxfId="59" priority="21" operator="greaterThan">
      <formula>0</formula>
    </cfRule>
  </conditionalFormatting>
  <conditionalFormatting sqref="E77:M78">
    <cfRule type="cellIs" dxfId="58" priority="24" operator="greaterThan">
      <formula>0</formula>
    </cfRule>
  </conditionalFormatting>
  <conditionalFormatting sqref="E80:M80">
    <cfRule type="cellIs" dxfId="57" priority="131" operator="greaterThan">
      <formula>0</formula>
    </cfRule>
  </conditionalFormatting>
  <conditionalFormatting sqref="E80:M81">
    <cfRule type="cellIs" dxfId="56" priority="134" operator="greaterThan">
      <formula>0</formula>
    </cfRule>
  </conditionalFormatting>
  <conditionalFormatting sqref="E80:M95">
    <cfRule type="cellIs" dxfId="55" priority="4" operator="lessThan">
      <formula>0</formula>
    </cfRule>
    <cfRule type="cellIs" dxfId="54" priority="5" operator="equal">
      <formula>0</formula>
    </cfRule>
  </conditionalFormatting>
  <conditionalFormatting sqref="E82:M82">
    <cfRule type="cellIs" dxfId="53" priority="127" operator="greaterThan">
      <formula>0</formula>
    </cfRule>
  </conditionalFormatting>
  <conditionalFormatting sqref="E82:M83">
    <cfRule type="cellIs" dxfId="52" priority="130" operator="greaterThan">
      <formula>0</formula>
    </cfRule>
  </conditionalFormatting>
  <conditionalFormatting sqref="E84:M84">
    <cfRule type="cellIs" dxfId="51" priority="123" operator="greaterThan">
      <formula>0</formula>
    </cfRule>
  </conditionalFormatting>
  <conditionalFormatting sqref="E84:M85">
    <cfRule type="cellIs" dxfId="50" priority="126" operator="greaterThan">
      <formula>0</formula>
    </cfRule>
  </conditionalFormatting>
  <conditionalFormatting sqref="E86:M86">
    <cfRule type="cellIs" dxfId="49" priority="119" operator="greaterThan">
      <formula>0</formula>
    </cfRule>
  </conditionalFormatting>
  <conditionalFormatting sqref="E86:M87">
    <cfRule type="cellIs" dxfId="48" priority="122" operator="greaterThan">
      <formula>0</formula>
    </cfRule>
  </conditionalFormatting>
  <conditionalFormatting sqref="E88:M88">
    <cfRule type="cellIs" dxfId="47" priority="115" operator="greaterThan">
      <formula>0</formula>
    </cfRule>
  </conditionalFormatting>
  <conditionalFormatting sqref="E88:M89">
    <cfRule type="cellIs" dxfId="46" priority="118" operator="greaterThan">
      <formula>0</formula>
    </cfRule>
  </conditionalFormatting>
  <conditionalFormatting sqref="E90:M90">
    <cfRule type="cellIs" dxfId="45" priority="9" operator="greaterThan">
      <formula>0</formula>
    </cfRule>
  </conditionalFormatting>
  <conditionalFormatting sqref="E90:M91">
    <cfRule type="cellIs" dxfId="44" priority="12" operator="greaterThan">
      <formula>0</formula>
    </cfRule>
  </conditionalFormatting>
  <conditionalFormatting sqref="E92:M92">
    <cfRule type="cellIs" dxfId="43" priority="3" operator="greaterThan">
      <formula>0</formula>
    </cfRule>
    <cfRule type="cellIs" dxfId="42" priority="6" operator="greaterThan">
      <formula>0</formula>
    </cfRule>
  </conditionalFormatting>
  <conditionalFormatting sqref="E93:M95">
    <cfRule type="cellIs" dxfId="41" priority="106" operator="greaterThan">
      <formula>0</formula>
    </cfRule>
  </conditionalFormatting>
  <conditionalFormatting sqref="E94:M94">
    <cfRule type="cellIs" dxfId="40" priority="103" operator="greaterThan">
      <formula>0</formula>
    </cfRule>
  </conditionalFormatting>
  <conditionalFormatting sqref="E98:M98">
    <cfRule type="cellIs" dxfId="39" priority="99" operator="greaterThan">
      <formula>0</formula>
    </cfRule>
  </conditionalFormatting>
  <conditionalFormatting sqref="E98:M99">
    <cfRule type="cellIs" dxfId="38" priority="102" operator="greaterThan">
      <formula>0</formula>
    </cfRule>
  </conditionalFormatting>
  <conditionalFormatting sqref="E98:M119">
    <cfRule type="cellIs" dxfId="37" priority="61" operator="equal">
      <formula>0</formula>
    </cfRule>
    <cfRule type="cellIs" dxfId="36" priority="60" operator="lessThan">
      <formula>0</formula>
    </cfRule>
  </conditionalFormatting>
  <conditionalFormatting sqref="E100:M100">
    <cfRule type="cellIs" dxfId="35" priority="95" operator="greaterThan">
      <formula>0</formula>
    </cfRule>
  </conditionalFormatting>
  <conditionalFormatting sqref="E100:M101">
    <cfRule type="cellIs" dxfId="34" priority="98" operator="greaterThan">
      <formula>0</formula>
    </cfRule>
  </conditionalFormatting>
  <conditionalFormatting sqref="E102:M102">
    <cfRule type="cellIs" dxfId="33" priority="91" operator="greaterThan">
      <formula>0</formula>
    </cfRule>
  </conditionalFormatting>
  <conditionalFormatting sqref="E102:M103">
    <cfRule type="cellIs" dxfId="32" priority="94" operator="greaterThan">
      <formula>0</formula>
    </cfRule>
  </conditionalFormatting>
  <conditionalFormatting sqref="E104:M104">
    <cfRule type="cellIs" dxfId="31" priority="87" operator="greaterThan">
      <formula>0</formula>
    </cfRule>
  </conditionalFormatting>
  <conditionalFormatting sqref="E104:M105">
    <cfRule type="cellIs" dxfId="30" priority="90" operator="greaterThan">
      <formula>0</formula>
    </cfRule>
  </conditionalFormatting>
  <conditionalFormatting sqref="E106:M106">
    <cfRule type="cellIs" dxfId="29" priority="83" operator="greaterThan">
      <formula>0</formula>
    </cfRule>
  </conditionalFormatting>
  <conditionalFormatting sqref="E106:M107">
    <cfRule type="cellIs" dxfId="28" priority="86" operator="greaterThan">
      <formula>0</formula>
    </cfRule>
  </conditionalFormatting>
  <conditionalFormatting sqref="E108:M108">
    <cfRule type="cellIs" dxfId="27" priority="79" operator="greaterThan">
      <formula>0</formula>
    </cfRule>
  </conditionalFormatting>
  <conditionalFormatting sqref="E108:M109">
    <cfRule type="cellIs" dxfId="26" priority="82" operator="greaterThan">
      <formula>0</formula>
    </cfRule>
  </conditionalFormatting>
  <conditionalFormatting sqref="E110:M110">
    <cfRule type="cellIs" dxfId="25" priority="75" operator="greaterThan">
      <formula>0</formula>
    </cfRule>
  </conditionalFormatting>
  <conditionalFormatting sqref="E110:M111">
    <cfRule type="cellIs" dxfId="24" priority="78" operator="greaterThan">
      <formula>0</formula>
    </cfRule>
  </conditionalFormatting>
  <conditionalFormatting sqref="E112:M112">
    <cfRule type="cellIs" dxfId="23" priority="71" operator="greaterThan">
      <formula>0</formula>
    </cfRule>
  </conditionalFormatting>
  <conditionalFormatting sqref="E112:M113">
    <cfRule type="cellIs" dxfId="22" priority="74" operator="greaterThan">
      <formula>0</formula>
    </cfRule>
  </conditionalFormatting>
  <conditionalFormatting sqref="E114:M114">
    <cfRule type="cellIs" dxfId="21" priority="67" operator="greaterThan">
      <formula>0</formula>
    </cfRule>
  </conditionalFormatting>
  <conditionalFormatting sqref="E114:M115">
    <cfRule type="cellIs" dxfId="20" priority="70" operator="greaterThan">
      <formula>0</formula>
    </cfRule>
  </conditionalFormatting>
  <conditionalFormatting sqref="E116:M116">
    <cfRule type="cellIs" dxfId="19" priority="63" operator="greaterThan">
      <formula>0</formula>
    </cfRule>
  </conditionalFormatting>
  <conditionalFormatting sqref="E116:M117">
    <cfRule type="cellIs" dxfId="18" priority="66" operator="greaterThan">
      <formula>0</formula>
    </cfRule>
  </conditionalFormatting>
  <conditionalFormatting sqref="E118:M118">
    <cfRule type="cellIs" dxfId="17" priority="59" operator="greaterThan">
      <formula>0</formula>
    </cfRule>
  </conditionalFormatting>
  <conditionalFormatting sqref="E118:M119">
    <cfRule type="cellIs" dxfId="16" priority="62" operator="greaterThan">
      <formula>0</formula>
    </cfRule>
  </conditionalFormatting>
  <conditionalFormatting sqref="E121:M121">
    <cfRule type="cellIs" dxfId="15" priority="55" operator="greaterThan">
      <formula>0</formula>
    </cfRule>
  </conditionalFormatting>
  <conditionalFormatting sqref="E121:M122">
    <cfRule type="cellIs" dxfId="14" priority="58" operator="greaterThan">
      <formula>0</formula>
    </cfRule>
    <cfRule type="cellIs" dxfId="13" priority="57" operator="equal">
      <formula>0</formula>
    </cfRule>
    <cfRule type="cellIs" dxfId="12" priority="56" operator="lessThan">
      <formula>0</formula>
    </cfRule>
  </conditionalFormatting>
  <conditionalFormatting sqref="I60:L60">
    <cfRule type="cellIs" dxfId="11" priority="31" operator="greaterThan">
      <formula>0</formula>
    </cfRule>
    <cfRule type="cellIs" dxfId="10" priority="32" operator="greaterThan">
      <formula>0</formula>
    </cfRule>
  </conditionalFormatting>
  <conditionalFormatting sqref="I75:L75">
    <cfRule type="cellIs" dxfId="9" priority="25" operator="greaterThan">
      <formula>0</formula>
    </cfRule>
    <cfRule type="cellIs" dxfId="8" priority="26" operator="greaterThan">
      <formula>0</formula>
    </cfRule>
  </conditionalFormatting>
  <conditionalFormatting sqref="I77:L77">
    <cfRule type="cellIs" dxfId="7" priority="20" operator="greaterThan">
      <formula>0</formula>
    </cfRule>
    <cfRule type="cellIs" dxfId="6" priority="19" operator="greaterThan">
      <formula>0</formula>
    </cfRule>
  </conditionalFormatting>
  <conditionalFormatting sqref="I90:L90">
    <cfRule type="cellIs" dxfId="5" priority="8" operator="greaterThan">
      <formula>0</formula>
    </cfRule>
    <cfRule type="cellIs" dxfId="4" priority="7" operator="greaterThan">
      <formula>0</formula>
    </cfRule>
  </conditionalFormatting>
  <conditionalFormatting sqref="I92:L92">
    <cfRule type="cellIs" dxfId="3" priority="2" operator="greaterThan">
      <formula>0</formula>
    </cfRule>
    <cfRule type="cellIs" dxfId="2" priority="1" operator="greaterThan">
      <formula>0</formula>
    </cfRule>
  </conditionalFormatting>
  <conditionalFormatting sqref="K73:M73">
    <cfRule type="cellIs" dxfId="1" priority="13" operator="greaterThan">
      <formula>0</formula>
    </cfRule>
    <cfRule type="cellIs" dxfId="0" priority="14" operator="greaterThan">
      <formula>0</formula>
    </cfRule>
  </conditionalFormatting>
  <printOptions horizontalCentered="1"/>
  <pageMargins left="0.19685039370078741" right="0.19685039370078741" top="0.55118110236220474" bottom="0.19685039370078741" header="0.31496062992125984" footer="0.31496062992125984"/>
  <pageSetup paperSize="9" scale="40" orientation="portrait" r:id="rId1"/>
  <rowBreaks count="1" manualBreakCount="1">
    <brk id="137" min="1" max="1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439B7-BE32-41A1-BDCA-E15316A7CBBA}">
  <sheetPr>
    <tabColor theme="0" tint="-0.249977111117893"/>
  </sheetPr>
  <dimension ref="A1:T224"/>
  <sheetViews>
    <sheetView showGridLines="0" view="pageBreakPreview" topLeftCell="A155" zoomScale="40" zoomScaleNormal="70" zoomScaleSheetLayoutView="40" workbookViewId="0">
      <selection activeCell="J231" sqref="J231"/>
    </sheetView>
  </sheetViews>
  <sheetFormatPr defaultColWidth="10.6640625" defaultRowHeight="15" x14ac:dyDescent="0.25"/>
  <cols>
    <col min="1" max="1" width="15.33203125" style="160" customWidth="1"/>
    <col min="2" max="2" width="82.33203125" style="160" customWidth="1"/>
    <col min="3" max="3" width="12" style="160" customWidth="1"/>
    <col min="4" max="4" width="12.83203125" style="160" customWidth="1"/>
    <col min="5" max="5" width="15.33203125" style="160" customWidth="1"/>
    <col min="6" max="6" width="82.33203125" style="160" customWidth="1"/>
    <col min="7" max="7" width="12" style="160" customWidth="1"/>
    <col min="8" max="8" width="12.83203125" style="160" customWidth="1"/>
    <col min="9" max="9" width="15.33203125" style="160" customWidth="1"/>
    <col min="10" max="10" width="82.33203125" style="160" customWidth="1"/>
    <col min="11" max="11" width="12" style="160" customWidth="1"/>
    <col min="12" max="12" width="12.83203125" style="160" customWidth="1"/>
    <col min="13" max="13" width="15.33203125" style="160" customWidth="1"/>
    <col min="14" max="14" width="82.33203125" style="160" customWidth="1"/>
    <col min="15" max="15" width="12" style="160" customWidth="1"/>
    <col min="16" max="16" width="12.83203125" style="160" customWidth="1"/>
    <col min="17" max="17" width="15.33203125" style="160" customWidth="1"/>
    <col min="18" max="18" width="82.33203125" style="160" customWidth="1"/>
    <col min="19" max="19" width="12" style="160" customWidth="1"/>
    <col min="20" max="20" width="12.83203125" style="160" customWidth="1"/>
    <col min="21" max="16384" width="10.6640625" style="160"/>
  </cols>
  <sheetData>
    <row r="1" spans="1:20" ht="18" x14ac:dyDescent="0.25">
      <c r="A1" s="216" t="s">
        <v>154</v>
      </c>
      <c r="B1" s="217"/>
      <c r="C1" s="217"/>
      <c r="D1" s="218"/>
      <c r="E1" s="216" t="s">
        <v>154</v>
      </c>
      <c r="F1" s="217"/>
      <c r="G1" s="217"/>
      <c r="H1" s="218"/>
      <c r="I1" s="216" t="s">
        <v>154</v>
      </c>
      <c r="J1" s="217"/>
      <c r="K1" s="217"/>
      <c r="L1" s="218"/>
      <c r="M1" s="216" t="s">
        <v>154</v>
      </c>
      <c r="N1" s="217"/>
      <c r="O1" s="217"/>
      <c r="P1" s="218"/>
      <c r="Q1" s="216" t="s">
        <v>154</v>
      </c>
      <c r="R1" s="217"/>
      <c r="S1" s="217"/>
      <c r="T1" s="218"/>
    </row>
    <row r="2" spans="1:20" ht="30" customHeight="1" x14ac:dyDescent="0.25">
      <c r="A2" s="214" t="str">
        <f>Cover!C7</f>
        <v>PEMBUATAN INTERIOR KANTOR REGIONAL III 
PT ASDP INDONESIA FERRY</v>
      </c>
      <c r="B2" s="215"/>
      <c r="C2" s="161" t="s">
        <v>155</v>
      </c>
      <c r="D2" s="162">
        <v>1</v>
      </c>
      <c r="E2" s="214" t="str">
        <f>A2</f>
        <v>PEMBUATAN INTERIOR KANTOR REGIONAL III 
PT ASDP INDONESIA FERRY</v>
      </c>
      <c r="F2" s="215"/>
      <c r="G2" s="161" t="s">
        <v>155</v>
      </c>
      <c r="H2" s="162">
        <v>2</v>
      </c>
      <c r="I2" s="214" t="str">
        <f>A2</f>
        <v>PEMBUATAN INTERIOR KANTOR REGIONAL III 
PT ASDP INDONESIA FERRY</v>
      </c>
      <c r="J2" s="215"/>
      <c r="K2" s="161" t="s">
        <v>155</v>
      </c>
      <c r="L2" s="162">
        <f>H2+1</f>
        <v>3</v>
      </c>
      <c r="M2" s="214" t="str">
        <f>I2</f>
        <v>PEMBUATAN INTERIOR KANTOR REGIONAL III 
PT ASDP INDONESIA FERRY</v>
      </c>
      <c r="N2" s="215"/>
      <c r="O2" s="161" t="s">
        <v>155</v>
      </c>
      <c r="P2" s="162">
        <f>L2+1</f>
        <v>4</v>
      </c>
      <c r="Q2" s="214" t="str">
        <f>M2</f>
        <v>PEMBUATAN INTERIOR KANTOR REGIONAL III 
PT ASDP INDONESIA FERRY</v>
      </c>
      <c r="R2" s="215"/>
      <c r="S2" s="161" t="s">
        <v>155</v>
      </c>
      <c r="T2" s="162">
        <f>P2</f>
        <v>4</v>
      </c>
    </row>
    <row r="3" spans="1:20" x14ac:dyDescent="0.25">
      <c r="A3" s="163" t="s">
        <v>156</v>
      </c>
      <c r="B3" s="164" t="str">
        <f>": " &amp; Cover!$E$9</f>
        <v>: SURABAYA</v>
      </c>
      <c r="C3" s="212">
        <f>VLOOKUP(D2,mingguanptasdp,2)</f>
        <v>46226</v>
      </c>
      <c r="D3" s="213"/>
      <c r="E3" s="163" t="s">
        <v>156</v>
      </c>
      <c r="F3" s="164" t="str">
        <f>": " &amp; Cover!$E$9</f>
        <v>: SURABAYA</v>
      </c>
      <c r="G3" s="212">
        <f>VLOOKUP(H2,mingguanptasdp,2)</f>
        <v>46230</v>
      </c>
      <c r="H3" s="213"/>
      <c r="I3" s="163" t="s">
        <v>156</v>
      </c>
      <c r="J3" s="164" t="str">
        <f>": " &amp; Cover!$E$9</f>
        <v>: SURABAYA</v>
      </c>
      <c r="K3" s="212">
        <f>VLOOKUP(L2,mingguanptasdp,2)</f>
        <v>46237</v>
      </c>
      <c r="L3" s="213"/>
      <c r="M3" s="163" t="s">
        <v>156</v>
      </c>
      <c r="N3" s="164" t="str">
        <f>": " &amp; Cover!$E$9</f>
        <v>: SURABAYA</v>
      </c>
      <c r="O3" s="212">
        <f>VLOOKUP(P2,mingguanptasdp,2)</f>
        <v>46244</v>
      </c>
      <c r="P3" s="213"/>
      <c r="Q3" s="163" t="s">
        <v>156</v>
      </c>
      <c r="R3" s="164" t="str">
        <f>": " &amp; Cover!$E$9</f>
        <v>: SURABAYA</v>
      </c>
      <c r="S3" s="212">
        <f>VLOOKUP(T2,mingguanptasdp,2)</f>
        <v>46244</v>
      </c>
      <c r="T3" s="213"/>
    </row>
    <row r="4" spans="1:20" x14ac:dyDescent="0.25">
      <c r="A4" s="165" t="s">
        <v>157</v>
      </c>
      <c r="B4" s="166">
        <f>Cover!$E$41</f>
        <v>46226</v>
      </c>
      <c r="C4" s="210">
        <f>VLOOKUP(D2,mingguanptasdp,3)</f>
        <v>46229</v>
      </c>
      <c r="D4" s="211"/>
      <c r="E4" s="165" t="s">
        <v>157</v>
      </c>
      <c r="F4" s="166">
        <f>Cover!$E$41</f>
        <v>46226</v>
      </c>
      <c r="G4" s="210">
        <f>VLOOKUP(H2,mingguanptasdp,3)</f>
        <v>46236</v>
      </c>
      <c r="H4" s="211"/>
      <c r="I4" s="165" t="s">
        <v>157</v>
      </c>
      <c r="J4" s="166">
        <f>Cover!$E$41</f>
        <v>46226</v>
      </c>
      <c r="K4" s="210">
        <f>VLOOKUP(L2,mingguanptasdp,3)</f>
        <v>46243</v>
      </c>
      <c r="L4" s="211"/>
      <c r="M4" s="165" t="s">
        <v>157</v>
      </c>
      <c r="N4" s="166">
        <f>Cover!$E$41</f>
        <v>46226</v>
      </c>
      <c r="O4" s="210">
        <f>VLOOKUP(P2,mingguanptasdp,3)</f>
        <v>46250</v>
      </c>
      <c r="P4" s="211"/>
      <c r="Q4" s="165" t="s">
        <v>157</v>
      </c>
      <c r="R4" s="166">
        <f>Cover!$E$41</f>
        <v>46226</v>
      </c>
      <c r="S4" s="210">
        <f>VLOOKUP(T2,mingguanptasdp,3)</f>
        <v>46250</v>
      </c>
      <c r="T4" s="211"/>
    </row>
    <row r="5" spans="1:20" x14ac:dyDescent="0.25">
      <c r="A5" s="167"/>
      <c r="B5" s="168"/>
      <c r="C5" s="168"/>
      <c r="D5" s="169"/>
      <c r="E5" s="167"/>
      <c r="F5" s="168"/>
      <c r="G5" s="168"/>
      <c r="H5" s="169"/>
      <c r="I5" s="167"/>
      <c r="J5" s="168"/>
      <c r="K5" s="168"/>
      <c r="L5" s="169"/>
      <c r="M5" s="167"/>
      <c r="N5" s="168"/>
      <c r="O5" s="168"/>
      <c r="P5" s="169"/>
      <c r="Q5" s="167"/>
      <c r="R5" s="168"/>
      <c r="S5" s="168"/>
      <c r="T5" s="169"/>
    </row>
    <row r="6" spans="1:20" x14ac:dyDescent="0.25">
      <c r="A6" s="167"/>
      <c r="B6" s="168"/>
      <c r="C6" s="168"/>
      <c r="D6" s="169"/>
      <c r="E6" s="167"/>
      <c r="F6" s="168"/>
      <c r="G6" s="168"/>
      <c r="H6" s="169"/>
      <c r="I6" s="167"/>
      <c r="J6" s="168"/>
      <c r="K6" s="168"/>
      <c r="L6" s="169"/>
      <c r="M6" s="167"/>
      <c r="N6" s="168"/>
      <c r="O6" s="168"/>
      <c r="P6" s="169"/>
      <c r="Q6" s="167"/>
      <c r="R6" s="168"/>
      <c r="S6" s="168"/>
      <c r="T6" s="169"/>
    </row>
    <row r="7" spans="1:20" x14ac:dyDescent="0.25">
      <c r="A7" s="167"/>
      <c r="B7" s="168"/>
      <c r="C7" s="168"/>
      <c r="D7" s="169"/>
      <c r="E7" s="167"/>
      <c r="F7" s="168"/>
      <c r="G7" s="168"/>
      <c r="H7" s="169"/>
      <c r="I7" s="167"/>
      <c r="J7" s="168"/>
      <c r="K7" s="168"/>
      <c r="L7" s="169"/>
      <c r="M7" s="167"/>
      <c r="N7" s="168"/>
      <c r="O7" s="168"/>
      <c r="P7" s="169"/>
      <c r="Q7" s="167"/>
      <c r="R7" s="168"/>
      <c r="S7" s="168"/>
      <c r="T7" s="169"/>
    </row>
    <row r="8" spans="1:20" x14ac:dyDescent="0.25">
      <c r="A8" s="167"/>
      <c r="B8" s="168"/>
      <c r="C8" s="168"/>
      <c r="D8" s="169"/>
      <c r="E8" s="167"/>
      <c r="F8" s="168"/>
      <c r="G8" s="168"/>
      <c r="H8" s="169"/>
      <c r="I8" s="167"/>
      <c r="J8" s="168"/>
      <c r="K8" s="168"/>
      <c r="L8" s="169"/>
      <c r="M8" s="167"/>
      <c r="N8" s="168"/>
      <c r="O8" s="168"/>
      <c r="P8" s="169"/>
      <c r="Q8" s="167"/>
      <c r="R8" s="168"/>
      <c r="S8" s="168"/>
      <c r="T8" s="169"/>
    </row>
    <row r="9" spans="1:20" x14ac:dyDescent="0.25">
      <c r="A9" s="167"/>
      <c r="B9" s="168"/>
      <c r="C9" s="168"/>
      <c r="D9" s="169"/>
      <c r="E9" s="167"/>
      <c r="F9" s="168"/>
      <c r="G9" s="168"/>
      <c r="H9" s="169"/>
      <c r="I9" s="167"/>
      <c r="J9" s="168"/>
      <c r="K9" s="168"/>
      <c r="L9" s="169"/>
      <c r="M9" s="167"/>
      <c r="N9" s="168"/>
      <c r="O9" s="168"/>
      <c r="P9" s="169"/>
      <c r="Q9" s="167"/>
      <c r="R9" s="168"/>
      <c r="S9" s="168"/>
      <c r="T9" s="169"/>
    </row>
    <row r="10" spans="1:20" x14ac:dyDescent="0.25">
      <c r="A10" s="167"/>
      <c r="B10" s="168"/>
      <c r="C10" s="168"/>
      <c r="D10" s="169"/>
      <c r="E10" s="167"/>
      <c r="F10" s="168"/>
      <c r="G10" s="168"/>
      <c r="H10" s="169"/>
      <c r="I10" s="167"/>
      <c r="J10" s="168"/>
      <c r="K10" s="168"/>
      <c r="L10" s="169"/>
      <c r="M10" s="167"/>
      <c r="N10" s="168"/>
      <c r="O10" s="168"/>
      <c r="P10" s="169"/>
      <c r="Q10" s="167"/>
      <c r="R10" s="168"/>
      <c r="S10" s="168"/>
      <c r="T10" s="169"/>
    </row>
    <row r="11" spans="1:20" x14ac:dyDescent="0.25">
      <c r="A11" s="167"/>
      <c r="B11" s="168"/>
      <c r="C11" s="168"/>
      <c r="D11" s="169"/>
      <c r="E11" s="167"/>
      <c r="F11" s="168"/>
      <c r="G11" s="168"/>
      <c r="H11" s="169"/>
      <c r="I11" s="167"/>
      <c r="J11" s="168"/>
      <c r="K11" s="168"/>
      <c r="L11" s="169"/>
      <c r="M11" s="167"/>
      <c r="N11" s="168"/>
      <c r="O11" s="168"/>
      <c r="P11" s="169"/>
      <c r="Q11" s="167"/>
      <c r="R11" s="168"/>
      <c r="S11" s="168"/>
      <c r="T11" s="169"/>
    </row>
    <row r="12" spans="1:20" x14ac:dyDescent="0.25">
      <c r="A12" s="167"/>
      <c r="B12" s="168"/>
      <c r="C12" s="168"/>
      <c r="D12" s="169"/>
      <c r="E12" s="167"/>
      <c r="F12" s="168"/>
      <c r="G12" s="168"/>
      <c r="H12" s="169"/>
      <c r="I12" s="167"/>
      <c r="J12" s="168"/>
      <c r="K12" s="168"/>
      <c r="L12" s="169"/>
      <c r="M12" s="167"/>
      <c r="N12" s="168"/>
      <c r="O12" s="168"/>
      <c r="P12" s="169"/>
      <c r="Q12" s="167"/>
      <c r="R12" s="168"/>
      <c r="S12" s="168"/>
      <c r="T12" s="169"/>
    </row>
    <row r="13" spans="1:20" x14ac:dyDescent="0.25">
      <c r="A13" s="167"/>
      <c r="B13" s="168"/>
      <c r="C13" s="168"/>
      <c r="D13" s="169"/>
      <c r="E13" s="167"/>
      <c r="F13" s="168"/>
      <c r="G13" s="168"/>
      <c r="H13" s="169"/>
      <c r="I13" s="167"/>
      <c r="J13" s="168"/>
      <c r="K13" s="168"/>
      <c r="L13" s="169"/>
      <c r="M13" s="167"/>
      <c r="N13" s="168"/>
      <c r="O13" s="168"/>
      <c r="P13" s="169"/>
      <c r="Q13" s="167"/>
      <c r="R13" s="168"/>
      <c r="S13" s="168"/>
      <c r="T13" s="169"/>
    </row>
    <row r="14" spans="1:20" x14ac:dyDescent="0.25">
      <c r="A14" s="167"/>
      <c r="B14" s="168"/>
      <c r="C14" s="168"/>
      <c r="D14" s="169"/>
      <c r="E14" s="167"/>
      <c r="F14" s="168"/>
      <c r="G14" s="168"/>
      <c r="H14" s="169"/>
      <c r="I14" s="167"/>
      <c r="J14" s="168"/>
      <c r="K14" s="168"/>
      <c r="L14" s="169"/>
      <c r="M14" s="167"/>
      <c r="N14" s="168"/>
      <c r="O14" s="168"/>
      <c r="P14" s="169"/>
      <c r="Q14" s="167"/>
      <c r="R14" s="168"/>
      <c r="S14" s="168"/>
      <c r="T14" s="169"/>
    </row>
    <row r="15" spans="1:20" x14ac:dyDescent="0.25">
      <c r="A15" s="167"/>
      <c r="B15" s="168"/>
      <c r="C15" s="168"/>
      <c r="D15" s="169"/>
      <c r="E15" s="167"/>
      <c r="F15" s="168"/>
      <c r="G15" s="168"/>
      <c r="H15" s="169"/>
      <c r="I15" s="167"/>
      <c r="J15" s="168"/>
      <c r="K15" s="168"/>
      <c r="L15" s="169"/>
      <c r="M15" s="167"/>
      <c r="N15" s="168"/>
      <c r="O15" s="168"/>
      <c r="P15" s="169"/>
      <c r="Q15" s="167"/>
      <c r="R15" s="168"/>
      <c r="S15" s="168"/>
      <c r="T15" s="169"/>
    </row>
    <row r="16" spans="1:20" x14ac:dyDescent="0.25">
      <c r="A16" s="167"/>
      <c r="B16" s="168"/>
      <c r="C16" s="168"/>
      <c r="D16" s="169"/>
      <c r="E16" s="167"/>
      <c r="F16" s="168"/>
      <c r="G16" s="168"/>
      <c r="H16" s="169"/>
      <c r="I16" s="167"/>
      <c r="J16" s="168"/>
      <c r="K16" s="168"/>
      <c r="L16" s="169"/>
      <c r="M16" s="167"/>
      <c r="N16" s="168"/>
      <c r="O16" s="168"/>
      <c r="P16" s="169"/>
      <c r="Q16" s="167"/>
      <c r="R16" s="168"/>
      <c r="S16" s="168"/>
      <c r="T16" s="169"/>
    </row>
    <row r="17" spans="1:20" x14ac:dyDescent="0.25">
      <c r="A17" s="167"/>
      <c r="B17" s="168"/>
      <c r="C17" s="168"/>
      <c r="D17" s="169"/>
      <c r="E17" s="167"/>
      <c r="F17" s="168"/>
      <c r="G17" s="168"/>
      <c r="H17" s="169"/>
      <c r="I17" s="167"/>
      <c r="J17" s="168"/>
      <c r="K17" s="168"/>
      <c r="L17" s="169"/>
      <c r="M17" s="167"/>
      <c r="N17" s="168"/>
      <c r="O17" s="168"/>
      <c r="P17" s="169"/>
      <c r="Q17" s="167"/>
      <c r="R17" s="168"/>
      <c r="S17" s="168"/>
      <c r="T17" s="169"/>
    </row>
    <row r="18" spans="1:20" x14ac:dyDescent="0.25">
      <c r="A18" s="167"/>
      <c r="B18" s="168"/>
      <c r="C18" s="168"/>
      <c r="D18" s="169"/>
      <c r="E18" s="167"/>
      <c r="F18" s="168"/>
      <c r="G18" s="168"/>
      <c r="H18" s="169"/>
      <c r="I18" s="167"/>
      <c r="J18" s="168"/>
      <c r="K18" s="168"/>
      <c r="L18" s="169"/>
      <c r="M18" s="167"/>
      <c r="N18" s="168"/>
      <c r="O18" s="168"/>
      <c r="P18" s="169"/>
      <c r="Q18" s="167"/>
      <c r="R18" s="168"/>
      <c r="S18" s="168"/>
      <c r="T18" s="169"/>
    </row>
    <row r="19" spans="1:20" x14ac:dyDescent="0.25">
      <c r="A19" s="167"/>
      <c r="B19" s="168"/>
      <c r="C19" s="168"/>
      <c r="D19" s="169"/>
      <c r="E19" s="167"/>
      <c r="F19" s="168"/>
      <c r="G19" s="168"/>
      <c r="H19" s="169"/>
      <c r="I19" s="167"/>
      <c r="J19" s="168"/>
      <c r="K19" s="168"/>
      <c r="L19" s="169"/>
      <c r="M19" s="167"/>
      <c r="N19" s="168"/>
      <c r="O19" s="168"/>
      <c r="P19" s="169"/>
      <c r="Q19" s="167"/>
      <c r="R19" s="168"/>
      <c r="S19" s="168"/>
      <c r="T19" s="169"/>
    </row>
    <row r="20" spans="1:20" x14ac:dyDescent="0.25">
      <c r="A20" s="167"/>
      <c r="B20" s="168"/>
      <c r="C20" s="168"/>
      <c r="D20" s="169"/>
      <c r="E20" s="167"/>
      <c r="F20" s="168"/>
      <c r="G20" s="168"/>
      <c r="H20" s="169"/>
      <c r="I20" s="167"/>
      <c r="J20" s="168"/>
      <c r="K20" s="168"/>
      <c r="L20" s="169"/>
      <c r="M20" s="167"/>
      <c r="N20" s="168"/>
      <c r="O20" s="168"/>
      <c r="P20" s="169"/>
      <c r="Q20" s="167"/>
      <c r="R20" s="168"/>
      <c r="S20" s="168"/>
      <c r="T20" s="169"/>
    </row>
    <row r="21" spans="1:20" x14ac:dyDescent="0.25">
      <c r="A21" s="167"/>
      <c r="B21" s="168"/>
      <c r="C21" s="168"/>
      <c r="D21" s="169"/>
      <c r="E21" s="167"/>
      <c r="F21" s="168"/>
      <c r="G21" s="168"/>
      <c r="H21" s="169"/>
      <c r="I21" s="167"/>
      <c r="J21" s="168"/>
      <c r="K21" s="168"/>
      <c r="L21" s="169"/>
      <c r="M21" s="167"/>
      <c r="N21" s="168"/>
      <c r="O21" s="168"/>
      <c r="P21" s="169"/>
      <c r="Q21" s="167"/>
      <c r="R21" s="168"/>
      <c r="S21" s="168"/>
      <c r="T21" s="169"/>
    </row>
    <row r="22" spans="1:20" x14ac:dyDescent="0.25">
      <c r="A22" s="167"/>
      <c r="B22" s="168"/>
      <c r="C22" s="168"/>
      <c r="D22" s="169"/>
      <c r="E22" s="167"/>
      <c r="F22" s="168"/>
      <c r="G22" s="168"/>
      <c r="H22" s="169"/>
      <c r="I22" s="167"/>
      <c r="J22" s="168"/>
      <c r="K22" s="168"/>
      <c r="L22" s="169"/>
      <c r="M22" s="167"/>
      <c r="N22" s="168"/>
      <c r="O22" s="168"/>
      <c r="P22" s="169"/>
      <c r="Q22" s="167"/>
      <c r="R22" s="168"/>
      <c r="S22" s="168"/>
      <c r="T22" s="169"/>
    </row>
    <row r="23" spans="1:20" x14ac:dyDescent="0.25">
      <c r="A23" s="167"/>
      <c r="B23" s="168"/>
      <c r="C23" s="168"/>
      <c r="D23" s="169"/>
      <c r="E23" s="167"/>
      <c r="F23" s="168"/>
      <c r="G23" s="168"/>
      <c r="H23" s="169"/>
      <c r="I23" s="167"/>
      <c r="J23" s="168"/>
      <c r="K23" s="168"/>
      <c r="L23" s="169"/>
      <c r="M23" s="167"/>
      <c r="N23" s="168"/>
      <c r="O23" s="168"/>
      <c r="P23" s="169"/>
      <c r="Q23" s="167"/>
      <c r="R23" s="168"/>
      <c r="S23" s="168"/>
      <c r="T23" s="169"/>
    </row>
    <row r="24" spans="1:20" x14ac:dyDescent="0.25">
      <c r="A24" s="167"/>
      <c r="B24" s="168"/>
      <c r="C24" s="168"/>
      <c r="D24" s="169"/>
      <c r="E24" s="167"/>
      <c r="F24" s="168"/>
      <c r="G24" s="168"/>
      <c r="H24" s="169"/>
      <c r="I24" s="167"/>
      <c r="J24" s="168"/>
      <c r="K24" s="168"/>
      <c r="L24" s="169"/>
      <c r="M24" s="167"/>
      <c r="N24" s="168"/>
      <c r="O24" s="168"/>
      <c r="P24" s="169"/>
      <c r="Q24" s="167"/>
      <c r="R24" s="168"/>
      <c r="S24" s="168"/>
      <c r="T24" s="169"/>
    </row>
    <row r="25" spans="1:20" x14ac:dyDescent="0.25">
      <c r="A25" s="167"/>
      <c r="B25" s="168"/>
      <c r="C25" s="168"/>
      <c r="D25" s="169"/>
      <c r="E25" s="167"/>
      <c r="F25" s="168"/>
      <c r="G25" s="168"/>
      <c r="H25" s="169"/>
      <c r="I25" s="167"/>
      <c r="J25" s="168"/>
      <c r="K25" s="168"/>
      <c r="L25" s="169"/>
      <c r="M25" s="167"/>
      <c r="N25" s="168"/>
      <c r="O25" s="168"/>
      <c r="P25" s="169"/>
      <c r="Q25" s="167"/>
      <c r="R25" s="168"/>
      <c r="S25" s="168"/>
      <c r="T25" s="169"/>
    </row>
    <row r="26" spans="1:20" x14ac:dyDescent="0.25">
      <c r="A26" s="167"/>
      <c r="B26" s="168"/>
      <c r="C26" s="168"/>
      <c r="D26" s="169"/>
      <c r="E26" s="167"/>
      <c r="F26" s="168"/>
      <c r="G26" s="168"/>
      <c r="H26" s="169"/>
      <c r="I26" s="167"/>
      <c r="J26" s="168"/>
      <c r="K26" s="168"/>
      <c r="L26" s="169"/>
      <c r="M26" s="167"/>
      <c r="N26" s="168"/>
      <c r="O26" s="168"/>
      <c r="P26" s="169"/>
      <c r="Q26" s="167"/>
      <c r="R26" s="168"/>
      <c r="S26" s="168"/>
      <c r="T26" s="169"/>
    </row>
    <row r="27" spans="1:20" x14ac:dyDescent="0.25">
      <c r="A27" s="167"/>
      <c r="B27" s="168"/>
      <c r="C27" s="168"/>
      <c r="D27" s="169"/>
      <c r="E27" s="167"/>
      <c r="F27" s="168"/>
      <c r="G27" s="168"/>
      <c r="H27" s="169"/>
      <c r="I27" s="167"/>
      <c r="J27" s="168"/>
      <c r="K27" s="168"/>
      <c r="L27" s="169"/>
      <c r="M27" s="167"/>
      <c r="N27" s="168"/>
      <c r="O27" s="168"/>
      <c r="P27" s="169"/>
      <c r="Q27" s="167"/>
      <c r="R27" s="168"/>
      <c r="S27" s="168"/>
      <c r="T27" s="169"/>
    </row>
    <row r="28" spans="1:20" x14ac:dyDescent="0.25">
      <c r="A28" s="167"/>
      <c r="B28" s="168"/>
      <c r="C28" s="168"/>
      <c r="D28" s="169"/>
      <c r="E28" s="167"/>
      <c r="F28" s="168"/>
      <c r="G28" s="168"/>
      <c r="H28" s="169"/>
      <c r="I28" s="167"/>
      <c r="J28" s="168"/>
      <c r="K28" s="168"/>
      <c r="L28" s="169"/>
      <c r="M28" s="167"/>
      <c r="N28" s="168"/>
      <c r="O28" s="168"/>
      <c r="P28" s="169"/>
      <c r="Q28" s="167"/>
      <c r="R28" s="168"/>
      <c r="S28" s="168"/>
      <c r="T28" s="169"/>
    </row>
    <row r="29" spans="1:20" x14ac:dyDescent="0.25">
      <c r="A29" s="167"/>
      <c r="B29" s="168"/>
      <c r="C29" s="168"/>
      <c r="D29" s="169"/>
      <c r="E29" s="167"/>
      <c r="F29" s="168"/>
      <c r="G29" s="168"/>
      <c r="H29" s="169"/>
      <c r="I29" s="167"/>
      <c r="J29" s="168"/>
      <c r="K29" s="168"/>
      <c r="L29" s="169"/>
      <c r="M29" s="167"/>
      <c r="N29" s="168"/>
      <c r="O29" s="168"/>
      <c r="P29" s="169"/>
      <c r="Q29" s="167"/>
      <c r="R29" s="168"/>
      <c r="S29" s="168"/>
      <c r="T29" s="169"/>
    </row>
    <row r="30" spans="1:20" x14ac:dyDescent="0.25">
      <c r="A30" s="167"/>
      <c r="B30" s="168"/>
      <c r="C30" s="168"/>
      <c r="D30" s="169"/>
      <c r="E30" s="167"/>
      <c r="F30" s="168"/>
      <c r="G30" s="168"/>
      <c r="H30" s="169"/>
      <c r="I30" s="167"/>
      <c r="J30" s="168"/>
      <c r="K30" s="168"/>
      <c r="L30" s="169"/>
      <c r="M30" s="167"/>
      <c r="N30" s="168"/>
      <c r="O30" s="168"/>
      <c r="P30" s="169"/>
      <c r="Q30" s="167"/>
      <c r="R30" s="168"/>
      <c r="S30" s="168"/>
      <c r="T30" s="169"/>
    </row>
    <row r="31" spans="1:20" x14ac:dyDescent="0.25">
      <c r="A31" s="167"/>
      <c r="B31" s="168"/>
      <c r="C31" s="168"/>
      <c r="D31" s="169"/>
      <c r="E31" s="167"/>
      <c r="F31" s="168"/>
      <c r="G31" s="168"/>
      <c r="H31" s="169"/>
      <c r="I31" s="167"/>
      <c r="J31" s="168"/>
      <c r="K31" s="168"/>
      <c r="L31" s="169"/>
      <c r="M31" s="167"/>
      <c r="N31" s="168"/>
      <c r="O31" s="168"/>
      <c r="P31" s="169"/>
      <c r="Q31" s="167"/>
      <c r="R31" s="168"/>
      <c r="S31" s="168"/>
      <c r="T31" s="169"/>
    </row>
    <row r="32" spans="1:20" x14ac:dyDescent="0.25">
      <c r="A32" s="167"/>
      <c r="B32" s="168"/>
      <c r="C32" s="168"/>
      <c r="D32" s="169"/>
      <c r="E32" s="167"/>
      <c r="F32" s="168"/>
      <c r="G32" s="168"/>
      <c r="H32" s="169"/>
      <c r="I32" s="167"/>
      <c r="J32" s="168"/>
      <c r="K32" s="168"/>
      <c r="L32" s="169"/>
      <c r="M32" s="167"/>
      <c r="N32" s="168"/>
      <c r="O32" s="168"/>
      <c r="P32" s="169"/>
      <c r="Q32" s="167"/>
      <c r="R32" s="168"/>
      <c r="S32" s="168"/>
      <c r="T32" s="169"/>
    </row>
    <row r="33" spans="1:20" x14ac:dyDescent="0.25">
      <c r="A33" s="167"/>
      <c r="B33" s="168"/>
      <c r="C33" s="168"/>
      <c r="D33" s="169"/>
      <c r="E33" s="167"/>
      <c r="F33" s="168"/>
      <c r="G33" s="168"/>
      <c r="H33" s="169"/>
      <c r="I33" s="167"/>
      <c r="J33" s="168"/>
      <c r="K33" s="168"/>
      <c r="L33" s="169"/>
      <c r="M33" s="167"/>
      <c r="N33" s="168"/>
      <c r="O33" s="168"/>
      <c r="P33" s="169"/>
      <c r="Q33" s="167"/>
      <c r="R33" s="168"/>
      <c r="S33" s="168"/>
      <c r="T33" s="169"/>
    </row>
    <row r="34" spans="1:20" x14ac:dyDescent="0.25">
      <c r="A34" s="167"/>
      <c r="B34" s="168"/>
      <c r="C34" s="168"/>
      <c r="D34" s="169"/>
      <c r="E34" s="167"/>
      <c r="F34" s="168"/>
      <c r="G34" s="168"/>
      <c r="H34" s="169"/>
      <c r="I34" s="167"/>
      <c r="J34" s="168"/>
      <c r="K34" s="168"/>
      <c r="L34" s="169"/>
      <c r="M34" s="167"/>
      <c r="N34" s="168"/>
      <c r="O34" s="168"/>
      <c r="P34" s="169"/>
      <c r="Q34" s="167"/>
      <c r="R34" s="168"/>
      <c r="S34" s="168"/>
      <c r="T34" s="169"/>
    </row>
    <row r="35" spans="1:20" x14ac:dyDescent="0.25">
      <c r="A35" s="167"/>
      <c r="B35" s="168"/>
      <c r="C35" s="168"/>
      <c r="D35" s="169"/>
      <c r="E35" s="167"/>
      <c r="F35" s="168"/>
      <c r="G35" s="168"/>
      <c r="H35" s="169"/>
      <c r="I35" s="167"/>
      <c r="J35" s="168"/>
      <c r="K35" s="168"/>
      <c r="L35" s="169"/>
      <c r="M35" s="167"/>
      <c r="N35" s="168"/>
      <c r="O35" s="168"/>
      <c r="P35" s="169"/>
      <c r="Q35" s="167"/>
      <c r="R35" s="168"/>
      <c r="S35" s="168"/>
      <c r="T35" s="169"/>
    </row>
    <row r="36" spans="1:20" x14ac:dyDescent="0.25">
      <c r="A36" s="167"/>
      <c r="B36" s="168"/>
      <c r="C36" s="168"/>
      <c r="D36" s="169"/>
      <c r="E36" s="167"/>
      <c r="F36" s="168"/>
      <c r="G36" s="168"/>
      <c r="H36" s="169"/>
      <c r="I36" s="167"/>
      <c r="J36" s="168"/>
      <c r="K36" s="168"/>
      <c r="L36" s="169"/>
      <c r="M36" s="167"/>
      <c r="N36" s="168"/>
      <c r="O36" s="168"/>
      <c r="P36" s="169"/>
      <c r="Q36" s="167"/>
      <c r="R36" s="168"/>
      <c r="S36" s="168"/>
      <c r="T36" s="169"/>
    </row>
    <row r="37" spans="1:20" x14ac:dyDescent="0.25">
      <c r="A37" s="167"/>
      <c r="B37" s="168"/>
      <c r="C37" s="168"/>
      <c r="D37" s="169"/>
      <c r="E37" s="167"/>
      <c r="F37" s="168"/>
      <c r="G37" s="168"/>
      <c r="H37" s="169"/>
      <c r="I37" s="167"/>
      <c r="J37" s="168"/>
      <c r="K37" s="168"/>
      <c r="L37" s="169"/>
      <c r="M37" s="167"/>
      <c r="N37" s="168"/>
      <c r="O37" s="168"/>
      <c r="P37" s="169"/>
      <c r="Q37" s="167"/>
      <c r="R37" s="168"/>
      <c r="S37" s="168"/>
      <c r="T37" s="169"/>
    </row>
    <row r="38" spans="1:20" x14ac:dyDescent="0.25">
      <c r="A38" s="167"/>
      <c r="B38" s="168"/>
      <c r="C38" s="168"/>
      <c r="D38" s="169"/>
      <c r="E38" s="167"/>
      <c r="F38" s="168"/>
      <c r="G38" s="168"/>
      <c r="H38" s="169"/>
      <c r="I38" s="167"/>
      <c r="J38" s="168"/>
      <c r="K38" s="168"/>
      <c r="L38" s="169"/>
      <c r="M38" s="167"/>
      <c r="N38" s="168"/>
      <c r="O38" s="168"/>
      <c r="P38" s="169"/>
      <c r="Q38" s="167"/>
      <c r="R38" s="168"/>
      <c r="S38" s="168"/>
      <c r="T38" s="169"/>
    </row>
    <row r="39" spans="1:20" x14ac:dyDescent="0.25">
      <c r="A39" s="167"/>
      <c r="B39" s="168"/>
      <c r="C39" s="168"/>
      <c r="D39" s="169"/>
      <c r="E39" s="167"/>
      <c r="F39" s="168"/>
      <c r="G39" s="168"/>
      <c r="H39" s="169"/>
      <c r="I39" s="167"/>
      <c r="J39" s="168"/>
      <c r="K39" s="168"/>
      <c r="L39" s="169"/>
      <c r="M39" s="167"/>
      <c r="N39" s="168"/>
      <c r="O39" s="168"/>
      <c r="P39" s="169"/>
      <c r="Q39" s="167"/>
      <c r="R39" s="168"/>
      <c r="S39" s="168"/>
      <c r="T39" s="169"/>
    </row>
    <row r="40" spans="1:20" x14ac:dyDescent="0.25">
      <c r="A40" s="167"/>
      <c r="B40" s="168"/>
      <c r="C40" s="168"/>
      <c r="D40" s="169"/>
      <c r="E40" s="167"/>
      <c r="F40" s="168"/>
      <c r="G40" s="168"/>
      <c r="H40" s="169"/>
      <c r="I40" s="167"/>
      <c r="J40" s="168"/>
      <c r="K40" s="168"/>
      <c r="L40" s="169"/>
      <c r="M40" s="167"/>
      <c r="N40" s="168"/>
      <c r="O40" s="168"/>
      <c r="P40" s="169"/>
      <c r="Q40" s="167"/>
      <c r="R40" s="168"/>
      <c r="S40" s="168"/>
      <c r="T40" s="169"/>
    </row>
    <row r="41" spans="1:20" x14ac:dyDescent="0.25">
      <c r="A41" s="167"/>
      <c r="B41" s="168"/>
      <c r="C41" s="168"/>
      <c r="D41" s="169"/>
      <c r="E41" s="167"/>
      <c r="F41" s="168"/>
      <c r="G41" s="168"/>
      <c r="H41" s="169"/>
      <c r="I41" s="167"/>
      <c r="J41" s="168"/>
      <c r="K41" s="168"/>
      <c r="L41" s="169"/>
      <c r="M41" s="167"/>
      <c r="N41" s="168"/>
      <c r="O41" s="168"/>
      <c r="P41" s="169"/>
      <c r="Q41" s="167"/>
      <c r="R41" s="168"/>
      <c r="S41" s="168"/>
      <c r="T41" s="169"/>
    </row>
    <row r="42" spans="1:20" x14ac:dyDescent="0.25">
      <c r="A42" s="167"/>
      <c r="B42" s="168"/>
      <c r="C42" s="168"/>
      <c r="D42" s="169"/>
      <c r="E42" s="167"/>
      <c r="F42" s="168"/>
      <c r="G42" s="168"/>
      <c r="H42" s="169"/>
      <c r="I42" s="167"/>
      <c r="J42" s="168"/>
      <c r="K42" s="168"/>
      <c r="L42" s="169"/>
      <c r="M42" s="167"/>
      <c r="N42" s="168"/>
      <c r="O42" s="168"/>
      <c r="P42" s="169"/>
      <c r="Q42" s="167"/>
      <c r="R42" s="168"/>
      <c r="S42" s="168"/>
      <c r="T42" s="169"/>
    </row>
    <row r="43" spans="1:20" x14ac:dyDescent="0.25">
      <c r="A43" s="167"/>
      <c r="B43" s="168"/>
      <c r="C43" s="168"/>
      <c r="D43" s="169"/>
      <c r="E43" s="167"/>
      <c r="F43" s="168"/>
      <c r="G43" s="168"/>
      <c r="H43" s="169"/>
      <c r="I43" s="167"/>
      <c r="J43" s="168"/>
      <c r="K43" s="168"/>
      <c r="L43" s="169"/>
      <c r="M43" s="167"/>
      <c r="N43" s="168"/>
      <c r="O43" s="168"/>
      <c r="P43" s="169"/>
      <c r="Q43" s="167"/>
      <c r="R43" s="168"/>
      <c r="S43" s="168"/>
      <c r="T43" s="169"/>
    </row>
    <row r="44" spans="1:20" x14ac:dyDescent="0.25">
      <c r="A44" s="167"/>
      <c r="B44" s="168"/>
      <c r="C44" s="168"/>
      <c r="D44" s="169"/>
      <c r="E44" s="167"/>
      <c r="F44" s="168"/>
      <c r="G44" s="168"/>
      <c r="H44" s="169"/>
      <c r="I44" s="167"/>
      <c r="J44" s="168"/>
      <c r="K44" s="168"/>
      <c r="L44" s="169"/>
      <c r="M44" s="167"/>
      <c r="N44" s="168"/>
      <c r="O44" s="168"/>
      <c r="P44" s="169"/>
      <c r="Q44" s="167"/>
      <c r="R44" s="168"/>
      <c r="S44" s="168"/>
      <c r="T44" s="169"/>
    </row>
    <row r="45" spans="1:20" x14ac:dyDescent="0.25">
      <c r="A45" s="167"/>
      <c r="B45" s="168"/>
      <c r="C45" s="168"/>
      <c r="D45" s="169"/>
      <c r="E45" s="167"/>
      <c r="F45" s="168"/>
      <c r="G45" s="168"/>
      <c r="H45" s="169"/>
      <c r="I45" s="167"/>
      <c r="J45" s="168"/>
      <c r="K45" s="168"/>
      <c r="L45" s="169"/>
      <c r="M45" s="167"/>
      <c r="N45" s="168"/>
      <c r="O45" s="168"/>
      <c r="P45" s="169"/>
      <c r="Q45" s="167"/>
      <c r="R45" s="168"/>
      <c r="S45" s="168"/>
      <c r="T45" s="169"/>
    </row>
    <row r="46" spans="1:20" x14ac:dyDescent="0.25">
      <c r="A46" s="167"/>
      <c r="B46" s="168"/>
      <c r="C46" s="168"/>
      <c r="D46" s="169"/>
      <c r="E46" s="167"/>
      <c r="F46" s="168"/>
      <c r="G46" s="168"/>
      <c r="H46" s="169"/>
      <c r="I46" s="167"/>
      <c r="J46" s="168"/>
      <c r="K46" s="168"/>
      <c r="L46" s="169"/>
      <c r="M46" s="167"/>
      <c r="N46" s="168"/>
      <c r="O46" s="168"/>
      <c r="P46" s="169"/>
      <c r="Q46" s="167"/>
      <c r="R46" s="168"/>
      <c r="S46" s="168"/>
      <c r="T46" s="169"/>
    </row>
    <row r="47" spans="1:20" x14ac:dyDescent="0.25">
      <c r="A47" s="167"/>
      <c r="B47" s="168"/>
      <c r="C47" s="168"/>
      <c r="D47" s="169"/>
      <c r="E47" s="167"/>
      <c r="F47" s="168"/>
      <c r="G47" s="168"/>
      <c r="H47" s="169"/>
      <c r="I47" s="167"/>
      <c r="J47" s="168"/>
      <c r="K47" s="168"/>
      <c r="L47" s="169"/>
      <c r="M47" s="167"/>
      <c r="N47" s="168"/>
      <c r="O47" s="168"/>
      <c r="P47" s="169"/>
      <c r="Q47" s="167"/>
      <c r="R47" s="168"/>
      <c r="S47" s="168"/>
      <c r="T47" s="169"/>
    </row>
    <row r="48" spans="1:20" x14ac:dyDescent="0.25">
      <c r="A48" s="167"/>
      <c r="B48" s="168"/>
      <c r="C48" s="168"/>
      <c r="D48" s="169"/>
      <c r="E48" s="167"/>
      <c r="F48" s="168"/>
      <c r="G48" s="168"/>
      <c r="H48" s="169"/>
      <c r="I48" s="167"/>
      <c r="J48" s="168"/>
      <c r="K48" s="168"/>
      <c r="L48" s="169"/>
      <c r="M48" s="167"/>
      <c r="N48" s="168"/>
      <c r="O48" s="168"/>
      <c r="P48" s="169"/>
      <c r="Q48" s="167"/>
      <c r="R48" s="168"/>
      <c r="S48" s="168"/>
      <c r="T48" s="169"/>
    </row>
    <row r="49" spans="1:20" x14ac:dyDescent="0.25">
      <c r="A49" s="167"/>
      <c r="B49" s="168"/>
      <c r="C49" s="168"/>
      <c r="D49" s="169"/>
      <c r="E49" s="167"/>
      <c r="F49" s="168"/>
      <c r="G49" s="168"/>
      <c r="H49" s="169"/>
      <c r="I49" s="167"/>
      <c r="J49" s="168"/>
      <c r="K49" s="168"/>
      <c r="L49" s="169"/>
      <c r="M49" s="167"/>
      <c r="N49" s="168"/>
      <c r="O49" s="168"/>
      <c r="P49" s="169"/>
      <c r="Q49" s="167"/>
      <c r="R49" s="168"/>
      <c r="S49" s="168"/>
      <c r="T49" s="169"/>
    </row>
    <row r="50" spans="1:20" x14ac:dyDescent="0.25">
      <c r="A50" s="167"/>
      <c r="B50" s="168"/>
      <c r="C50" s="168"/>
      <c r="D50" s="169"/>
      <c r="E50" s="167"/>
      <c r="F50" s="168"/>
      <c r="G50" s="168"/>
      <c r="H50" s="169"/>
      <c r="I50" s="167"/>
      <c r="J50" s="168"/>
      <c r="K50" s="168"/>
      <c r="L50" s="169"/>
      <c r="M50" s="167"/>
      <c r="N50" s="168"/>
      <c r="O50" s="168"/>
      <c r="P50" s="169"/>
      <c r="Q50" s="167"/>
      <c r="R50" s="168"/>
      <c r="S50" s="168"/>
      <c r="T50" s="169"/>
    </row>
    <row r="51" spans="1:20" x14ac:dyDescent="0.25">
      <c r="A51" s="167"/>
      <c r="B51" s="168"/>
      <c r="C51" s="168"/>
      <c r="D51" s="169"/>
      <c r="E51" s="167"/>
      <c r="F51" s="168"/>
      <c r="G51" s="168"/>
      <c r="H51" s="169"/>
      <c r="I51" s="167"/>
      <c r="J51" s="168"/>
      <c r="K51" s="168"/>
      <c r="L51" s="169"/>
      <c r="M51" s="167"/>
      <c r="N51" s="168"/>
      <c r="O51" s="168"/>
      <c r="P51" s="169"/>
      <c r="Q51" s="167"/>
      <c r="R51" s="168"/>
      <c r="S51" s="168"/>
      <c r="T51" s="169"/>
    </row>
    <row r="52" spans="1:20" x14ac:dyDescent="0.25">
      <c r="A52" s="167"/>
      <c r="B52" s="168"/>
      <c r="C52" s="168"/>
      <c r="D52" s="169"/>
      <c r="E52" s="167"/>
      <c r="F52" s="168"/>
      <c r="G52" s="168"/>
      <c r="H52" s="169"/>
      <c r="I52" s="167"/>
      <c r="J52" s="168"/>
      <c r="K52" s="168"/>
      <c r="L52" s="169"/>
      <c r="M52" s="167"/>
      <c r="N52" s="168"/>
      <c r="O52" s="168"/>
      <c r="P52" s="169"/>
      <c r="Q52" s="167"/>
      <c r="R52" s="168"/>
      <c r="S52" s="168"/>
      <c r="T52" s="169"/>
    </row>
    <row r="53" spans="1:20" x14ac:dyDescent="0.25">
      <c r="A53" s="167"/>
      <c r="B53" s="168"/>
      <c r="C53" s="168"/>
      <c r="D53" s="169"/>
      <c r="E53" s="167"/>
      <c r="F53" s="168"/>
      <c r="G53" s="168"/>
      <c r="H53" s="169"/>
      <c r="I53" s="167"/>
      <c r="J53" s="168"/>
      <c r="K53" s="168"/>
      <c r="L53" s="169"/>
      <c r="M53" s="167"/>
      <c r="N53" s="168"/>
      <c r="O53" s="168"/>
      <c r="P53" s="169"/>
      <c r="Q53" s="167"/>
      <c r="R53" s="168"/>
      <c r="S53" s="168"/>
      <c r="T53" s="169"/>
    </row>
    <row r="54" spans="1:20" x14ac:dyDescent="0.25">
      <c r="A54" s="167"/>
      <c r="B54" s="168"/>
      <c r="C54" s="168"/>
      <c r="D54" s="169"/>
      <c r="E54" s="167"/>
      <c r="F54" s="168"/>
      <c r="G54" s="168"/>
      <c r="H54" s="169"/>
      <c r="I54" s="167"/>
      <c r="J54" s="168"/>
      <c r="K54" s="168"/>
      <c r="L54" s="169"/>
      <c r="M54" s="167"/>
      <c r="N54" s="168"/>
      <c r="O54" s="168"/>
      <c r="P54" s="169"/>
      <c r="Q54" s="167"/>
      <c r="R54" s="168"/>
      <c r="S54" s="168"/>
      <c r="T54" s="169"/>
    </row>
    <row r="55" spans="1:20" x14ac:dyDescent="0.25">
      <c r="A55" s="167"/>
      <c r="B55" s="168"/>
      <c r="C55" s="168"/>
      <c r="D55" s="169"/>
      <c r="E55" s="167"/>
      <c r="F55" s="168"/>
      <c r="G55" s="168"/>
      <c r="H55" s="169"/>
      <c r="I55" s="167"/>
      <c r="J55" s="168"/>
      <c r="K55" s="168"/>
      <c r="L55" s="169"/>
      <c r="M55" s="167"/>
      <c r="N55" s="168"/>
      <c r="O55" s="168"/>
      <c r="P55" s="169"/>
      <c r="Q55" s="167"/>
      <c r="R55" s="168"/>
      <c r="S55" s="168"/>
      <c r="T55" s="169"/>
    </row>
    <row r="56" spans="1:20" ht="15.75" thickBot="1" x14ac:dyDescent="0.3">
      <c r="A56" s="170"/>
      <c r="B56" s="171"/>
      <c r="C56" s="171"/>
      <c r="D56" s="172"/>
      <c r="E56" s="170"/>
      <c r="F56" s="171"/>
      <c r="G56" s="171"/>
      <c r="H56" s="172"/>
      <c r="I56" s="170"/>
      <c r="J56" s="171"/>
      <c r="K56" s="171"/>
      <c r="L56" s="172"/>
      <c r="M56" s="170"/>
      <c r="N56" s="171"/>
      <c r="O56" s="171"/>
      <c r="P56" s="172"/>
      <c r="Q56" s="170"/>
      <c r="R56" s="171"/>
      <c r="S56" s="171"/>
      <c r="T56" s="172"/>
    </row>
    <row r="57" spans="1:20" ht="18" x14ac:dyDescent="0.25">
      <c r="A57" s="216" t="s">
        <v>154</v>
      </c>
      <c r="B57" s="217"/>
      <c r="C57" s="217"/>
      <c r="D57" s="218"/>
      <c r="E57" s="216" t="s">
        <v>154</v>
      </c>
      <c r="F57" s="217"/>
      <c r="G57" s="217"/>
      <c r="H57" s="218"/>
      <c r="I57" s="216" t="s">
        <v>154</v>
      </c>
      <c r="J57" s="217"/>
      <c r="K57" s="217"/>
      <c r="L57" s="218"/>
      <c r="M57" s="222"/>
      <c r="N57" s="223"/>
      <c r="O57" s="223"/>
      <c r="P57" s="223"/>
      <c r="Q57" s="223"/>
      <c r="R57" s="223"/>
      <c r="S57" s="223"/>
      <c r="T57" s="223"/>
    </row>
    <row r="58" spans="1:20" ht="30" customHeight="1" x14ac:dyDescent="0.25">
      <c r="A58" s="214" t="str">
        <f>A2</f>
        <v>PEMBUATAN INTERIOR KANTOR REGIONAL III 
PT ASDP INDONESIA FERRY</v>
      </c>
      <c r="B58" s="215"/>
      <c r="C58" s="161" t="s">
        <v>155</v>
      </c>
      <c r="D58" s="162">
        <f>T2+1</f>
        <v>5</v>
      </c>
      <c r="E58" s="214" t="str">
        <f>A58</f>
        <v>PEMBUATAN INTERIOR KANTOR REGIONAL III 
PT ASDP INDONESIA FERRY</v>
      </c>
      <c r="F58" s="215"/>
      <c r="G58" s="161" t="s">
        <v>155</v>
      </c>
      <c r="H58" s="162">
        <f>D58</f>
        <v>5</v>
      </c>
      <c r="I58" s="214" t="str">
        <f>A58</f>
        <v>PEMBUATAN INTERIOR KANTOR REGIONAL III 
PT ASDP INDONESIA FERRY</v>
      </c>
      <c r="J58" s="215"/>
      <c r="K58" s="161" t="s">
        <v>155</v>
      </c>
      <c r="L58" s="162">
        <f>H58</f>
        <v>5</v>
      </c>
      <c r="M58" s="219"/>
      <c r="N58" s="220"/>
      <c r="O58" s="204"/>
      <c r="P58" s="205"/>
      <c r="Q58" s="220"/>
      <c r="R58" s="220"/>
      <c r="S58" s="204"/>
      <c r="T58" s="205"/>
    </row>
    <row r="59" spans="1:20" x14ac:dyDescent="0.25">
      <c r="A59" s="163" t="s">
        <v>156</v>
      </c>
      <c r="B59" s="164" t="str">
        <f>": " &amp; Cover!$E$9</f>
        <v>: SURABAYA</v>
      </c>
      <c r="C59" s="212">
        <f>VLOOKUP(D58,mingguanptasdp,2)</f>
        <v>46251</v>
      </c>
      <c r="D59" s="213"/>
      <c r="E59" s="163" t="s">
        <v>156</v>
      </c>
      <c r="F59" s="164" t="str">
        <f>": " &amp; Cover!$E$9</f>
        <v>: SURABAYA</v>
      </c>
      <c r="G59" s="212">
        <f>VLOOKUP(H58,mingguanptasdp,2)</f>
        <v>46251</v>
      </c>
      <c r="H59" s="213"/>
      <c r="I59" s="163" t="s">
        <v>156</v>
      </c>
      <c r="J59" s="164" t="str">
        <f>": " &amp; Cover!$E$9</f>
        <v>: SURABAYA</v>
      </c>
      <c r="K59" s="212">
        <f>VLOOKUP(L58,mingguanptasdp,2)</f>
        <v>46251</v>
      </c>
      <c r="L59" s="213"/>
      <c r="M59" s="167"/>
      <c r="N59" s="164"/>
      <c r="O59" s="221"/>
      <c r="P59" s="221"/>
      <c r="Q59" s="168"/>
      <c r="R59" s="164"/>
      <c r="S59" s="221"/>
      <c r="T59" s="221"/>
    </row>
    <row r="60" spans="1:20" x14ac:dyDescent="0.25">
      <c r="A60" s="165" t="s">
        <v>157</v>
      </c>
      <c r="B60" s="166">
        <f>Cover!$E$41</f>
        <v>46226</v>
      </c>
      <c r="C60" s="210">
        <f>VLOOKUP(D58,mingguanptasdp,3)</f>
        <v>46257</v>
      </c>
      <c r="D60" s="211"/>
      <c r="E60" s="165" t="s">
        <v>157</v>
      </c>
      <c r="F60" s="166">
        <f>Cover!$E$41</f>
        <v>46226</v>
      </c>
      <c r="G60" s="210">
        <f>VLOOKUP(H58,mingguanptasdp,3)</f>
        <v>46257</v>
      </c>
      <c r="H60" s="211"/>
      <c r="I60" s="165" t="s">
        <v>157</v>
      </c>
      <c r="J60" s="166">
        <f>Cover!$E$41</f>
        <v>46226</v>
      </c>
      <c r="K60" s="210">
        <f>VLOOKUP(L58,mingguanptasdp,3)</f>
        <v>46257</v>
      </c>
      <c r="L60" s="211"/>
      <c r="M60" s="167"/>
      <c r="N60" s="206"/>
      <c r="O60" s="221"/>
      <c r="P60" s="221"/>
      <c r="Q60" s="168"/>
      <c r="R60" s="206"/>
      <c r="S60" s="221"/>
      <c r="T60" s="221"/>
    </row>
    <row r="61" spans="1:20" x14ac:dyDescent="0.25">
      <c r="A61" s="167"/>
      <c r="B61" s="168"/>
      <c r="C61" s="168"/>
      <c r="D61" s="169"/>
      <c r="E61" s="167"/>
      <c r="F61" s="168"/>
      <c r="G61" s="168"/>
      <c r="H61" s="169"/>
      <c r="I61" s="167"/>
      <c r="J61" s="168"/>
      <c r="K61" s="168"/>
      <c r="L61" s="169"/>
      <c r="M61" s="167"/>
      <c r="N61" s="168"/>
      <c r="O61" s="168"/>
      <c r="P61" s="168"/>
      <c r="Q61" s="168"/>
      <c r="R61" s="168"/>
      <c r="S61" s="168"/>
      <c r="T61" s="168"/>
    </row>
    <row r="62" spans="1:20" x14ac:dyDescent="0.25">
      <c r="A62" s="167"/>
      <c r="B62" s="168"/>
      <c r="C62" s="168"/>
      <c r="D62" s="169"/>
      <c r="E62" s="167"/>
      <c r="F62" s="168"/>
      <c r="G62" s="168"/>
      <c r="H62" s="169"/>
      <c r="I62" s="167"/>
      <c r="J62" s="168"/>
      <c r="K62" s="168"/>
      <c r="L62" s="169"/>
      <c r="M62" s="167"/>
      <c r="N62" s="168"/>
      <c r="O62" s="168"/>
      <c r="P62" s="168"/>
      <c r="Q62" s="168"/>
      <c r="R62" s="168"/>
      <c r="S62" s="168"/>
      <c r="T62" s="168"/>
    </row>
    <row r="63" spans="1:20" x14ac:dyDescent="0.25">
      <c r="A63" s="167"/>
      <c r="B63" s="168"/>
      <c r="C63" s="168"/>
      <c r="D63" s="169"/>
      <c r="E63" s="167"/>
      <c r="F63" s="168"/>
      <c r="G63" s="168"/>
      <c r="H63" s="169"/>
      <c r="I63" s="167"/>
      <c r="J63" s="168"/>
      <c r="K63" s="168"/>
      <c r="L63" s="169"/>
      <c r="M63" s="167"/>
      <c r="N63" s="168"/>
      <c r="O63" s="168"/>
      <c r="P63" s="168"/>
      <c r="Q63" s="168"/>
      <c r="R63" s="168"/>
      <c r="S63" s="168"/>
      <c r="T63" s="168"/>
    </row>
    <row r="64" spans="1:20" x14ac:dyDescent="0.25">
      <c r="A64" s="167"/>
      <c r="B64" s="168"/>
      <c r="C64" s="168"/>
      <c r="D64" s="169"/>
      <c r="E64" s="167"/>
      <c r="F64" s="168"/>
      <c r="G64" s="168"/>
      <c r="H64" s="169"/>
      <c r="I64" s="167"/>
      <c r="J64" s="168"/>
      <c r="K64" s="168"/>
      <c r="L64" s="169"/>
      <c r="M64" s="167"/>
      <c r="N64" s="168"/>
      <c r="O64" s="168"/>
      <c r="P64" s="168"/>
      <c r="Q64" s="168"/>
      <c r="R64" s="168"/>
      <c r="S64" s="168"/>
      <c r="T64" s="168"/>
    </row>
    <row r="65" spans="1:20" x14ac:dyDescent="0.25">
      <c r="A65" s="167"/>
      <c r="B65" s="168"/>
      <c r="C65" s="168"/>
      <c r="D65" s="169"/>
      <c r="E65" s="167"/>
      <c r="F65" s="168"/>
      <c r="G65" s="168"/>
      <c r="H65" s="169"/>
      <c r="I65" s="167"/>
      <c r="J65" s="168"/>
      <c r="K65" s="168"/>
      <c r="L65" s="169"/>
      <c r="M65" s="167"/>
      <c r="N65" s="168"/>
      <c r="O65" s="168"/>
      <c r="P65" s="168"/>
      <c r="Q65" s="168"/>
      <c r="R65" s="168"/>
      <c r="S65" s="168"/>
      <c r="T65" s="168"/>
    </row>
    <row r="66" spans="1:20" x14ac:dyDescent="0.25">
      <c r="A66" s="167"/>
      <c r="B66" s="168"/>
      <c r="C66" s="168"/>
      <c r="D66" s="169"/>
      <c r="E66" s="167"/>
      <c r="F66" s="168"/>
      <c r="G66" s="168"/>
      <c r="H66" s="169"/>
      <c r="I66" s="167"/>
      <c r="J66" s="168"/>
      <c r="K66" s="168"/>
      <c r="L66" s="169"/>
      <c r="M66" s="167"/>
      <c r="N66" s="168"/>
      <c r="O66" s="168"/>
      <c r="P66" s="168"/>
      <c r="Q66" s="168"/>
      <c r="R66" s="168"/>
      <c r="S66" s="168"/>
      <c r="T66" s="168"/>
    </row>
    <row r="67" spans="1:20" x14ac:dyDescent="0.25">
      <c r="A67" s="167"/>
      <c r="B67" s="168"/>
      <c r="C67" s="168"/>
      <c r="D67" s="169"/>
      <c r="E67" s="167"/>
      <c r="F67" s="168"/>
      <c r="G67" s="168"/>
      <c r="H67" s="169"/>
      <c r="I67" s="167"/>
      <c r="J67" s="168"/>
      <c r="K67" s="168"/>
      <c r="L67" s="169"/>
      <c r="M67" s="167"/>
      <c r="N67" s="168"/>
      <c r="O67" s="168"/>
      <c r="P67" s="168"/>
      <c r="Q67" s="168"/>
      <c r="R67" s="168"/>
      <c r="S67" s="168"/>
      <c r="T67" s="168"/>
    </row>
    <row r="68" spans="1:20" x14ac:dyDescent="0.25">
      <c r="A68" s="167"/>
      <c r="B68" s="168"/>
      <c r="C68" s="168"/>
      <c r="D68" s="169"/>
      <c r="E68" s="167"/>
      <c r="F68" s="168"/>
      <c r="G68" s="168"/>
      <c r="H68" s="169"/>
      <c r="I68" s="167"/>
      <c r="K68" s="168"/>
      <c r="L68" s="169"/>
      <c r="M68" s="167"/>
      <c r="N68" s="168"/>
      <c r="O68" s="168"/>
      <c r="P68" s="168"/>
      <c r="Q68" s="168"/>
      <c r="R68" s="168"/>
      <c r="S68" s="168"/>
      <c r="T68" s="168"/>
    </row>
    <row r="69" spans="1:20" x14ac:dyDescent="0.25">
      <c r="A69" s="167"/>
      <c r="B69" s="168"/>
      <c r="C69" s="168"/>
      <c r="D69" s="169"/>
      <c r="E69" s="167"/>
      <c r="F69" s="168"/>
      <c r="G69" s="168"/>
      <c r="H69" s="169"/>
      <c r="I69" s="167"/>
      <c r="J69" s="168"/>
      <c r="K69" s="168"/>
      <c r="L69" s="169"/>
      <c r="M69" s="167"/>
      <c r="N69" s="168"/>
      <c r="O69" s="168"/>
      <c r="P69" s="168"/>
      <c r="Q69" s="168"/>
      <c r="R69" s="168"/>
      <c r="S69" s="168"/>
      <c r="T69" s="168"/>
    </row>
    <row r="70" spans="1:20" x14ac:dyDescent="0.25">
      <c r="A70" s="167"/>
      <c r="B70" s="168"/>
      <c r="C70" s="168"/>
      <c r="D70" s="169"/>
      <c r="E70" s="167"/>
      <c r="F70" s="168"/>
      <c r="G70" s="168"/>
      <c r="H70" s="169"/>
      <c r="I70" s="167"/>
      <c r="J70" s="168"/>
      <c r="K70" s="168"/>
      <c r="L70" s="169"/>
      <c r="M70" s="167"/>
      <c r="N70" s="168"/>
      <c r="O70" s="168"/>
      <c r="P70" s="168"/>
      <c r="Q70" s="168"/>
      <c r="R70" s="168"/>
      <c r="S70" s="168"/>
      <c r="T70" s="168"/>
    </row>
    <row r="71" spans="1:20" x14ac:dyDescent="0.25">
      <c r="A71" s="167"/>
      <c r="B71" s="168"/>
      <c r="C71" s="168"/>
      <c r="D71" s="169"/>
      <c r="E71" s="167"/>
      <c r="F71" s="168"/>
      <c r="G71" s="168"/>
      <c r="H71" s="169"/>
      <c r="I71" s="167"/>
      <c r="J71" s="168"/>
      <c r="K71" s="168"/>
      <c r="L71" s="169"/>
      <c r="M71" s="167"/>
      <c r="N71" s="168"/>
      <c r="O71" s="168"/>
      <c r="P71" s="168"/>
      <c r="Q71" s="168"/>
      <c r="R71" s="168"/>
      <c r="S71" s="168"/>
      <c r="T71" s="168"/>
    </row>
    <row r="72" spans="1:20" x14ac:dyDescent="0.25">
      <c r="A72" s="167"/>
      <c r="B72" s="168"/>
      <c r="C72" s="168"/>
      <c r="D72" s="169"/>
      <c r="E72" s="167"/>
      <c r="F72" s="168"/>
      <c r="G72" s="168"/>
      <c r="H72" s="169"/>
      <c r="I72" s="167"/>
      <c r="J72" s="168"/>
      <c r="K72" s="168"/>
      <c r="L72" s="169"/>
      <c r="M72" s="167"/>
      <c r="N72" s="168"/>
      <c r="O72" s="168"/>
      <c r="P72" s="168"/>
      <c r="Q72" s="168"/>
      <c r="R72" s="168"/>
      <c r="S72" s="168"/>
      <c r="T72" s="168"/>
    </row>
    <row r="73" spans="1:20" x14ac:dyDescent="0.25">
      <c r="A73" s="167"/>
      <c r="B73" s="168"/>
      <c r="C73" s="168"/>
      <c r="D73" s="169"/>
      <c r="E73" s="167"/>
      <c r="F73" s="168"/>
      <c r="G73" s="168"/>
      <c r="H73" s="169"/>
      <c r="I73" s="167"/>
      <c r="J73" s="168"/>
      <c r="K73" s="168"/>
      <c r="L73" s="169"/>
      <c r="M73" s="167"/>
      <c r="N73" s="168"/>
      <c r="O73" s="168"/>
      <c r="P73" s="168"/>
      <c r="Q73" s="168"/>
      <c r="R73" s="168"/>
      <c r="S73" s="168"/>
      <c r="T73" s="168"/>
    </row>
    <row r="74" spans="1:20" x14ac:dyDescent="0.25">
      <c r="A74" s="167"/>
      <c r="B74" s="168"/>
      <c r="C74" s="168"/>
      <c r="D74" s="169"/>
      <c r="E74" s="167"/>
      <c r="F74" s="168"/>
      <c r="G74" s="168"/>
      <c r="H74" s="169"/>
      <c r="I74" s="167"/>
      <c r="J74" s="168"/>
      <c r="K74" s="168"/>
      <c r="L74" s="169"/>
      <c r="M74" s="167"/>
      <c r="N74" s="168"/>
      <c r="O74" s="168"/>
      <c r="P74" s="168"/>
      <c r="Q74" s="168"/>
      <c r="R74" s="168"/>
      <c r="S74" s="168"/>
      <c r="T74" s="168"/>
    </row>
    <row r="75" spans="1:20" x14ac:dyDescent="0.25">
      <c r="A75" s="167"/>
      <c r="B75" s="168"/>
      <c r="C75" s="168"/>
      <c r="D75" s="169"/>
      <c r="E75" s="167"/>
      <c r="F75" s="168"/>
      <c r="G75" s="168"/>
      <c r="H75" s="169"/>
      <c r="I75" s="167"/>
      <c r="J75" s="168"/>
      <c r="K75" s="168"/>
      <c r="L75" s="169"/>
      <c r="M75" s="167"/>
      <c r="N75" s="168"/>
      <c r="O75" s="168"/>
      <c r="P75" s="168"/>
      <c r="Q75" s="168"/>
      <c r="R75" s="168"/>
      <c r="S75" s="168"/>
      <c r="T75" s="168"/>
    </row>
    <row r="76" spans="1:20" x14ac:dyDescent="0.25">
      <c r="A76" s="167"/>
      <c r="B76" s="168"/>
      <c r="C76" s="168"/>
      <c r="D76" s="169"/>
      <c r="E76" s="167"/>
      <c r="F76" s="168"/>
      <c r="G76" s="168"/>
      <c r="H76" s="169"/>
      <c r="I76" s="167"/>
      <c r="J76" s="168"/>
      <c r="K76" s="168"/>
      <c r="L76" s="169"/>
      <c r="M76" s="167"/>
      <c r="N76" s="168"/>
      <c r="O76" s="168"/>
      <c r="P76" s="168"/>
      <c r="Q76" s="168"/>
      <c r="R76" s="168"/>
      <c r="S76" s="168"/>
      <c r="T76" s="168"/>
    </row>
    <row r="77" spans="1:20" x14ac:dyDescent="0.25">
      <c r="A77" s="167"/>
      <c r="B77" s="168"/>
      <c r="C77" s="168"/>
      <c r="D77" s="169"/>
      <c r="E77" s="167"/>
      <c r="F77" s="168"/>
      <c r="G77" s="168"/>
      <c r="H77" s="169"/>
      <c r="I77" s="167"/>
      <c r="J77" s="168"/>
      <c r="K77" s="168"/>
      <c r="L77" s="169"/>
      <c r="M77" s="167"/>
      <c r="N77" s="168"/>
      <c r="O77" s="168"/>
      <c r="P77" s="168"/>
      <c r="Q77" s="168"/>
      <c r="R77" s="168"/>
      <c r="S77" s="168"/>
      <c r="T77" s="168"/>
    </row>
    <row r="78" spans="1:20" x14ac:dyDescent="0.25">
      <c r="A78" s="167"/>
      <c r="B78" s="168"/>
      <c r="C78" s="168"/>
      <c r="D78" s="169"/>
      <c r="E78" s="167"/>
      <c r="F78" s="168"/>
      <c r="G78" s="168"/>
      <c r="H78" s="169"/>
      <c r="I78" s="167"/>
      <c r="J78" s="168"/>
      <c r="K78" s="168"/>
      <c r="L78" s="169"/>
      <c r="M78" s="167"/>
      <c r="N78" s="168"/>
      <c r="O78" s="168"/>
      <c r="P78" s="168"/>
      <c r="Q78" s="168"/>
      <c r="R78" s="168"/>
      <c r="S78" s="168"/>
      <c r="T78" s="168"/>
    </row>
    <row r="79" spans="1:20" x14ac:dyDescent="0.25">
      <c r="A79" s="167"/>
      <c r="B79" s="168"/>
      <c r="C79" s="168"/>
      <c r="D79" s="169"/>
      <c r="E79" s="167"/>
      <c r="F79" s="168"/>
      <c r="G79" s="168"/>
      <c r="H79" s="169"/>
      <c r="I79" s="167"/>
      <c r="J79" s="168"/>
      <c r="K79" s="168"/>
      <c r="L79" s="169"/>
      <c r="M79" s="167"/>
      <c r="N79" s="168"/>
      <c r="O79" s="168"/>
      <c r="P79" s="168"/>
      <c r="Q79" s="168"/>
      <c r="R79" s="168"/>
      <c r="S79" s="168"/>
      <c r="T79" s="168"/>
    </row>
    <row r="80" spans="1:20" x14ac:dyDescent="0.25">
      <c r="A80" s="167"/>
      <c r="B80" s="168"/>
      <c r="C80" s="168"/>
      <c r="D80" s="169"/>
      <c r="E80" s="167"/>
      <c r="F80" s="168"/>
      <c r="G80" s="168"/>
      <c r="H80" s="169"/>
      <c r="I80" s="167"/>
      <c r="J80" s="168"/>
      <c r="K80" s="168"/>
      <c r="L80" s="169"/>
      <c r="M80" s="167"/>
      <c r="N80" s="168"/>
      <c r="O80" s="168"/>
      <c r="P80" s="168"/>
      <c r="Q80" s="168"/>
      <c r="R80" s="168"/>
      <c r="S80" s="168"/>
      <c r="T80" s="168"/>
    </row>
    <row r="81" spans="1:20" x14ac:dyDescent="0.25">
      <c r="A81" s="167"/>
      <c r="B81" s="168"/>
      <c r="C81" s="168"/>
      <c r="D81" s="169"/>
      <c r="E81" s="167"/>
      <c r="F81" s="168"/>
      <c r="G81" s="168"/>
      <c r="H81" s="169"/>
      <c r="I81" s="167"/>
      <c r="J81" s="168"/>
      <c r="K81" s="168"/>
      <c r="L81" s="169"/>
      <c r="M81" s="167"/>
      <c r="N81" s="168"/>
      <c r="O81" s="168"/>
      <c r="P81" s="168"/>
      <c r="Q81" s="168"/>
      <c r="R81" s="168"/>
      <c r="S81" s="168"/>
      <c r="T81" s="168"/>
    </row>
    <row r="82" spans="1:20" x14ac:dyDescent="0.25">
      <c r="A82" s="167"/>
      <c r="B82" s="168"/>
      <c r="C82" s="168"/>
      <c r="D82" s="169"/>
      <c r="E82" s="167"/>
      <c r="F82" s="168"/>
      <c r="G82" s="168"/>
      <c r="H82" s="169"/>
      <c r="I82" s="167"/>
      <c r="J82" s="168"/>
      <c r="K82" s="168"/>
      <c r="L82" s="169"/>
      <c r="M82" s="167"/>
      <c r="N82" s="168"/>
      <c r="O82" s="168"/>
      <c r="P82" s="168"/>
      <c r="Q82" s="168"/>
      <c r="R82" s="168"/>
      <c r="S82" s="168"/>
      <c r="T82" s="168"/>
    </row>
    <row r="83" spans="1:20" x14ac:dyDescent="0.25">
      <c r="A83" s="167"/>
      <c r="B83" s="168"/>
      <c r="C83" s="168"/>
      <c r="D83" s="169"/>
      <c r="E83" s="167"/>
      <c r="F83" s="168"/>
      <c r="G83" s="168"/>
      <c r="H83" s="169"/>
      <c r="I83" s="167"/>
      <c r="J83" s="168"/>
      <c r="K83" s="168"/>
      <c r="L83" s="169"/>
      <c r="M83" s="167"/>
      <c r="N83" s="168"/>
      <c r="O83" s="168"/>
      <c r="P83" s="168"/>
      <c r="Q83" s="168"/>
      <c r="R83" s="168"/>
      <c r="S83" s="168"/>
      <c r="T83" s="168"/>
    </row>
    <row r="84" spans="1:20" x14ac:dyDescent="0.25">
      <c r="A84" s="167"/>
      <c r="B84" s="168"/>
      <c r="C84" s="168"/>
      <c r="D84" s="169"/>
      <c r="E84" s="167"/>
      <c r="F84" s="168"/>
      <c r="G84" s="168"/>
      <c r="H84" s="169"/>
      <c r="I84" s="167"/>
      <c r="J84" s="168"/>
      <c r="K84" s="168"/>
      <c r="L84" s="169"/>
      <c r="M84" s="167"/>
      <c r="N84" s="168"/>
      <c r="O84" s="168"/>
      <c r="P84" s="168"/>
      <c r="Q84" s="168"/>
      <c r="R84" s="168"/>
      <c r="S84" s="168"/>
      <c r="T84" s="168"/>
    </row>
    <row r="85" spans="1:20" x14ac:dyDescent="0.25">
      <c r="A85" s="167"/>
      <c r="B85" s="168"/>
      <c r="C85" s="168"/>
      <c r="D85" s="169"/>
      <c r="E85" s="167"/>
      <c r="F85" s="168"/>
      <c r="G85" s="168"/>
      <c r="H85" s="169"/>
      <c r="I85" s="167"/>
      <c r="J85" s="168"/>
      <c r="K85" s="168"/>
      <c r="L85" s="169"/>
      <c r="M85" s="167"/>
      <c r="N85" s="168"/>
      <c r="O85" s="168"/>
      <c r="P85" s="168"/>
      <c r="Q85" s="168"/>
      <c r="R85" s="168"/>
      <c r="S85" s="168"/>
      <c r="T85" s="168"/>
    </row>
    <row r="86" spans="1:20" x14ac:dyDescent="0.25">
      <c r="A86" s="167"/>
      <c r="B86" s="168"/>
      <c r="C86" s="168"/>
      <c r="D86" s="169"/>
      <c r="E86" s="167"/>
      <c r="F86" s="168"/>
      <c r="G86" s="168"/>
      <c r="H86" s="169"/>
      <c r="I86" s="167"/>
      <c r="J86" s="168"/>
      <c r="K86" s="168"/>
      <c r="L86" s="169"/>
      <c r="M86" s="167"/>
      <c r="N86" s="168"/>
      <c r="O86" s="168"/>
      <c r="P86" s="168"/>
      <c r="Q86" s="168"/>
      <c r="R86" s="168"/>
      <c r="S86" s="168"/>
      <c r="T86" s="168"/>
    </row>
    <row r="87" spans="1:20" x14ac:dyDescent="0.25">
      <c r="A87" s="167"/>
      <c r="B87" s="168"/>
      <c r="C87" s="168"/>
      <c r="D87" s="169"/>
      <c r="E87" s="167"/>
      <c r="F87" s="168"/>
      <c r="G87" s="168"/>
      <c r="H87" s="169"/>
      <c r="I87" s="167"/>
      <c r="J87" s="168"/>
      <c r="K87" s="168"/>
      <c r="L87" s="169"/>
      <c r="M87" s="167"/>
      <c r="N87" s="168"/>
      <c r="O87" s="168"/>
      <c r="P87" s="168"/>
      <c r="Q87" s="168"/>
      <c r="R87" s="168"/>
      <c r="S87" s="168"/>
      <c r="T87" s="168"/>
    </row>
    <row r="88" spans="1:20" x14ac:dyDescent="0.25">
      <c r="A88" s="167"/>
      <c r="B88" s="168"/>
      <c r="C88" s="168"/>
      <c r="D88" s="169"/>
      <c r="E88" s="167"/>
      <c r="F88" s="168"/>
      <c r="G88" s="168"/>
      <c r="H88" s="169"/>
      <c r="I88" s="167"/>
      <c r="J88" s="168"/>
      <c r="K88" s="168"/>
      <c r="L88" s="169"/>
      <c r="M88" s="167"/>
      <c r="N88" s="168"/>
      <c r="O88" s="168"/>
      <c r="P88" s="168"/>
      <c r="Q88" s="168"/>
      <c r="R88" s="168"/>
      <c r="S88" s="168"/>
      <c r="T88" s="168"/>
    </row>
    <row r="89" spans="1:20" x14ac:dyDescent="0.25">
      <c r="A89" s="167"/>
      <c r="B89" s="168"/>
      <c r="C89" s="168"/>
      <c r="D89" s="169"/>
      <c r="E89" s="167"/>
      <c r="F89" s="168"/>
      <c r="G89" s="168"/>
      <c r="H89" s="169"/>
      <c r="I89" s="167"/>
      <c r="J89" s="168"/>
      <c r="K89" s="168"/>
      <c r="L89" s="169"/>
      <c r="M89" s="167"/>
      <c r="N89" s="168"/>
      <c r="O89" s="168"/>
      <c r="P89" s="168"/>
      <c r="Q89" s="168"/>
      <c r="R89" s="168"/>
      <c r="S89" s="168"/>
      <c r="T89" s="168"/>
    </row>
    <row r="90" spans="1:20" x14ac:dyDescent="0.25">
      <c r="A90" s="167"/>
      <c r="B90" s="168"/>
      <c r="C90" s="168"/>
      <c r="D90" s="169"/>
      <c r="E90" s="167"/>
      <c r="F90" s="168"/>
      <c r="G90" s="168"/>
      <c r="H90" s="169"/>
      <c r="I90" s="167"/>
      <c r="J90" s="168"/>
      <c r="K90" s="168"/>
      <c r="L90" s="169"/>
      <c r="M90" s="167"/>
      <c r="N90" s="168"/>
      <c r="O90" s="168"/>
      <c r="P90" s="168"/>
      <c r="Q90" s="168"/>
      <c r="R90" s="168"/>
      <c r="S90" s="168"/>
      <c r="T90" s="168"/>
    </row>
    <row r="91" spans="1:20" x14ac:dyDescent="0.25">
      <c r="A91" s="167"/>
      <c r="B91" s="168"/>
      <c r="C91" s="168"/>
      <c r="D91" s="169"/>
      <c r="E91" s="167"/>
      <c r="F91" s="168"/>
      <c r="G91" s="168"/>
      <c r="H91" s="169"/>
      <c r="I91" s="167"/>
      <c r="J91" s="168"/>
      <c r="K91" s="168"/>
      <c r="L91" s="169"/>
      <c r="M91" s="167"/>
      <c r="N91" s="168"/>
      <c r="O91" s="168"/>
      <c r="P91" s="168"/>
      <c r="Q91" s="168"/>
      <c r="R91" s="168"/>
      <c r="S91" s="168"/>
      <c r="T91" s="168"/>
    </row>
    <row r="92" spans="1:20" x14ac:dyDescent="0.25">
      <c r="A92" s="167"/>
      <c r="B92" s="168"/>
      <c r="C92" s="168"/>
      <c r="D92" s="169"/>
      <c r="E92" s="167"/>
      <c r="F92" s="168"/>
      <c r="G92" s="168"/>
      <c r="H92" s="169"/>
      <c r="I92" s="167"/>
      <c r="J92" s="168"/>
      <c r="K92" s="168"/>
      <c r="L92" s="169"/>
      <c r="M92" s="167"/>
      <c r="N92" s="168"/>
      <c r="O92" s="168"/>
      <c r="P92" s="168"/>
      <c r="Q92" s="168"/>
      <c r="R92" s="168"/>
      <c r="S92" s="168"/>
      <c r="T92" s="168"/>
    </row>
    <row r="93" spans="1:20" x14ac:dyDescent="0.25">
      <c r="A93" s="167"/>
      <c r="B93" s="168"/>
      <c r="C93" s="168"/>
      <c r="D93" s="169"/>
      <c r="E93" s="167"/>
      <c r="F93" s="168"/>
      <c r="G93" s="168"/>
      <c r="H93" s="169"/>
      <c r="I93" s="167"/>
      <c r="J93" s="168"/>
      <c r="K93" s="168"/>
      <c r="L93" s="169"/>
      <c r="M93" s="167"/>
      <c r="N93" s="168"/>
      <c r="O93" s="168"/>
      <c r="P93" s="168"/>
      <c r="Q93" s="168"/>
      <c r="R93" s="168"/>
      <c r="S93" s="168"/>
      <c r="T93" s="168"/>
    </row>
    <row r="94" spans="1:20" x14ac:dyDescent="0.25">
      <c r="A94" s="167"/>
      <c r="B94" s="168"/>
      <c r="C94" s="168"/>
      <c r="D94" s="169"/>
      <c r="E94" s="167"/>
      <c r="F94" s="168"/>
      <c r="G94" s="168"/>
      <c r="H94" s="169"/>
      <c r="I94" s="167"/>
      <c r="J94" s="168"/>
      <c r="K94" s="168"/>
      <c r="L94" s="169"/>
      <c r="M94" s="167"/>
      <c r="N94" s="168"/>
      <c r="O94" s="168"/>
      <c r="P94" s="168"/>
      <c r="Q94" s="168"/>
      <c r="R94" s="168"/>
      <c r="S94" s="168"/>
      <c r="T94" s="168"/>
    </row>
    <row r="95" spans="1:20" x14ac:dyDescent="0.25">
      <c r="A95" s="167"/>
      <c r="B95" s="168"/>
      <c r="C95" s="168"/>
      <c r="D95" s="169"/>
      <c r="E95" s="167"/>
      <c r="F95" s="168"/>
      <c r="G95" s="168"/>
      <c r="H95" s="169"/>
      <c r="I95" s="167"/>
      <c r="J95" s="168"/>
      <c r="K95" s="168"/>
      <c r="L95" s="169"/>
      <c r="M95" s="167"/>
      <c r="N95" s="168"/>
      <c r="O95" s="168"/>
      <c r="P95" s="168"/>
      <c r="Q95" s="168"/>
      <c r="R95" s="168"/>
      <c r="S95" s="168"/>
      <c r="T95" s="168"/>
    </row>
    <row r="96" spans="1:20" x14ac:dyDescent="0.25">
      <c r="A96" s="167"/>
      <c r="B96" s="168"/>
      <c r="C96" s="168"/>
      <c r="D96" s="169"/>
      <c r="E96" s="167"/>
      <c r="F96" s="168"/>
      <c r="G96" s="168"/>
      <c r="H96" s="169"/>
      <c r="I96" s="167"/>
      <c r="J96" s="168"/>
      <c r="K96" s="168"/>
      <c r="L96" s="169"/>
      <c r="M96" s="167"/>
      <c r="N96" s="168"/>
      <c r="O96" s="168"/>
      <c r="P96" s="168"/>
      <c r="Q96" s="168"/>
      <c r="R96" s="168"/>
      <c r="S96" s="168"/>
      <c r="T96" s="168"/>
    </row>
    <row r="97" spans="1:20" x14ac:dyDescent="0.25">
      <c r="A97" s="167"/>
      <c r="B97" s="168"/>
      <c r="C97" s="168"/>
      <c r="D97" s="169"/>
      <c r="E97" s="167"/>
      <c r="F97" s="168"/>
      <c r="G97" s="168"/>
      <c r="H97" s="169"/>
      <c r="I97" s="167"/>
      <c r="J97" s="168"/>
      <c r="K97" s="168"/>
      <c r="L97" s="169"/>
      <c r="M97" s="167"/>
      <c r="N97" s="168"/>
      <c r="O97" s="168"/>
      <c r="P97" s="168"/>
      <c r="Q97" s="168"/>
      <c r="R97" s="168"/>
      <c r="S97" s="168"/>
      <c r="T97" s="168"/>
    </row>
    <row r="98" spans="1:20" x14ac:dyDescent="0.25">
      <c r="A98" s="167"/>
      <c r="B98" s="168"/>
      <c r="C98" s="168"/>
      <c r="D98" s="169"/>
      <c r="E98" s="167"/>
      <c r="F98" s="168"/>
      <c r="G98" s="168"/>
      <c r="H98" s="169"/>
      <c r="I98" s="167"/>
      <c r="J98" s="168"/>
      <c r="K98" s="168"/>
      <c r="L98" s="169"/>
      <c r="M98" s="167"/>
      <c r="N98" s="168"/>
      <c r="O98" s="168"/>
      <c r="P98" s="168"/>
      <c r="Q98" s="168"/>
      <c r="R98" s="168"/>
      <c r="S98" s="168"/>
      <c r="T98" s="168"/>
    </row>
    <row r="99" spans="1:20" x14ac:dyDescent="0.25">
      <c r="A99" s="167"/>
      <c r="B99" s="168"/>
      <c r="C99" s="168"/>
      <c r="D99" s="169"/>
      <c r="E99" s="167"/>
      <c r="F99" s="168"/>
      <c r="G99" s="168"/>
      <c r="H99" s="169"/>
      <c r="I99" s="167"/>
      <c r="J99" s="168"/>
      <c r="K99" s="168"/>
      <c r="L99" s="169"/>
      <c r="M99" s="167"/>
      <c r="N99" s="168"/>
      <c r="O99" s="168"/>
      <c r="P99" s="168"/>
      <c r="Q99" s="168"/>
      <c r="R99" s="168"/>
      <c r="S99" s="168"/>
      <c r="T99" s="168"/>
    </row>
    <row r="100" spans="1:20" x14ac:dyDescent="0.25">
      <c r="A100" s="167"/>
      <c r="B100" s="168"/>
      <c r="C100" s="168"/>
      <c r="D100" s="169"/>
      <c r="E100" s="167"/>
      <c r="F100" s="168"/>
      <c r="G100" s="168"/>
      <c r="H100" s="169"/>
      <c r="I100" s="167"/>
      <c r="J100" s="168"/>
      <c r="K100" s="168"/>
      <c r="L100" s="169"/>
      <c r="M100" s="167"/>
      <c r="N100" s="168"/>
      <c r="O100" s="168"/>
      <c r="P100" s="168"/>
      <c r="Q100" s="168"/>
      <c r="R100" s="168"/>
      <c r="S100" s="168"/>
      <c r="T100" s="168"/>
    </row>
    <row r="101" spans="1:20" x14ac:dyDescent="0.25">
      <c r="A101" s="167"/>
      <c r="B101" s="168"/>
      <c r="C101" s="168"/>
      <c r="D101" s="169"/>
      <c r="E101" s="167"/>
      <c r="F101" s="168"/>
      <c r="G101" s="168"/>
      <c r="H101" s="169"/>
      <c r="I101" s="167"/>
      <c r="J101" s="168"/>
      <c r="K101" s="168"/>
      <c r="L101" s="169"/>
      <c r="M101" s="167"/>
      <c r="N101" s="168"/>
      <c r="O101" s="168"/>
      <c r="P101" s="168"/>
      <c r="Q101" s="168"/>
      <c r="R101" s="168"/>
      <c r="S101" s="168"/>
      <c r="T101" s="168"/>
    </row>
    <row r="102" spans="1:20" x14ac:dyDescent="0.25">
      <c r="A102" s="167"/>
      <c r="B102" s="168"/>
      <c r="C102" s="168"/>
      <c r="D102" s="169"/>
      <c r="E102" s="167"/>
      <c r="F102" s="168"/>
      <c r="G102" s="168"/>
      <c r="H102" s="169"/>
      <c r="I102" s="167"/>
      <c r="J102" s="168"/>
      <c r="K102" s="168"/>
      <c r="L102" s="169"/>
      <c r="M102" s="167"/>
      <c r="N102" s="168"/>
      <c r="O102" s="168"/>
      <c r="P102" s="168"/>
      <c r="Q102" s="168"/>
      <c r="R102" s="168"/>
      <c r="S102" s="168"/>
      <c r="T102" s="168"/>
    </row>
    <row r="103" spans="1:20" x14ac:dyDescent="0.25">
      <c r="A103" s="167"/>
      <c r="B103" s="168"/>
      <c r="C103" s="168"/>
      <c r="D103" s="169"/>
      <c r="E103" s="167"/>
      <c r="F103" s="168"/>
      <c r="G103" s="168"/>
      <c r="H103" s="169"/>
      <c r="I103" s="167"/>
      <c r="J103" s="168"/>
      <c r="K103" s="168"/>
      <c r="L103" s="169"/>
      <c r="M103" s="167"/>
      <c r="N103" s="168"/>
      <c r="O103" s="168"/>
      <c r="P103" s="168"/>
      <c r="Q103" s="168"/>
      <c r="R103" s="168"/>
      <c r="S103" s="168"/>
      <c r="T103" s="168"/>
    </row>
    <row r="104" spans="1:20" x14ac:dyDescent="0.25">
      <c r="A104" s="167"/>
      <c r="B104" s="168"/>
      <c r="C104" s="168"/>
      <c r="D104" s="169"/>
      <c r="E104" s="167"/>
      <c r="F104" s="168"/>
      <c r="G104" s="168"/>
      <c r="H104" s="169"/>
      <c r="I104" s="167"/>
      <c r="J104" s="168"/>
      <c r="K104" s="168"/>
      <c r="L104" s="169"/>
      <c r="M104" s="167"/>
      <c r="N104" s="168"/>
      <c r="O104" s="168"/>
      <c r="P104" s="168"/>
      <c r="Q104" s="168"/>
      <c r="R104" s="168"/>
      <c r="S104" s="168"/>
      <c r="T104" s="168"/>
    </row>
    <row r="105" spans="1:20" x14ac:dyDescent="0.25">
      <c r="A105" s="167"/>
      <c r="B105" s="168"/>
      <c r="C105" s="168"/>
      <c r="D105" s="169"/>
      <c r="E105" s="167"/>
      <c r="F105" s="168"/>
      <c r="G105" s="168"/>
      <c r="H105" s="169"/>
      <c r="I105" s="167"/>
      <c r="J105" s="168"/>
      <c r="K105" s="168"/>
      <c r="L105" s="169"/>
      <c r="M105" s="167"/>
      <c r="N105" s="168"/>
      <c r="O105" s="168"/>
      <c r="P105" s="168"/>
      <c r="Q105" s="168"/>
      <c r="R105" s="168"/>
      <c r="S105" s="168"/>
      <c r="T105" s="168"/>
    </row>
    <row r="106" spans="1:20" x14ac:dyDescent="0.25">
      <c r="A106" s="167"/>
      <c r="B106" s="168"/>
      <c r="C106" s="168"/>
      <c r="D106" s="169"/>
      <c r="E106" s="167"/>
      <c r="F106" s="168"/>
      <c r="G106" s="168"/>
      <c r="H106" s="169"/>
      <c r="I106" s="167"/>
      <c r="J106" s="168"/>
      <c r="K106" s="168"/>
      <c r="L106" s="169"/>
      <c r="M106" s="167"/>
      <c r="N106" s="168"/>
      <c r="O106" s="168"/>
      <c r="P106" s="168"/>
      <c r="Q106" s="168"/>
      <c r="R106" s="168"/>
      <c r="S106" s="168"/>
      <c r="T106" s="168"/>
    </row>
    <row r="107" spans="1:20" x14ac:dyDescent="0.25">
      <c r="A107" s="167"/>
      <c r="B107" s="168"/>
      <c r="C107" s="168"/>
      <c r="D107" s="169"/>
      <c r="E107" s="167"/>
      <c r="F107" s="168"/>
      <c r="G107" s="168"/>
      <c r="H107" s="169"/>
      <c r="I107" s="167"/>
      <c r="J107" s="168"/>
      <c r="K107" s="168"/>
      <c r="L107" s="169"/>
      <c r="M107" s="167"/>
      <c r="N107" s="168"/>
      <c r="O107" s="168"/>
      <c r="P107" s="168"/>
      <c r="Q107" s="168"/>
      <c r="R107" s="168"/>
      <c r="S107" s="168"/>
      <c r="T107" s="168"/>
    </row>
    <row r="108" spans="1:20" x14ac:dyDescent="0.25">
      <c r="A108" s="167"/>
      <c r="B108" s="168"/>
      <c r="C108" s="168"/>
      <c r="D108" s="169"/>
      <c r="E108" s="167"/>
      <c r="F108" s="168"/>
      <c r="G108" s="168"/>
      <c r="H108" s="169"/>
      <c r="I108" s="167"/>
      <c r="J108" s="168"/>
      <c r="K108" s="168"/>
      <c r="L108" s="169"/>
      <c r="M108" s="167"/>
      <c r="N108" s="168"/>
      <c r="O108" s="168"/>
      <c r="P108" s="168"/>
      <c r="Q108" s="168"/>
      <c r="R108" s="168"/>
      <c r="S108" s="168"/>
      <c r="T108" s="168"/>
    </row>
    <row r="109" spans="1:20" x14ac:dyDescent="0.25">
      <c r="A109" s="167"/>
      <c r="B109" s="168"/>
      <c r="C109" s="168"/>
      <c r="D109" s="169"/>
      <c r="E109" s="167"/>
      <c r="F109" s="168"/>
      <c r="G109" s="168"/>
      <c r="H109" s="169"/>
      <c r="I109" s="167"/>
      <c r="J109" s="168"/>
      <c r="K109" s="168"/>
      <c r="L109" s="169"/>
      <c r="M109" s="167"/>
      <c r="N109" s="168"/>
      <c r="O109" s="168"/>
      <c r="P109" s="168"/>
      <c r="Q109" s="168"/>
      <c r="R109" s="168"/>
      <c r="S109" s="168"/>
      <c r="T109" s="168"/>
    </row>
    <row r="110" spans="1:20" x14ac:dyDescent="0.25">
      <c r="A110" s="167"/>
      <c r="B110" s="168"/>
      <c r="C110" s="168"/>
      <c r="D110" s="169"/>
      <c r="E110" s="167"/>
      <c r="F110" s="168"/>
      <c r="G110" s="168"/>
      <c r="H110" s="169"/>
      <c r="I110" s="167"/>
      <c r="J110" s="168"/>
      <c r="K110" s="168"/>
      <c r="L110" s="169"/>
      <c r="M110" s="167"/>
      <c r="N110" s="168"/>
      <c r="O110" s="168"/>
      <c r="P110" s="168"/>
      <c r="Q110" s="168"/>
      <c r="R110" s="168"/>
      <c r="S110" s="168"/>
      <c r="T110" s="168"/>
    </row>
    <row r="111" spans="1:20" x14ac:dyDescent="0.25">
      <c r="A111" s="167"/>
      <c r="B111" s="168"/>
      <c r="C111" s="168"/>
      <c r="D111" s="169"/>
      <c r="E111" s="167"/>
      <c r="F111" s="168"/>
      <c r="G111" s="168"/>
      <c r="H111" s="169"/>
      <c r="I111" s="167"/>
      <c r="J111" s="168"/>
      <c r="K111" s="168"/>
      <c r="L111" s="169"/>
      <c r="M111" s="167"/>
      <c r="N111" s="168"/>
      <c r="O111" s="168"/>
      <c r="P111" s="168"/>
      <c r="Q111" s="168"/>
      <c r="R111" s="168"/>
      <c r="S111" s="168"/>
      <c r="T111" s="168"/>
    </row>
    <row r="112" spans="1:20" ht="15.75" thickBot="1" x14ac:dyDescent="0.3">
      <c r="A112" s="188"/>
      <c r="B112" s="189"/>
      <c r="C112" s="189"/>
      <c r="D112" s="190"/>
      <c r="E112" s="188"/>
      <c r="F112" s="189"/>
      <c r="G112" s="189"/>
      <c r="H112" s="190"/>
      <c r="I112" s="188"/>
      <c r="J112" s="189"/>
      <c r="K112" s="189"/>
      <c r="L112" s="190"/>
      <c r="M112" s="188"/>
      <c r="N112" s="189"/>
      <c r="O112" s="189"/>
      <c r="P112" s="189"/>
      <c r="Q112" s="189"/>
      <c r="R112" s="189"/>
      <c r="S112" s="189"/>
      <c r="T112" s="189"/>
    </row>
    <row r="113" spans="1:20" ht="18" x14ac:dyDescent="0.25">
      <c r="A113" s="216" t="s">
        <v>154</v>
      </c>
      <c r="B113" s="217"/>
      <c r="C113" s="217"/>
      <c r="D113" s="218"/>
      <c r="E113" s="216" t="s">
        <v>154</v>
      </c>
      <c r="F113" s="217"/>
      <c r="G113" s="217"/>
      <c r="H113" s="218"/>
      <c r="I113" s="216" t="s">
        <v>154</v>
      </c>
      <c r="J113" s="217"/>
      <c r="K113" s="217"/>
      <c r="L113" s="218"/>
      <c r="M113" s="216" t="s">
        <v>154</v>
      </c>
      <c r="N113" s="217"/>
      <c r="O113" s="217"/>
      <c r="P113" s="218"/>
      <c r="Q113" s="216" t="s">
        <v>154</v>
      </c>
      <c r="R113" s="217"/>
      <c r="S113" s="217"/>
      <c r="T113" s="218"/>
    </row>
    <row r="114" spans="1:20" ht="30" customHeight="1" x14ac:dyDescent="0.25">
      <c r="A114" s="214" t="str">
        <f>A58</f>
        <v>PEMBUATAN INTERIOR KANTOR REGIONAL III 
PT ASDP INDONESIA FERRY</v>
      </c>
      <c r="B114" s="215"/>
      <c r="C114" s="161" t="s">
        <v>155</v>
      </c>
      <c r="D114" s="162">
        <f>L58+1</f>
        <v>6</v>
      </c>
      <c r="E114" s="214" t="str">
        <f>A114</f>
        <v>PEMBUATAN INTERIOR KANTOR REGIONAL III 
PT ASDP INDONESIA FERRY</v>
      </c>
      <c r="F114" s="215"/>
      <c r="G114" s="161" t="s">
        <v>155</v>
      </c>
      <c r="H114" s="162">
        <f>D114</f>
        <v>6</v>
      </c>
      <c r="I114" s="214" t="str">
        <f>A114</f>
        <v>PEMBUATAN INTERIOR KANTOR REGIONAL III 
PT ASDP INDONESIA FERRY</v>
      </c>
      <c r="J114" s="215"/>
      <c r="K114" s="161" t="s">
        <v>155</v>
      </c>
      <c r="L114" s="162">
        <f>H114</f>
        <v>6</v>
      </c>
      <c r="M114" s="214" t="str">
        <f>E114</f>
        <v>PEMBUATAN INTERIOR KANTOR REGIONAL III 
PT ASDP INDONESIA FERRY</v>
      </c>
      <c r="N114" s="215"/>
      <c r="O114" s="161" t="s">
        <v>155</v>
      </c>
      <c r="P114" s="162">
        <f>L114+1</f>
        <v>7</v>
      </c>
      <c r="Q114" s="214" t="str">
        <f>I114</f>
        <v>PEMBUATAN INTERIOR KANTOR REGIONAL III 
PT ASDP INDONESIA FERRY</v>
      </c>
      <c r="R114" s="215"/>
      <c r="S114" s="161" t="s">
        <v>155</v>
      </c>
      <c r="T114" s="162">
        <f>P114+1</f>
        <v>8</v>
      </c>
    </row>
    <row r="115" spans="1:20" x14ac:dyDescent="0.25">
      <c r="A115" s="163" t="s">
        <v>156</v>
      </c>
      <c r="B115" s="164" t="str">
        <f>": " &amp; Cover!$E$9</f>
        <v>: SURABAYA</v>
      </c>
      <c r="C115" s="212">
        <f>VLOOKUP(D114,mingguanptasdp,2)</f>
        <v>46258</v>
      </c>
      <c r="D115" s="213"/>
      <c r="E115" s="163" t="s">
        <v>156</v>
      </c>
      <c r="F115" s="164" t="str">
        <f>": " &amp; Cover!$E$9</f>
        <v>: SURABAYA</v>
      </c>
      <c r="G115" s="212">
        <f>VLOOKUP(H114,mingguanptasdp,2)</f>
        <v>46258</v>
      </c>
      <c r="H115" s="213"/>
      <c r="I115" s="163" t="s">
        <v>156</v>
      </c>
      <c r="J115" s="164" t="str">
        <f>": " &amp; Cover!$E$9</f>
        <v>: SURABAYA</v>
      </c>
      <c r="K115" s="212">
        <f>VLOOKUP(L114,mingguanptasdp,2)</f>
        <v>46258</v>
      </c>
      <c r="L115" s="213"/>
      <c r="M115" s="163" t="s">
        <v>156</v>
      </c>
      <c r="N115" s="164" t="str">
        <f>": " &amp; Cover!$E$9</f>
        <v>: SURABAYA</v>
      </c>
      <c r="O115" s="212">
        <f>VLOOKUP(P114,mingguanptasdp,2)</f>
        <v>46265</v>
      </c>
      <c r="P115" s="213"/>
      <c r="Q115" s="163" t="s">
        <v>156</v>
      </c>
      <c r="R115" s="164" t="str">
        <f>": " &amp; Cover!$E$9</f>
        <v>: SURABAYA</v>
      </c>
      <c r="S115" s="212">
        <f>VLOOKUP(T114,mingguanptasdp,2)</f>
        <v>46272</v>
      </c>
      <c r="T115" s="213"/>
    </row>
    <row r="116" spans="1:20" x14ac:dyDescent="0.25">
      <c r="A116" s="165" t="s">
        <v>157</v>
      </c>
      <c r="B116" s="166">
        <f>Cover!$E$41</f>
        <v>46226</v>
      </c>
      <c r="C116" s="210">
        <f>VLOOKUP(D114,mingguanptasdp,3)</f>
        <v>46264</v>
      </c>
      <c r="D116" s="211"/>
      <c r="E116" s="165" t="s">
        <v>157</v>
      </c>
      <c r="F116" s="166">
        <f>Cover!$E$41</f>
        <v>46226</v>
      </c>
      <c r="G116" s="210">
        <f>VLOOKUP(H114,mingguanptasdp,3)</f>
        <v>46264</v>
      </c>
      <c r="H116" s="211"/>
      <c r="I116" s="165" t="s">
        <v>157</v>
      </c>
      <c r="J116" s="166">
        <f>Cover!$E$41</f>
        <v>46226</v>
      </c>
      <c r="K116" s="210">
        <f>VLOOKUP(L114,mingguanptasdp,3)</f>
        <v>46264</v>
      </c>
      <c r="L116" s="211"/>
      <c r="M116" s="165" t="s">
        <v>157</v>
      </c>
      <c r="N116" s="166">
        <f>Cover!$E$41</f>
        <v>46226</v>
      </c>
      <c r="O116" s="210">
        <f>VLOOKUP(P114,mingguanptasdp,3)</f>
        <v>46271</v>
      </c>
      <c r="P116" s="211"/>
      <c r="Q116" s="165" t="s">
        <v>157</v>
      </c>
      <c r="R116" s="166">
        <f>Cover!$E$41</f>
        <v>46226</v>
      </c>
      <c r="S116" s="210">
        <f>VLOOKUP(T114,mingguanptasdp,3)</f>
        <v>46278</v>
      </c>
      <c r="T116" s="211"/>
    </row>
    <row r="117" spans="1:20" x14ac:dyDescent="0.25">
      <c r="A117" s="167"/>
      <c r="B117" s="168"/>
      <c r="C117" s="168"/>
      <c r="D117" s="169"/>
      <c r="E117" s="167"/>
      <c r="F117" s="168"/>
      <c r="G117" s="168"/>
      <c r="H117" s="169"/>
      <c r="I117" s="167"/>
      <c r="J117" s="168"/>
      <c r="K117" s="168"/>
      <c r="L117" s="169"/>
      <c r="M117" s="167"/>
      <c r="N117" s="168"/>
      <c r="O117" s="168"/>
      <c r="P117" s="169"/>
      <c r="Q117" s="167"/>
      <c r="R117" s="168"/>
      <c r="S117" s="168"/>
      <c r="T117" s="169"/>
    </row>
    <row r="118" spans="1:20" x14ac:dyDescent="0.25">
      <c r="A118" s="167"/>
      <c r="B118" s="168"/>
      <c r="C118" s="168"/>
      <c r="D118" s="169"/>
      <c r="E118" s="167"/>
      <c r="G118" s="168"/>
      <c r="H118" s="169"/>
      <c r="I118" s="167"/>
      <c r="J118" s="168"/>
      <c r="K118" s="168"/>
      <c r="L118" s="169"/>
      <c r="M118" s="167"/>
      <c r="N118" s="168"/>
      <c r="O118" s="168"/>
      <c r="P118" s="169"/>
      <c r="Q118" s="167"/>
      <c r="R118" s="168"/>
      <c r="S118" s="168"/>
      <c r="T118" s="169"/>
    </row>
    <row r="119" spans="1:20" x14ac:dyDescent="0.25">
      <c r="A119" s="167"/>
      <c r="B119" s="168"/>
      <c r="C119" s="168"/>
      <c r="D119" s="169"/>
      <c r="E119" s="167"/>
      <c r="F119" s="168"/>
      <c r="G119" s="168"/>
      <c r="H119" s="169"/>
      <c r="I119" s="167"/>
      <c r="J119" s="168"/>
      <c r="K119" s="168"/>
      <c r="L119" s="169"/>
      <c r="M119" s="167"/>
      <c r="N119" s="168"/>
      <c r="O119" s="168"/>
      <c r="P119" s="169"/>
      <c r="Q119" s="167"/>
      <c r="R119" s="168"/>
      <c r="S119" s="168"/>
      <c r="T119" s="169"/>
    </row>
    <row r="120" spans="1:20" x14ac:dyDescent="0.25">
      <c r="A120" s="167"/>
      <c r="B120" s="168"/>
      <c r="C120" s="168"/>
      <c r="D120" s="169"/>
      <c r="E120" s="167"/>
      <c r="F120" s="168"/>
      <c r="G120" s="168"/>
      <c r="H120" s="169"/>
      <c r="I120" s="167"/>
      <c r="J120" s="168"/>
      <c r="K120" s="168"/>
      <c r="L120" s="169"/>
      <c r="M120" s="167"/>
      <c r="N120" s="168"/>
      <c r="O120" s="168"/>
      <c r="P120" s="169"/>
      <c r="Q120" s="167"/>
      <c r="R120" s="168"/>
      <c r="S120" s="168"/>
      <c r="T120" s="169"/>
    </row>
    <row r="121" spans="1:20" x14ac:dyDescent="0.25">
      <c r="A121" s="167"/>
      <c r="B121" s="168"/>
      <c r="C121" s="168"/>
      <c r="D121" s="169"/>
      <c r="E121" s="167"/>
      <c r="F121" s="168"/>
      <c r="G121" s="168"/>
      <c r="H121" s="169"/>
      <c r="I121" s="167"/>
      <c r="J121" s="168"/>
      <c r="K121" s="168"/>
      <c r="L121" s="169"/>
      <c r="M121" s="167"/>
      <c r="N121" s="168"/>
      <c r="O121" s="168"/>
      <c r="P121" s="169"/>
      <c r="Q121" s="167"/>
      <c r="R121" s="168"/>
      <c r="S121" s="168"/>
      <c r="T121" s="169"/>
    </row>
    <row r="122" spans="1:20" x14ac:dyDescent="0.25">
      <c r="A122" s="167"/>
      <c r="B122" s="168"/>
      <c r="C122" s="168"/>
      <c r="D122" s="169"/>
      <c r="E122" s="167"/>
      <c r="F122" s="168"/>
      <c r="G122" s="168"/>
      <c r="H122" s="169"/>
      <c r="I122" s="167"/>
      <c r="J122" s="168"/>
      <c r="K122" s="168"/>
      <c r="L122" s="169"/>
      <c r="M122" s="167"/>
      <c r="N122" s="168"/>
      <c r="O122" s="168"/>
      <c r="P122" s="169"/>
      <c r="Q122" s="167"/>
      <c r="R122" s="168"/>
      <c r="S122" s="168"/>
      <c r="T122" s="169"/>
    </row>
    <row r="123" spans="1:20" x14ac:dyDescent="0.25">
      <c r="A123" s="167"/>
      <c r="B123" s="168"/>
      <c r="C123" s="168"/>
      <c r="D123" s="169"/>
      <c r="E123" s="167"/>
      <c r="F123" s="168"/>
      <c r="G123" s="168"/>
      <c r="H123" s="169"/>
      <c r="I123" s="167"/>
      <c r="J123" s="168"/>
      <c r="K123" s="168"/>
      <c r="L123" s="169"/>
      <c r="M123" s="167"/>
      <c r="N123" s="168"/>
      <c r="O123" s="168"/>
      <c r="P123" s="169"/>
      <c r="Q123" s="167"/>
      <c r="R123" s="168"/>
      <c r="S123" s="168"/>
      <c r="T123" s="169"/>
    </row>
    <row r="124" spans="1:20" x14ac:dyDescent="0.25">
      <c r="A124" s="167"/>
      <c r="B124" s="168"/>
      <c r="C124" s="168"/>
      <c r="D124" s="169"/>
      <c r="E124" s="167"/>
      <c r="F124" s="168"/>
      <c r="G124" s="168"/>
      <c r="H124" s="169"/>
      <c r="I124" s="167"/>
      <c r="K124" s="168"/>
      <c r="L124" s="169"/>
      <c r="M124" s="167"/>
      <c r="N124" s="168"/>
      <c r="O124" s="168"/>
      <c r="P124" s="169"/>
      <c r="Q124" s="167"/>
      <c r="R124" s="168"/>
      <c r="S124" s="168"/>
      <c r="T124" s="169"/>
    </row>
    <row r="125" spans="1:20" x14ac:dyDescent="0.25">
      <c r="A125" s="167"/>
      <c r="B125" s="168"/>
      <c r="C125" s="168"/>
      <c r="D125" s="169"/>
      <c r="E125" s="167"/>
      <c r="F125" s="168"/>
      <c r="G125" s="168"/>
      <c r="H125" s="169"/>
      <c r="I125" s="167"/>
      <c r="J125" s="168"/>
      <c r="K125" s="168"/>
      <c r="L125" s="169"/>
      <c r="M125" s="167"/>
      <c r="N125" s="168"/>
      <c r="O125" s="168"/>
      <c r="P125" s="169"/>
      <c r="Q125" s="167"/>
      <c r="R125" s="168"/>
      <c r="S125" s="168"/>
      <c r="T125" s="169"/>
    </row>
    <row r="126" spans="1:20" x14ac:dyDescent="0.25">
      <c r="A126" s="167"/>
      <c r="B126" s="168"/>
      <c r="C126" s="168"/>
      <c r="D126" s="169"/>
      <c r="E126" s="167"/>
      <c r="F126" s="168"/>
      <c r="G126" s="168"/>
      <c r="H126" s="169"/>
      <c r="I126" s="167"/>
      <c r="J126" s="168"/>
      <c r="K126" s="168"/>
      <c r="L126" s="169"/>
      <c r="M126" s="167"/>
      <c r="N126" s="168"/>
      <c r="O126" s="168"/>
      <c r="P126" s="169"/>
      <c r="Q126" s="167"/>
      <c r="R126" s="168"/>
      <c r="S126" s="168"/>
      <c r="T126" s="169"/>
    </row>
    <row r="127" spans="1:20" x14ac:dyDescent="0.25">
      <c r="A127" s="167"/>
      <c r="B127" s="168"/>
      <c r="C127" s="168"/>
      <c r="D127" s="169"/>
      <c r="E127" s="167"/>
      <c r="F127" s="168"/>
      <c r="G127" s="168"/>
      <c r="H127" s="169"/>
      <c r="I127" s="167"/>
      <c r="J127" s="168"/>
      <c r="K127" s="168"/>
      <c r="L127" s="169"/>
      <c r="M127" s="167"/>
      <c r="N127" s="168"/>
      <c r="O127" s="168"/>
      <c r="P127" s="169"/>
      <c r="Q127" s="167"/>
      <c r="R127" s="168"/>
      <c r="S127" s="168"/>
      <c r="T127" s="169"/>
    </row>
    <row r="128" spans="1:20" x14ac:dyDescent="0.25">
      <c r="A128" s="167"/>
      <c r="B128" s="168"/>
      <c r="C128" s="168"/>
      <c r="D128" s="169"/>
      <c r="E128" s="167"/>
      <c r="F128" s="168"/>
      <c r="G128" s="168"/>
      <c r="H128" s="169"/>
      <c r="I128" s="167"/>
      <c r="J128" s="168"/>
      <c r="K128" s="168"/>
      <c r="L128" s="169"/>
      <c r="M128" s="167"/>
      <c r="N128" s="168"/>
      <c r="O128" s="168"/>
      <c r="P128" s="169"/>
      <c r="Q128" s="167"/>
      <c r="R128" s="168"/>
      <c r="S128" s="168"/>
      <c r="T128" s="169"/>
    </row>
    <row r="129" spans="1:20" x14ac:dyDescent="0.25">
      <c r="A129" s="167"/>
      <c r="B129" s="168"/>
      <c r="C129" s="168"/>
      <c r="D129" s="169"/>
      <c r="E129" s="167"/>
      <c r="F129" s="168"/>
      <c r="G129" s="168"/>
      <c r="H129" s="169"/>
      <c r="I129" s="167"/>
      <c r="J129" s="168"/>
      <c r="K129" s="168"/>
      <c r="L129" s="169"/>
      <c r="M129" s="167"/>
      <c r="N129" s="168"/>
      <c r="O129" s="168"/>
      <c r="P129" s="169"/>
      <c r="Q129" s="167"/>
      <c r="R129" s="168"/>
      <c r="S129" s="168"/>
      <c r="T129" s="169"/>
    </row>
    <row r="130" spans="1:20" x14ac:dyDescent="0.25">
      <c r="A130" s="167"/>
      <c r="B130" s="168"/>
      <c r="C130" s="168"/>
      <c r="D130" s="169"/>
      <c r="E130" s="167"/>
      <c r="F130" s="168"/>
      <c r="G130" s="168"/>
      <c r="H130" s="169"/>
      <c r="I130" s="167"/>
      <c r="J130" s="168"/>
      <c r="K130" s="168"/>
      <c r="L130" s="169"/>
      <c r="M130" s="167"/>
      <c r="N130" s="168"/>
      <c r="O130" s="168"/>
      <c r="P130" s="169"/>
      <c r="Q130" s="167"/>
      <c r="R130" s="168"/>
      <c r="S130" s="168"/>
      <c r="T130" s="169"/>
    </row>
    <row r="131" spans="1:20" x14ac:dyDescent="0.25">
      <c r="A131" s="167"/>
      <c r="B131" s="168"/>
      <c r="C131" s="168"/>
      <c r="D131" s="169"/>
      <c r="E131" s="167"/>
      <c r="F131" s="168"/>
      <c r="G131" s="168"/>
      <c r="H131" s="169"/>
      <c r="I131" s="167"/>
      <c r="J131" s="168"/>
      <c r="K131" s="168"/>
      <c r="L131" s="169"/>
      <c r="M131" s="167"/>
      <c r="N131" s="168"/>
      <c r="O131" s="168"/>
      <c r="P131" s="169"/>
      <c r="Q131" s="167"/>
      <c r="R131" s="168"/>
      <c r="S131" s="168"/>
      <c r="T131" s="169"/>
    </row>
    <row r="132" spans="1:20" x14ac:dyDescent="0.25">
      <c r="A132" s="167"/>
      <c r="B132" s="168"/>
      <c r="C132" s="168"/>
      <c r="D132" s="169"/>
      <c r="E132" s="167"/>
      <c r="F132" s="168"/>
      <c r="G132" s="168"/>
      <c r="H132" s="169"/>
      <c r="I132" s="167"/>
      <c r="J132" s="168"/>
      <c r="K132" s="168"/>
      <c r="L132" s="169"/>
      <c r="M132" s="167"/>
      <c r="N132" s="168"/>
      <c r="O132" s="168"/>
      <c r="P132" s="169"/>
      <c r="Q132" s="167"/>
      <c r="R132" s="168"/>
      <c r="S132" s="168"/>
      <c r="T132" s="169"/>
    </row>
    <row r="133" spans="1:20" x14ac:dyDescent="0.25">
      <c r="A133" s="167"/>
      <c r="B133" s="168"/>
      <c r="C133" s="168"/>
      <c r="D133" s="169"/>
      <c r="E133" s="167"/>
      <c r="F133" s="168"/>
      <c r="G133" s="168"/>
      <c r="H133" s="169"/>
      <c r="I133" s="167"/>
      <c r="J133" s="168"/>
      <c r="K133" s="168"/>
      <c r="L133" s="169"/>
      <c r="M133" s="167"/>
      <c r="N133" s="168"/>
      <c r="O133" s="168"/>
      <c r="P133" s="169"/>
      <c r="Q133" s="167"/>
      <c r="R133" s="168"/>
      <c r="S133" s="168"/>
      <c r="T133" s="169"/>
    </row>
    <row r="134" spans="1:20" x14ac:dyDescent="0.25">
      <c r="A134" s="167"/>
      <c r="B134" s="168"/>
      <c r="C134" s="168"/>
      <c r="D134" s="169"/>
      <c r="E134" s="167"/>
      <c r="F134" s="168"/>
      <c r="G134" s="168"/>
      <c r="H134" s="169"/>
      <c r="I134" s="167"/>
      <c r="J134" s="168"/>
      <c r="K134" s="168"/>
      <c r="L134" s="169"/>
      <c r="M134" s="167"/>
      <c r="N134" s="168"/>
      <c r="O134" s="168"/>
      <c r="P134" s="169"/>
      <c r="Q134" s="167"/>
      <c r="R134" s="168"/>
      <c r="S134" s="168"/>
      <c r="T134" s="169"/>
    </row>
    <row r="135" spans="1:20" x14ac:dyDescent="0.25">
      <c r="A135" s="167"/>
      <c r="B135" s="168"/>
      <c r="C135" s="168"/>
      <c r="D135" s="169"/>
      <c r="E135" s="167"/>
      <c r="F135" s="168"/>
      <c r="G135" s="168"/>
      <c r="H135" s="169"/>
      <c r="I135" s="167"/>
      <c r="J135" s="168"/>
      <c r="K135" s="168"/>
      <c r="L135" s="169"/>
      <c r="M135" s="167"/>
      <c r="N135" s="168"/>
      <c r="O135" s="168"/>
      <c r="P135" s="169"/>
      <c r="Q135" s="167"/>
      <c r="R135" s="168"/>
      <c r="S135" s="168"/>
      <c r="T135" s="169"/>
    </row>
    <row r="136" spans="1:20" x14ac:dyDescent="0.25">
      <c r="A136" s="167"/>
      <c r="B136" s="168"/>
      <c r="C136" s="168"/>
      <c r="D136" s="169"/>
      <c r="E136" s="167"/>
      <c r="F136" s="168"/>
      <c r="G136" s="168"/>
      <c r="H136" s="169"/>
      <c r="I136" s="167"/>
      <c r="J136" s="168"/>
      <c r="K136" s="168"/>
      <c r="L136" s="169"/>
      <c r="M136" s="167"/>
      <c r="N136" s="168"/>
      <c r="O136" s="168"/>
      <c r="P136" s="169"/>
      <c r="Q136" s="167"/>
      <c r="R136" s="168"/>
      <c r="S136" s="168"/>
      <c r="T136" s="169"/>
    </row>
    <row r="137" spans="1:20" x14ac:dyDescent="0.25">
      <c r="A137" s="167"/>
      <c r="B137" s="168"/>
      <c r="C137" s="168"/>
      <c r="D137" s="169"/>
      <c r="E137" s="167"/>
      <c r="F137" s="168"/>
      <c r="G137" s="168"/>
      <c r="H137" s="169"/>
      <c r="I137" s="167"/>
      <c r="J137" s="168"/>
      <c r="K137" s="168"/>
      <c r="L137" s="169"/>
      <c r="M137" s="167"/>
      <c r="N137" s="168"/>
      <c r="O137" s="168"/>
      <c r="P137" s="169"/>
      <c r="Q137" s="167"/>
      <c r="R137" s="168"/>
      <c r="S137" s="168"/>
      <c r="T137" s="169"/>
    </row>
    <row r="138" spans="1:20" x14ac:dyDescent="0.25">
      <c r="A138" s="167"/>
      <c r="B138" s="168"/>
      <c r="C138" s="168"/>
      <c r="D138" s="169"/>
      <c r="E138" s="167"/>
      <c r="F138" s="168"/>
      <c r="G138" s="168"/>
      <c r="H138" s="169"/>
      <c r="I138" s="167"/>
      <c r="J138" s="168"/>
      <c r="K138" s="168"/>
      <c r="L138" s="169"/>
      <c r="M138" s="167"/>
      <c r="N138" s="168"/>
      <c r="O138" s="168"/>
      <c r="P138" s="169"/>
      <c r="Q138" s="167"/>
      <c r="R138" s="168"/>
      <c r="S138" s="168"/>
      <c r="T138" s="169"/>
    </row>
    <row r="139" spans="1:20" x14ac:dyDescent="0.25">
      <c r="A139" s="167"/>
      <c r="B139" s="168"/>
      <c r="C139" s="168"/>
      <c r="D139" s="169"/>
      <c r="E139" s="167"/>
      <c r="F139" s="168"/>
      <c r="G139" s="168"/>
      <c r="H139" s="169"/>
      <c r="I139" s="167"/>
      <c r="J139" s="168"/>
      <c r="K139" s="168"/>
      <c r="L139" s="169"/>
      <c r="M139" s="167"/>
      <c r="N139" s="168"/>
      <c r="O139" s="168"/>
      <c r="P139" s="169"/>
      <c r="Q139" s="167"/>
      <c r="R139" s="168"/>
      <c r="S139" s="168"/>
      <c r="T139" s="169"/>
    </row>
    <row r="140" spans="1:20" x14ac:dyDescent="0.25">
      <c r="A140" s="167"/>
      <c r="B140" s="168"/>
      <c r="C140" s="168"/>
      <c r="D140" s="169"/>
      <c r="E140" s="167"/>
      <c r="F140" s="168"/>
      <c r="G140" s="168"/>
      <c r="H140" s="169"/>
      <c r="I140" s="167"/>
      <c r="J140" s="168"/>
      <c r="K140" s="168"/>
      <c r="L140" s="169"/>
      <c r="M140" s="167"/>
      <c r="N140" s="168"/>
      <c r="O140" s="168"/>
      <c r="P140" s="169"/>
      <c r="Q140" s="167"/>
      <c r="R140" s="168"/>
      <c r="S140" s="168"/>
      <c r="T140" s="169"/>
    </row>
    <row r="141" spans="1:20" x14ac:dyDescent="0.25">
      <c r="A141" s="167"/>
      <c r="B141" s="168"/>
      <c r="C141" s="168"/>
      <c r="D141" s="169"/>
      <c r="E141" s="167"/>
      <c r="F141" s="168"/>
      <c r="G141" s="168"/>
      <c r="H141" s="169"/>
      <c r="I141" s="167"/>
      <c r="J141" s="168"/>
      <c r="K141" s="168"/>
      <c r="L141" s="169"/>
      <c r="M141" s="167"/>
      <c r="N141" s="168"/>
      <c r="O141" s="168"/>
      <c r="P141" s="169"/>
      <c r="Q141" s="167"/>
      <c r="R141" s="168"/>
      <c r="S141" s="168"/>
      <c r="T141" s="169"/>
    </row>
    <row r="142" spans="1:20" x14ac:dyDescent="0.25">
      <c r="A142" s="167"/>
      <c r="B142" s="168"/>
      <c r="C142" s="168"/>
      <c r="D142" s="169"/>
      <c r="E142" s="167"/>
      <c r="F142" s="168"/>
      <c r="G142" s="168"/>
      <c r="H142" s="169"/>
      <c r="I142" s="167"/>
      <c r="J142" s="168"/>
      <c r="K142" s="168"/>
      <c r="L142" s="169"/>
      <c r="M142" s="167"/>
      <c r="N142" s="168"/>
      <c r="O142" s="168"/>
      <c r="P142" s="169"/>
      <c r="Q142" s="167"/>
      <c r="R142" s="168"/>
      <c r="S142" s="168"/>
      <c r="T142" s="169"/>
    </row>
    <row r="143" spans="1:20" x14ac:dyDescent="0.25">
      <c r="A143" s="167"/>
      <c r="B143" s="168"/>
      <c r="C143" s="168"/>
      <c r="D143" s="169"/>
      <c r="E143" s="167"/>
      <c r="F143" s="168"/>
      <c r="G143" s="168"/>
      <c r="H143" s="169"/>
      <c r="I143" s="167"/>
      <c r="J143" s="168"/>
      <c r="K143" s="168"/>
      <c r="L143" s="169"/>
      <c r="M143" s="167"/>
      <c r="N143" s="168"/>
      <c r="O143" s="168"/>
      <c r="P143" s="169"/>
      <c r="Q143" s="167"/>
      <c r="R143" s="168"/>
      <c r="S143" s="168"/>
      <c r="T143" s="169"/>
    </row>
    <row r="144" spans="1:20" x14ac:dyDescent="0.25">
      <c r="A144" s="167"/>
      <c r="B144" s="168"/>
      <c r="C144" s="168"/>
      <c r="D144" s="169"/>
      <c r="E144" s="167"/>
      <c r="F144" s="168"/>
      <c r="G144" s="168"/>
      <c r="H144" s="169"/>
      <c r="I144" s="167"/>
      <c r="J144" s="168"/>
      <c r="K144" s="168"/>
      <c r="L144" s="169"/>
      <c r="M144" s="167"/>
      <c r="N144" s="168"/>
      <c r="O144" s="168"/>
      <c r="P144" s="169"/>
      <c r="Q144" s="167"/>
      <c r="R144" s="168"/>
      <c r="S144" s="168"/>
      <c r="T144" s="169"/>
    </row>
    <row r="145" spans="1:20" x14ac:dyDescent="0.25">
      <c r="A145" s="167"/>
      <c r="B145" s="168"/>
      <c r="C145" s="168"/>
      <c r="D145" s="169"/>
      <c r="E145" s="167"/>
      <c r="F145" s="168"/>
      <c r="G145" s="168"/>
      <c r="H145" s="169"/>
      <c r="I145" s="167"/>
      <c r="J145" s="168"/>
      <c r="K145" s="168"/>
      <c r="L145" s="169"/>
      <c r="M145" s="167"/>
      <c r="N145" s="168"/>
      <c r="O145" s="168"/>
      <c r="P145" s="169"/>
      <c r="Q145" s="167"/>
      <c r="R145" s="168"/>
      <c r="S145" s="168"/>
      <c r="T145" s="169"/>
    </row>
    <row r="146" spans="1:20" x14ac:dyDescent="0.25">
      <c r="A146" s="167"/>
      <c r="B146" s="168"/>
      <c r="C146" s="168"/>
      <c r="D146" s="169"/>
      <c r="E146" s="167"/>
      <c r="F146" s="168"/>
      <c r="G146" s="168"/>
      <c r="H146" s="169"/>
      <c r="I146" s="167"/>
      <c r="J146" s="168"/>
      <c r="K146" s="168"/>
      <c r="L146" s="169"/>
      <c r="M146" s="167"/>
      <c r="N146" s="168"/>
      <c r="O146" s="168"/>
      <c r="P146" s="169"/>
      <c r="Q146" s="167"/>
      <c r="R146" s="168"/>
      <c r="S146" s="168"/>
      <c r="T146" s="169"/>
    </row>
    <row r="147" spans="1:20" x14ac:dyDescent="0.25">
      <c r="A147" s="167"/>
      <c r="B147" s="168"/>
      <c r="C147" s="168"/>
      <c r="D147" s="169"/>
      <c r="E147" s="167"/>
      <c r="F147" s="168"/>
      <c r="G147" s="168"/>
      <c r="H147" s="169"/>
      <c r="I147" s="167"/>
      <c r="J147" s="168"/>
      <c r="K147" s="168"/>
      <c r="L147" s="169"/>
      <c r="M147" s="167"/>
      <c r="N147" s="168"/>
      <c r="O147" s="168"/>
      <c r="P147" s="169"/>
      <c r="Q147" s="167"/>
      <c r="R147" s="168"/>
      <c r="S147" s="168"/>
      <c r="T147" s="169"/>
    </row>
    <row r="148" spans="1:20" x14ac:dyDescent="0.25">
      <c r="A148" s="167"/>
      <c r="B148" s="168"/>
      <c r="C148" s="168"/>
      <c r="D148" s="169"/>
      <c r="E148" s="167"/>
      <c r="F148" s="168"/>
      <c r="G148" s="168"/>
      <c r="H148" s="169"/>
      <c r="I148" s="167"/>
      <c r="J148" s="168"/>
      <c r="K148" s="168"/>
      <c r="L148" s="169"/>
      <c r="M148" s="167"/>
      <c r="N148" s="168"/>
      <c r="O148" s="168"/>
      <c r="P148" s="169"/>
      <c r="Q148" s="167"/>
      <c r="R148" s="168"/>
      <c r="S148" s="168"/>
      <c r="T148" s="169"/>
    </row>
    <row r="149" spans="1:20" x14ac:dyDescent="0.25">
      <c r="A149" s="167"/>
      <c r="B149" s="168"/>
      <c r="C149" s="168"/>
      <c r="D149" s="169"/>
      <c r="E149" s="167"/>
      <c r="F149" s="168"/>
      <c r="G149" s="168"/>
      <c r="H149" s="169"/>
      <c r="I149" s="167"/>
      <c r="J149" s="168"/>
      <c r="K149" s="168"/>
      <c r="L149" s="169"/>
      <c r="M149" s="167"/>
      <c r="N149" s="168"/>
      <c r="O149" s="168"/>
      <c r="P149" s="169"/>
      <c r="Q149" s="167"/>
      <c r="R149" s="168"/>
      <c r="S149" s="168"/>
      <c r="T149" s="169"/>
    </row>
    <row r="150" spans="1:20" x14ac:dyDescent="0.25">
      <c r="A150" s="167"/>
      <c r="B150" s="168"/>
      <c r="C150" s="168"/>
      <c r="D150" s="169"/>
      <c r="E150" s="167"/>
      <c r="F150" s="168"/>
      <c r="G150" s="168"/>
      <c r="H150" s="169"/>
      <c r="I150" s="167"/>
      <c r="J150" s="168"/>
      <c r="K150" s="168"/>
      <c r="L150" s="169"/>
      <c r="M150" s="167"/>
      <c r="N150" s="168"/>
      <c r="O150" s="168"/>
      <c r="P150" s="169"/>
      <c r="Q150" s="167"/>
      <c r="R150" s="168"/>
      <c r="S150" s="168"/>
      <c r="T150" s="169"/>
    </row>
    <row r="151" spans="1:20" x14ac:dyDescent="0.25">
      <c r="A151" s="167"/>
      <c r="B151" s="168"/>
      <c r="C151" s="168"/>
      <c r="D151" s="169"/>
      <c r="E151" s="167"/>
      <c r="F151" s="168"/>
      <c r="G151" s="168"/>
      <c r="H151" s="169"/>
      <c r="I151" s="167"/>
      <c r="J151" s="168"/>
      <c r="K151" s="168"/>
      <c r="L151" s="169"/>
      <c r="M151" s="167"/>
      <c r="N151" s="168"/>
      <c r="O151" s="168"/>
      <c r="P151" s="169"/>
      <c r="Q151" s="167"/>
      <c r="R151" s="168"/>
      <c r="S151" s="168"/>
      <c r="T151" s="169"/>
    </row>
    <row r="152" spans="1:20" x14ac:dyDescent="0.25">
      <c r="A152" s="167"/>
      <c r="B152" s="168"/>
      <c r="C152" s="168"/>
      <c r="D152" s="169"/>
      <c r="E152" s="167"/>
      <c r="F152" s="168"/>
      <c r="G152" s="168"/>
      <c r="H152" s="169"/>
      <c r="I152" s="167"/>
      <c r="J152" s="168"/>
      <c r="K152" s="168"/>
      <c r="L152" s="169"/>
      <c r="M152" s="167"/>
      <c r="N152" s="168"/>
      <c r="O152" s="168"/>
      <c r="P152" s="169"/>
      <c r="Q152" s="167"/>
      <c r="R152" s="168"/>
      <c r="S152" s="168"/>
      <c r="T152" s="169"/>
    </row>
    <row r="153" spans="1:20" x14ac:dyDescent="0.25">
      <c r="A153" s="167"/>
      <c r="B153" s="168"/>
      <c r="C153" s="168"/>
      <c r="D153" s="169"/>
      <c r="E153" s="167"/>
      <c r="F153" s="168"/>
      <c r="G153" s="168"/>
      <c r="H153" s="169"/>
      <c r="I153" s="167"/>
      <c r="J153" s="168"/>
      <c r="K153" s="168"/>
      <c r="L153" s="169"/>
      <c r="M153" s="167"/>
      <c r="N153" s="168"/>
      <c r="O153" s="168"/>
      <c r="P153" s="169"/>
      <c r="Q153" s="167"/>
      <c r="R153" s="168"/>
      <c r="S153" s="168"/>
      <c r="T153" s="169"/>
    </row>
    <row r="154" spans="1:20" x14ac:dyDescent="0.25">
      <c r="A154" s="167"/>
      <c r="B154" s="168"/>
      <c r="C154" s="168"/>
      <c r="D154" s="169"/>
      <c r="E154" s="167"/>
      <c r="F154" s="168"/>
      <c r="G154" s="168"/>
      <c r="H154" s="169"/>
      <c r="I154" s="167"/>
      <c r="J154" s="168"/>
      <c r="K154" s="168"/>
      <c r="L154" s="169"/>
      <c r="M154" s="167"/>
      <c r="N154" s="168"/>
      <c r="O154" s="168"/>
      <c r="P154" s="169"/>
      <c r="Q154" s="167"/>
      <c r="R154" s="168"/>
      <c r="S154" s="168"/>
      <c r="T154" s="169"/>
    </row>
    <row r="155" spans="1:20" x14ac:dyDescent="0.25">
      <c r="A155" s="167"/>
      <c r="B155" s="168"/>
      <c r="C155" s="168"/>
      <c r="D155" s="169"/>
      <c r="E155" s="167"/>
      <c r="F155" s="168"/>
      <c r="G155" s="168"/>
      <c r="H155" s="169"/>
      <c r="I155" s="167"/>
      <c r="J155" s="168"/>
      <c r="K155" s="168"/>
      <c r="L155" s="169"/>
      <c r="M155" s="167"/>
      <c r="N155" s="168"/>
      <c r="O155" s="168"/>
      <c r="P155" s="169"/>
      <c r="Q155" s="167"/>
      <c r="R155" s="168"/>
      <c r="S155" s="168"/>
      <c r="T155" s="169"/>
    </row>
    <row r="156" spans="1:20" x14ac:dyDescent="0.25">
      <c r="A156" s="167"/>
      <c r="B156" s="168"/>
      <c r="C156" s="168"/>
      <c r="D156" s="169"/>
      <c r="E156" s="167"/>
      <c r="F156" s="168"/>
      <c r="G156" s="168"/>
      <c r="H156" s="169"/>
      <c r="I156" s="167"/>
      <c r="J156" s="168"/>
      <c r="K156" s="168"/>
      <c r="L156" s="169"/>
      <c r="M156" s="167"/>
      <c r="N156" s="168"/>
      <c r="O156" s="168"/>
      <c r="P156" s="169"/>
      <c r="Q156" s="167"/>
      <c r="R156" s="168"/>
      <c r="S156" s="168"/>
      <c r="T156" s="169"/>
    </row>
    <row r="157" spans="1:20" x14ac:dyDescent="0.25">
      <c r="A157" s="167"/>
      <c r="B157" s="168"/>
      <c r="C157" s="168"/>
      <c r="D157" s="169"/>
      <c r="E157" s="167"/>
      <c r="F157" s="168"/>
      <c r="G157" s="168"/>
      <c r="H157" s="169"/>
      <c r="I157" s="167"/>
      <c r="J157" s="168"/>
      <c r="K157" s="168"/>
      <c r="L157" s="169"/>
      <c r="M157" s="167"/>
      <c r="N157" s="168"/>
      <c r="O157" s="168"/>
      <c r="P157" s="169"/>
      <c r="Q157" s="167"/>
      <c r="R157" s="168"/>
      <c r="S157" s="168"/>
      <c r="T157" s="169"/>
    </row>
    <row r="158" spans="1:20" x14ac:dyDescent="0.25">
      <c r="A158" s="167"/>
      <c r="B158" s="168"/>
      <c r="C158" s="168"/>
      <c r="D158" s="169"/>
      <c r="E158" s="167"/>
      <c r="F158" s="168"/>
      <c r="G158" s="168"/>
      <c r="H158" s="169"/>
      <c r="I158" s="167"/>
      <c r="J158" s="168"/>
      <c r="K158" s="168"/>
      <c r="L158" s="169"/>
      <c r="M158" s="167"/>
      <c r="N158" s="168"/>
      <c r="O158" s="168"/>
      <c r="P158" s="169"/>
      <c r="Q158" s="167"/>
      <c r="R158" s="168"/>
      <c r="S158" s="168"/>
      <c r="T158" s="169"/>
    </row>
    <row r="159" spans="1:20" x14ac:dyDescent="0.25">
      <c r="A159" s="167"/>
      <c r="B159" s="168"/>
      <c r="C159" s="168"/>
      <c r="D159" s="169"/>
      <c r="E159" s="167"/>
      <c r="F159" s="168"/>
      <c r="G159" s="168"/>
      <c r="H159" s="169"/>
      <c r="I159" s="167"/>
      <c r="J159" s="168"/>
      <c r="K159" s="168"/>
      <c r="L159" s="169"/>
      <c r="M159" s="167"/>
      <c r="N159" s="168"/>
      <c r="O159" s="168"/>
      <c r="P159" s="169"/>
      <c r="Q159" s="167"/>
      <c r="R159" s="168"/>
      <c r="S159" s="168"/>
      <c r="T159" s="169"/>
    </row>
    <row r="160" spans="1:20" x14ac:dyDescent="0.25">
      <c r="A160" s="167"/>
      <c r="B160" s="168"/>
      <c r="C160" s="168"/>
      <c r="D160" s="169"/>
      <c r="E160" s="167"/>
      <c r="F160" s="168"/>
      <c r="G160" s="168"/>
      <c r="H160" s="169"/>
      <c r="I160" s="167"/>
      <c r="J160" s="168"/>
      <c r="K160" s="168"/>
      <c r="L160" s="169"/>
      <c r="M160" s="167"/>
      <c r="N160" s="168"/>
      <c r="O160" s="168"/>
      <c r="P160" s="169"/>
      <c r="Q160" s="167"/>
      <c r="R160" s="168"/>
      <c r="S160" s="168"/>
      <c r="T160" s="169"/>
    </row>
    <row r="161" spans="1:20" x14ac:dyDescent="0.25">
      <c r="A161" s="167"/>
      <c r="B161" s="168"/>
      <c r="C161" s="168"/>
      <c r="D161" s="169"/>
      <c r="E161" s="167"/>
      <c r="F161" s="168"/>
      <c r="G161" s="168"/>
      <c r="H161" s="169"/>
      <c r="I161" s="167"/>
      <c r="J161" s="168"/>
      <c r="K161" s="168"/>
      <c r="L161" s="169"/>
      <c r="M161" s="167"/>
      <c r="N161" s="168"/>
      <c r="O161" s="168"/>
      <c r="P161" s="169"/>
      <c r="Q161" s="167"/>
      <c r="R161" s="168"/>
      <c r="S161" s="168"/>
      <c r="T161" s="169"/>
    </row>
    <row r="162" spans="1:20" x14ac:dyDescent="0.25">
      <c r="A162" s="167"/>
      <c r="B162" s="168"/>
      <c r="C162" s="168"/>
      <c r="D162" s="169"/>
      <c r="E162" s="167"/>
      <c r="F162" s="168"/>
      <c r="G162" s="168"/>
      <c r="H162" s="169"/>
      <c r="I162" s="167"/>
      <c r="J162" s="168"/>
      <c r="K162" s="168"/>
      <c r="L162" s="169"/>
      <c r="M162" s="167"/>
      <c r="N162" s="168"/>
      <c r="O162" s="168"/>
      <c r="P162" s="169"/>
      <c r="Q162" s="167"/>
      <c r="R162" s="168"/>
      <c r="S162" s="168"/>
      <c r="T162" s="169"/>
    </row>
    <row r="163" spans="1:20" x14ac:dyDescent="0.25">
      <c r="A163" s="167"/>
      <c r="B163" s="168"/>
      <c r="C163" s="168"/>
      <c r="D163" s="169"/>
      <c r="E163" s="167"/>
      <c r="F163" s="168"/>
      <c r="G163" s="168"/>
      <c r="H163" s="169"/>
      <c r="I163" s="167"/>
      <c r="J163" s="168"/>
      <c r="K163" s="168"/>
      <c r="L163" s="169"/>
      <c r="M163" s="167"/>
      <c r="N163" s="168"/>
      <c r="O163" s="168"/>
      <c r="P163" s="169"/>
      <c r="Q163" s="167"/>
      <c r="R163" s="168"/>
      <c r="S163" s="168"/>
      <c r="T163" s="169"/>
    </row>
    <row r="164" spans="1:20" x14ac:dyDescent="0.25">
      <c r="A164" s="167"/>
      <c r="B164" s="168"/>
      <c r="C164" s="168"/>
      <c r="D164" s="169"/>
      <c r="E164" s="167"/>
      <c r="F164" s="168"/>
      <c r="G164" s="168"/>
      <c r="H164" s="169"/>
      <c r="I164" s="167"/>
      <c r="J164" s="168"/>
      <c r="K164" s="168"/>
      <c r="L164" s="169"/>
      <c r="M164" s="167"/>
      <c r="N164" s="168"/>
      <c r="O164" s="168"/>
      <c r="P164" s="169"/>
      <c r="Q164" s="167"/>
      <c r="R164" s="168"/>
      <c r="S164" s="168"/>
      <c r="T164" s="169"/>
    </row>
    <row r="165" spans="1:20" x14ac:dyDescent="0.25">
      <c r="A165" s="167"/>
      <c r="B165" s="168"/>
      <c r="C165" s="168"/>
      <c r="D165" s="169"/>
      <c r="E165" s="167"/>
      <c r="F165" s="168"/>
      <c r="G165" s="168"/>
      <c r="H165" s="169"/>
      <c r="I165" s="167"/>
      <c r="J165" s="168"/>
      <c r="K165" s="168"/>
      <c r="L165" s="169"/>
      <c r="M165" s="167"/>
      <c r="N165" s="168"/>
      <c r="O165" s="168"/>
      <c r="P165" s="169"/>
      <c r="Q165" s="167"/>
      <c r="R165" s="168"/>
      <c r="S165" s="168"/>
      <c r="T165" s="169"/>
    </row>
    <row r="166" spans="1:20" x14ac:dyDescent="0.25">
      <c r="A166" s="167"/>
      <c r="B166" s="168"/>
      <c r="C166" s="168"/>
      <c r="D166" s="169"/>
      <c r="E166" s="167"/>
      <c r="F166" s="168"/>
      <c r="G166" s="168"/>
      <c r="H166" s="169"/>
      <c r="I166" s="167"/>
      <c r="J166" s="168"/>
      <c r="K166" s="168"/>
      <c r="L166" s="169"/>
      <c r="M166" s="167"/>
      <c r="N166" s="168"/>
      <c r="O166" s="168"/>
      <c r="P166" s="169"/>
      <c r="Q166" s="167"/>
      <c r="R166" s="168"/>
      <c r="S166" s="168"/>
      <c r="T166" s="169"/>
    </row>
    <row r="167" spans="1:20" x14ac:dyDescent="0.25">
      <c r="A167" s="167"/>
      <c r="B167" s="168"/>
      <c r="C167" s="168"/>
      <c r="D167" s="169"/>
      <c r="E167" s="167"/>
      <c r="F167" s="168"/>
      <c r="G167" s="168"/>
      <c r="H167" s="169"/>
      <c r="I167" s="167"/>
      <c r="J167" s="168"/>
      <c r="K167" s="168"/>
      <c r="L167" s="169"/>
      <c r="M167" s="167"/>
      <c r="N167" s="168"/>
      <c r="O167" s="168"/>
      <c r="P167" s="169"/>
      <c r="Q167" s="167"/>
      <c r="R167" s="168"/>
      <c r="S167" s="168"/>
      <c r="T167" s="169"/>
    </row>
    <row r="168" spans="1:20" ht="15.75" thickBot="1" x14ac:dyDescent="0.3">
      <c r="A168" s="188"/>
      <c r="B168" s="189"/>
      <c r="C168" s="189"/>
      <c r="D168" s="190"/>
      <c r="E168" s="188"/>
      <c r="F168" s="189"/>
      <c r="G168" s="189"/>
      <c r="H168" s="190"/>
      <c r="I168" s="188"/>
      <c r="J168" s="189"/>
      <c r="K168" s="189"/>
      <c r="L168" s="190"/>
      <c r="M168" s="188"/>
      <c r="N168" s="189"/>
      <c r="O168" s="189"/>
      <c r="P168" s="190"/>
      <c r="Q168" s="188"/>
      <c r="R168" s="189"/>
      <c r="S168" s="189"/>
      <c r="T168" s="190"/>
    </row>
    <row r="169" spans="1:20" ht="18" x14ac:dyDescent="0.25">
      <c r="A169" s="216" t="s">
        <v>154</v>
      </c>
      <c r="B169" s="217"/>
      <c r="C169" s="217"/>
      <c r="D169" s="218"/>
      <c r="E169" s="216" t="s">
        <v>154</v>
      </c>
      <c r="F169" s="217"/>
      <c r="G169" s="217"/>
      <c r="H169" s="218"/>
      <c r="I169" s="216" t="s">
        <v>154</v>
      </c>
      <c r="J169" s="217"/>
      <c r="K169" s="217"/>
      <c r="L169" s="218"/>
      <c r="M169" s="216" t="s">
        <v>154</v>
      </c>
      <c r="N169" s="217"/>
      <c r="O169" s="217"/>
      <c r="P169" s="218"/>
      <c r="Q169" s="216" t="s">
        <v>154</v>
      </c>
      <c r="R169" s="217"/>
      <c r="S169" s="217"/>
      <c r="T169" s="218"/>
    </row>
    <row r="170" spans="1:20" ht="30" customHeight="1" x14ac:dyDescent="0.25">
      <c r="A170" s="214" t="str">
        <f>A114</f>
        <v>PEMBUATAN INTERIOR KANTOR REGIONAL III 
PT ASDP INDONESIA FERRY</v>
      </c>
      <c r="B170" s="215"/>
      <c r="C170" s="161" t="s">
        <v>155</v>
      </c>
      <c r="D170" s="162">
        <f>L114+1</f>
        <v>7</v>
      </c>
      <c r="E170" s="214" t="str">
        <f>A170</f>
        <v>PEMBUATAN INTERIOR KANTOR REGIONAL III 
PT ASDP INDONESIA FERRY</v>
      </c>
      <c r="F170" s="215"/>
      <c r="G170" s="161" t="s">
        <v>155</v>
      </c>
      <c r="H170" s="162">
        <f>D170</f>
        <v>7</v>
      </c>
      <c r="I170" s="214" t="str">
        <f>A170</f>
        <v>PEMBUATAN INTERIOR KANTOR REGIONAL III 
PT ASDP INDONESIA FERRY</v>
      </c>
      <c r="J170" s="215"/>
      <c r="K170" s="161" t="s">
        <v>155</v>
      </c>
      <c r="L170" s="162">
        <f>H170</f>
        <v>7</v>
      </c>
      <c r="M170" s="214" t="str">
        <f>E170</f>
        <v>PEMBUATAN INTERIOR KANTOR REGIONAL III 
PT ASDP INDONESIA FERRY</v>
      </c>
      <c r="N170" s="215"/>
      <c r="O170" s="161" t="s">
        <v>155</v>
      </c>
      <c r="P170" s="162">
        <f>L170+1</f>
        <v>8</v>
      </c>
      <c r="Q170" s="214" t="str">
        <f>I170</f>
        <v>PEMBUATAN INTERIOR KANTOR REGIONAL III 
PT ASDP INDONESIA FERRY</v>
      </c>
      <c r="R170" s="215"/>
      <c r="S170" s="161" t="s">
        <v>155</v>
      </c>
      <c r="T170" s="162">
        <f>P170+1</f>
        <v>9</v>
      </c>
    </row>
    <row r="171" spans="1:20" x14ac:dyDescent="0.25">
      <c r="A171" s="163" t="s">
        <v>156</v>
      </c>
      <c r="B171" s="164" t="str">
        <f>": " &amp; Cover!$E$9</f>
        <v>: SURABAYA</v>
      </c>
      <c r="C171" s="212">
        <f>VLOOKUP(D170,mingguanptasdp,2)</f>
        <v>46265</v>
      </c>
      <c r="D171" s="213"/>
      <c r="E171" s="163" t="s">
        <v>156</v>
      </c>
      <c r="F171" s="164" t="str">
        <f>": " &amp; Cover!$E$9</f>
        <v>: SURABAYA</v>
      </c>
      <c r="G171" s="212">
        <f>VLOOKUP(H170,mingguanptasdp,2)</f>
        <v>46265</v>
      </c>
      <c r="H171" s="213"/>
      <c r="I171" s="163" t="s">
        <v>156</v>
      </c>
      <c r="J171" s="164" t="str">
        <f>": " &amp; Cover!$E$9</f>
        <v>: SURABAYA</v>
      </c>
      <c r="K171" s="212">
        <f>VLOOKUP(L170,mingguanptasdp,2)</f>
        <v>46265</v>
      </c>
      <c r="L171" s="213"/>
      <c r="M171" s="163" t="s">
        <v>156</v>
      </c>
      <c r="N171" s="164" t="str">
        <f>": " &amp; Cover!$E$9</f>
        <v>: SURABAYA</v>
      </c>
      <c r="O171" s="212">
        <f>VLOOKUP(P170,mingguanptasdp,2)</f>
        <v>46272</v>
      </c>
      <c r="P171" s="213"/>
      <c r="Q171" s="163" t="s">
        <v>156</v>
      </c>
      <c r="R171" s="164" t="str">
        <f>": " &amp; Cover!$E$9</f>
        <v>: SURABAYA</v>
      </c>
      <c r="S171" s="212">
        <f>VLOOKUP(T170,mingguanptasdp,2)</f>
        <v>46279</v>
      </c>
      <c r="T171" s="213"/>
    </row>
    <row r="172" spans="1:20" x14ac:dyDescent="0.25">
      <c r="A172" s="165" t="s">
        <v>157</v>
      </c>
      <c r="B172" s="166">
        <f>Cover!$E$41</f>
        <v>46226</v>
      </c>
      <c r="C172" s="210">
        <f>VLOOKUP(D170,mingguanptasdp,3)</f>
        <v>46271</v>
      </c>
      <c r="D172" s="211"/>
      <c r="E172" s="165" t="s">
        <v>157</v>
      </c>
      <c r="F172" s="166">
        <f>Cover!$E$41</f>
        <v>46226</v>
      </c>
      <c r="G172" s="210">
        <f>VLOOKUP(H170,mingguanptasdp,3)</f>
        <v>46271</v>
      </c>
      <c r="H172" s="211"/>
      <c r="I172" s="165" t="s">
        <v>157</v>
      </c>
      <c r="J172" s="166">
        <f>Cover!$E$41</f>
        <v>46226</v>
      </c>
      <c r="K172" s="210">
        <f>VLOOKUP(L170,mingguanptasdp,3)</f>
        <v>46271</v>
      </c>
      <c r="L172" s="211"/>
      <c r="M172" s="165" t="s">
        <v>157</v>
      </c>
      <c r="N172" s="166">
        <f>Cover!$E$41</f>
        <v>46226</v>
      </c>
      <c r="O172" s="210">
        <f>VLOOKUP(P170,mingguanptasdp,3)</f>
        <v>46278</v>
      </c>
      <c r="P172" s="211"/>
      <c r="Q172" s="165" t="s">
        <v>157</v>
      </c>
      <c r="R172" s="166">
        <f>Cover!$E$41</f>
        <v>46226</v>
      </c>
      <c r="S172" s="210">
        <f>VLOOKUP(T170,mingguanptasdp,3)</f>
        <v>46285</v>
      </c>
      <c r="T172" s="211"/>
    </row>
    <row r="173" spans="1:20" x14ac:dyDescent="0.25">
      <c r="A173" s="167"/>
      <c r="B173" s="168"/>
      <c r="C173" s="168"/>
      <c r="D173" s="169"/>
      <c r="E173" s="167"/>
      <c r="F173" s="168"/>
      <c r="G173" s="168"/>
      <c r="H173" s="169"/>
      <c r="I173" s="167"/>
      <c r="J173" s="168"/>
      <c r="K173" s="168"/>
      <c r="L173" s="169"/>
      <c r="M173" s="167"/>
      <c r="N173" s="168"/>
      <c r="O173" s="168"/>
      <c r="P173" s="169"/>
      <c r="Q173" s="167"/>
      <c r="R173" s="168"/>
      <c r="S173" s="168"/>
      <c r="T173" s="169"/>
    </row>
    <row r="174" spans="1:20" x14ac:dyDescent="0.25">
      <c r="A174" s="167"/>
      <c r="B174" s="168"/>
      <c r="C174" s="168"/>
      <c r="D174" s="169"/>
      <c r="E174" s="167"/>
      <c r="F174" s="168"/>
      <c r="G174" s="168"/>
      <c r="H174" s="169"/>
      <c r="I174" s="167"/>
      <c r="J174" s="168"/>
      <c r="K174" s="168"/>
      <c r="L174" s="169"/>
      <c r="M174" s="167"/>
      <c r="N174" s="168"/>
      <c r="O174" s="168"/>
      <c r="P174" s="169"/>
      <c r="Q174" s="167"/>
      <c r="R174" s="168"/>
      <c r="S174" s="168"/>
      <c r="T174" s="169"/>
    </row>
    <row r="175" spans="1:20" x14ac:dyDescent="0.25">
      <c r="A175" s="167"/>
      <c r="B175" s="168"/>
      <c r="C175" s="168"/>
      <c r="D175" s="169"/>
      <c r="E175" s="167"/>
      <c r="F175" s="168"/>
      <c r="G175" s="168"/>
      <c r="H175" s="169"/>
      <c r="I175" s="167"/>
      <c r="J175" s="168"/>
      <c r="K175" s="168"/>
      <c r="L175" s="169"/>
      <c r="M175" s="167"/>
      <c r="N175" s="168"/>
      <c r="O175" s="168"/>
      <c r="P175" s="169"/>
      <c r="Q175" s="167"/>
      <c r="R175" s="168"/>
      <c r="S175" s="168"/>
      <c r="T175" s="169"/>
    </row>
    <row r="176" spans="1:20" x14ac:dyDescent="0.25">
      <c r="A176" s="167"/>
      <c r="B176" s="168"/>
      <c r="C176" s="168"/>
      <c r="D176" s="169"/>
      <c r="E176" s="167"/>
      <c r="F176" s="168"/>
      <c r="G176" s="168"/>
      <c r="H176" s="169"/>
      <c r="I176" s="167"/>
      <c r="J176" s="168"/>
      <c r="K176" s="168"/>
      <c r="L176" s="169"/>
      <c r="M176" s="167"/>
      <c r="N176" s="168"/>
      <c r="O176" s="168"/>
      <c r="P176" s="169"/>
      <c r="Q176" s="167"/>
      <c r="R176" s="168"/>
      <c r="S176" s="168"/>
      <c r="T176" s="169"/>
    </row>
    <row r="177" spans="1:20" x14ac:dyDescent="0.25">
      <c r="A177" s="167"/>
      <c r="B177" s="168"/>
      <c r="C177" s="168"/>
      <c r="D177" s="169"/>
      <c r="E177" s="167"/>
      <c r="F177" s="168"/>
      <c r="G177" s="168"/>
      <c r="H177" s="169"/>
      <c r="I177" s="167"/>
      <c r="J177" s="168"/>
      <c r="K177" s="168"/>
      <c r="L177" s="169"/>
      <c r="M177" s="167"/>
      <c r="N177" s="168"/>
      <c r="O177" s="168"/>
      <c r="P177" s="169"/>
      <c r="Q177" s="167"/>
      <c r="R177" s="168"/>
      <c r="S177" s="168"/>
      <c r="T177" s="169"/>
    </row>
    <row r="178" spans="1:20" x14ac:dyDescent="0.25">
      <c r="A178" s="167"/>
      <c r="B178" s="168"/>
      <c r="C178" s="168"/>
      <c r="D178" s="169"/>
      <c r="E178" s="167"/>
      <c r="F178" s="168"/>
      <c r="G178" s="168"/>
      <c r="H178" s="169"/>
      <c r="I178" s="167"/>
      <c r="J178" s="168"/>
      <c r="K178" s="168"/>
      <c r="L178" s="169"/>
      <c r="M178" s="167"/>
      <c r="N178" s="168"/>
      <c r="O178" s="168"/>
      <c r="P178" s="169"/>
      <c r="Q178" s="167"/>
      <c r="R178" s="168"/>
      <c r="S178" s="168"/>
      <c r="T178" s="169"/>
    </row>
    <row r="179" spans="1:20" x14ac:dyDescent="0.25">
      <c r="A179" s="167"/>
      <c r="B179" s="168"/>
      <c r="C179" s="168"/>
      <c r="D179" s="169"/>
      <c r="E179" s="167"/>
      <c r="F179" s="168"/>
      <c r="G179" s="168"/>
      <c r="H179" s="169"/>
      <c r="I179" s="167"/>
      <c r="J179" s="168"/>
      <c r="K179" s="168"/>
      <c r="L179" s="169"/>
      <c r="M179" s="167"/>
      <c r="N179" s="168"/>
      <c r="O179" s="168"/>
      <c r="P179" s="169"/>
      <c r="Q179" s="167"/>
      <c r="R179" s="168"/>
      <c r="S179" s="168"/>
      <c r="T179" s="169"/>
    </row>
    <row r="180" spans="1:20" x14ac:dyDescent="0.25">
      <c r="A180" s="167"/>
      <c r="B180" s="168"/>
      <c r="C180" s="168"/>
      <c r="D180" s="169"/>
      <c r="E180" s="167"/>
      <c r="F180" s="168"/>
      <c r="G180" s="168"/>
      <c r="H180" s="169"/>
      <c r="I180" s="167"/>
      <c r="K180" s="168"/>
      <c r="L180" s="169"/>
      <c r="M180" s="167"/>
      <c r="N180" s="168"/>
      <c r="O180" s="168"/>
      <c r="P180" s="169"/>
      <c r="Q180" s="167"/>
      <c r="R180" s="168"/>
      <c r="S180" s="168"/>
      <c r="T180" s="169"/>
    </row>
    <row r="181" spans="1:20" x14ac:dyDescent="0.25">
      <c r="A181" s="167"/>
      <c r="B181" s="168"/>
      <c r="C181" s="168"/>
      <c r="D181" s="169"/>
      <c r="E181" s="167"/>
      <c r="F181" s="168"/>
      <c r="G181" s="168"/>
      <c r="H181" s="169"/>
      <c r="I181" s="167"/>
      <c r="J181" s="168"/>
      <c r="K181" s="168"/>
      <c r="L181" s="169"/>
      <c r="M181" s="167"/>
      <c r="N181" s="168"/>
      <c r="O181" s="168"/>
      <c r="P181" s="169"/>
      <c r="Q181" s="167"/>
      <c r="R181" s="168"/>
      <c r="S181" s="168"/>
      <c r="T181" s="169"/>
    </row>
    <row r="182" spans="1:20" x14ac:dyDescent="0.25">
      <c r="A182" s="167"/>
      <c r="B182" s="168"/>
      <c r="C182" s="168"/>
      <c r="D182" s="169"/>
      <c r="E182" s="167"/>
      <c r="F182" s="168"/>
      <c r="G182" s="168"/>
      <c r="H182" s="169"/>
      <c r="I182" s="167"/>
      <c r="J182" s="168"/>
      <c r="K182" s="168"/>
      <c r="L182" s="169"/>
      <c r="M182" s="167"/>
      <c r="N182" s="168"/>
      <c r="O182" s="168"/>
      <c r="P182" s="169"/>
      <c r="Q182" s="167"/>
      <c r="R182" s="168"/>
      <c r="S182" s="168"/>
      <c r="T182" s="169"/>
    </row>
    <row r="183" spans="1:20" x14ac:dyDescent="0.25">
      <c r="A183" s="167"/>
      <c r="B183" s="168"/>
      <c r="C183" s="168"/>
      <c r="D183" s="169"/>
      <c r="E183" s="167"/>
      <c r="F183" s="168"/>
      <c r="G183" s="168"/>
      <c r="H183" s="169"/>
      <c r="I183" s="167"/>
      <c r="J183" s="168"/>
      <c r="K183" s="168"/>
      <c r="L183" s="169"/>
      <c r="M183" s="167"/>
      <c r="N183" s="168"/>
      <c r="O183" s="168"/>
      <c r="P183" s="169"/>
      <c r="Q183" s="167"/>
      <c r="R183" s="168"/>
      <c r="S183" s="168"/>
      <c r="T183" s="169"/>
    </row>
    <row r="184" spans="1:20" x14ac:dyDescent="0.25">
      <c r="A184" s="167"/>
      <c r="B184" s="168"/>
      <c r="C184" s="168"/>
      <c r="D184" s="169"/>
      <c r="E184" s="167"/>
      <c r="F184" s="168"/>
      <c r="G184" s="168"/>
      <c r="H184" s="169"/>
      <c r="I184" s="167"/>
      <c r="J184" s="168"/>
      <c r="K184" s="168"/>
      <c r="L184" s="169"/>
      <c r="M184" s="167"/>
      <c r="N184" s="168"/>
      <c r="O184" s="168"/>
      <c r="P184" s="169"/>
      <c r="Q184" s="167"/>
      <c r="R184" s="168"/>
      <c r="S184" s="168"/>
      <c r="T184" s="169"/>
    </row>
    <row r="185" spans="1:20" x14ac:dyDescent="0.25">
      <c r="A185" s="167"/>
      <c r="B185" s="168"/>
      <c r="C185" s="168"/>
      <c r="D185" s="169"/>
      <c r="E185" s="167"/>
      <c r="F185" s="168"/>
      <c r="G185" s="168"/>
      <c r="H185" s="169"/>
      <c r="I185" s="167"/>
      <c r="J185" s="168"/>
      <c r="K185" s="168"/>
      <c r="L185" s="169"/>
      <c r="M185" s="167"/>
      <c r="N185" s="168"/>
      <c r="O185" s="168"/>
      <c r="P185" s="169"/>
      <c r="Q185" s="167"/>
      <c r="R185" s="168"/>
      <c r="S185" s="168"/>
      <c r="T185" s="169"/>
    </row>
    <row r="186" spans="1:20" x14ac:dyDescent="0.25">
      <c r="A186" s="167"/>
      <c r="B186" s="168"/>
      <c r="C186" s="168"/>
      <c r="D186" s="169"/>
      <c r="E186" s="167"/>
      <c r="F186" s="168"/>
      <c r="G186" s="168"/>
      <c r="H186" s="169"/>
      <c r="I186" s="167"/>
      <c r="J186" s="168"/>
      <c r="K186" s="168"/>
      <c r="L186" s="169"/>
      <c r="M186" s="167"/>
      <c r="N186" s="168"/>
      <c r="O186" s="168"/>
      <c r="P186" s="169"/>
      <c r="Q186" s="167"/>
      <c r="R186" s="168"/>
      <c r="S186" s="168"/>
      <c r="T186" s="169"/>
    </row>
    <row r="187" spans="1:20" x14ac:dyDescent="0.25">
      <c r="A187" s="167"/>
      <c r="B187" s="168"/>
      <c r="C187" s="168"/>
      <c r="D187" s="169"/>
      <c r="E187" s="167"/>
      <c r="F187" s="168"/>
      <c r="G187" s="168"/>
      <c r="H187" s="169"/>
      <c r="I187" s="167"/>
      <c r="J187" s="168"/>
      <c r="K187" s="168"/>
      <c r="L187" s="169"/>
      <c r="M187" s="167"/>
      <c r="N187" s="168"/>
      <c r="O187" s="168"/>
      <c r="P187" s="169"/>
      <c r="Q187" s="167"/>
      <c r="R187" s="168"/>
      <c r="S187" s="168"/>
      <c r="T187" s="169"/>
    </row>
    <row r="188" spans="1:20" x14ac:dyDescent="0.25">
      <c r="A188" s="167"/>
      <c r="B188" s="168"/>
      <c r="C188" s="168"/>
      <c r="D188" s="169"/>
      <c r="E188" s="167"/>
      <c r="F188" s="168"/>
      <c r="G188" s="168"/>
      <c r="H188" s="169"/>
      <c r="I188" s="167"/>
      <c r="J188" s="168"/>
      <c r="K188" s="168"/>
      <c r="L188" s="169"/>
      <c r="M188" s="167"/>
      <c r="N188" s="168"/>
      <c r="O188" s="168"/>
      <c r="P188" s="169"/>
      <c r="Q188" s="167"/>
      <c r="R188" s="168"/>
      <c r="S188" s="168"/>
      <c r="T188" s="169"/>
    </row>
    <row r="189" spans="1:20" x14ac:dyDescent="0.25">
      <c r="A189" s="167"/>
      <c r="B189" s="168"/>
      <c r="C189" s="168"/>
      <c r="D189" s="169"/>
      <c r="E189" s="167"/>
      <c r="F189" s="168"/>
      <c r="G189" s="168"/>
      <c r="H189" s="169"/>
      <c r="I189" s="167"/>
      <c r="J189" s="168"/>
      <c r="K189" s="168"/>
      <c r="L189" s="169"/>
      <c r="M189" s="167"/>
      <c r="N189" s="168"/>
      <c r="O189" s="168"/>
      <c r="P189" s="169"/>
      <c r="Q189" s="167"/>
      <c r="R189" s="168"/>
      <c r="S189" s="168"/>
      <c r="T189" s="169"/>
    </row>
    <row r="190" spans="1:20" x14ac:dyDescent="0.25">
      <c r="A190" s="167"/>
      <c r="B190" s="168"/>
      <c r="C190" s="168"/>
      <c r="D190" s="169"/>
      <c r="E190" s="167"/>
      <c r="F190" s="168"/>
      <c r="G190" s="168"/>
      <c r="H190" s="169"/>
      <c r="I190" s="167"/>
      <c r="J190" s="168"/>
      <c r="K190" s="168"/>
      <c r="L190" s="169"/>
      <c r="M190" s="167"/>
      <c r="N190" s="168"/>
      <c r="O190" s="168"/>
      <c r="P190" s="169"/>
      <c r="Q190" s="167"/>
      <c r="R190" s="168"/>
      <c r="S190" s="168"/>
      <c r="T190" s="169"/>
    </row>
    <row r="191" spans="1:20" x14ac:dyDescent="0.25">
      <c r="A191" s="167"/>
      <c r="B191" s="168"/>
      <c r="C191" s="168"/>
      <c r="D191" s="169"/>
      <c r="E191" s="167"/>
      <c r="F191" s="168"/>
      <c r="G191" s="168"/>
      <c r="H191" s="169"/>
      <c r="I191" s="167"/>
      <c r="J191" s="168"/>
      <c r="K191" s="168"/>
      <c r="L191" s="169"/>
      <c r="M191" s="167"/>
      <c r="N191" s="168"/>
      <c r="O191" s="168"/>
      <c r="P191" s="169"/>
      <c r="Q191" s="167"/>
      <c r="R191" s="168"/>
      <c r="S191" s="168"/>
      <c r="T191" s="169"/>
    </row>
    <row r="192" spans="1:20" x14ac:dyDescent="0.25">
      <c r="A192" s="167"/>
      <c r="B192" s="168"/>
      <c r="C192" s="168"/>
      <c r="D192" s="169"/>
      <c r="E192" s="167"/>
      <c r="F192" s="168"/>
      <c r="G192" s="168"/>
      <c r="H192" s="169"/>
      <c r="I192" s="167"/>
      <c r="J192" s="168"/>
      <c r="K192" s="168"/>
      <c r="L192" s="169"/>
      <c r="M192" s="167"/>
      <c r="N192" s="168"/>
      <c r="O192" s="168"/>
      <c r="P192" s="169"/>
      <c r="Q192" s="167"/>
      <c r="R192" s="168"/>
      <c r="S192" s="168"/>
      <c r="T192" s="169"/>
    </row>
    <row r="193" spans="1:20" x14ac:dyDescent="0.25">
      <c r="A193" s="167"/>
      <c r="B193" s="168"/>
      <c r="C193" s="168"/>
      <c r="D193" s="169"/>
      <c r="E193" s="167"/>
      <c r="F193" s="168"/>
      <c r="G193" s="168"/>
      <c r="H193" s="169"/>
      <c r="I193" s="167"/>
      <c r="J193" s="168"/>
      <c r="K193" s="168"/>
      <c r="L193" s="169"/>
      <c r="M193" s="167"/>
      <c r="N193" s="168"/>
      <c r="O193" s="168"/>
      <c r="P193" s="169"/>
      <c r="Q193" s="167"/>
      <c r="R193" s="168"/>
      <c r="S193" s="168"/>
      <c r="T193" s="169"/>
    </row>
    <row r="194" spans="1:20" x14ac:dyDescent="0.25">
      <c r="A194" s="167"/>
      <c r="B194" s="168"/>
      <c r="C194" s="168"/>
      <c r="D194" s="169"/>
      <c r="E194" s="167"/>
      <c r="F194" s="168"/>
      <c r="G194" s="168"/>
      <c r="H194" s="169"/>
      <c r="I194" s="167"/>
      <c r="J194" s="168"/>
      <c r="K194" s="168"/>
      <c r="L194" s="169"/>
      <c r="M194" s="167"/>
      <c r="N194" s="168"/>
      <c r="O194" s="168"/>
      <c r="P194" s="169"/>
      <c r="Q194" s="167"/>
      <c r="R194" s="168"/>
      <c r="S194" s="168"/>
      <c r="T194" s="169"/>
    </row>
    <row r="195" spans="1:20" x14ac:dyDescent="0.25">
      <c r="A195" s="167"/>
      <c r="B195" s="168"/>
      <c r="C195" s="168"/>
      <c r="D195" s="169"/>
      <c r="E195" s="167"/>
      <c r="F195" s="168"/>
      <c r="G195" s="168"/>
      <c r="H195" s="169"/>
      <c r="I195" s="167"/>
      <c r="J195" s="168"/>
      <c r="K195" s="168"/>
      <c r="L195" s="169"/>
      <c r="M195" s="167"/>
      <c r="N195" s="168"/>
      <c r="O195" s="168"/>
      <c r="P195" s="169"/>
      <c r="Q195" s="167"/>
      <c r="R195" s="168"/>
      <c r="S195" s="168"/>
      <c r="T195" s="169"/>
    </row>
    <row r="196" spans="1:20" x14ac:dyDescent="0.25">
      <c r="A196" s="167"/>
      <c r="B196" s="168"/>
      <c r="C196" s="168"/>
      <c r="D196" s="169"/>
      <c r="E196" s="167"/>
      <c r="F196" s="168"/>
      <c r="G196" s="168"/>
      <c r="H196" s="169"/>
      <c r="I196" s="167"/>
      <c r="J196" s="168"/>
      <c r="K196" s="168"/>
      <c r="L196" s="169"/>
      <c r="M196" s="167"/>
      <c r="N196" s="168"/>
      <c r="O196" s="168"/>
      <c r="P196" s="169"/>
      <c r="Q196" s="167"/>
      <c r="R196" s="168"/>
      <c r="S196" s="168"/>
      <c r="T196" s="169"/>
    </row>
    <row r="197" spans="1:20" x14ac:dyDescent="0.25">
      <c r="A197" s="167"/>
      <c r="B197" s="168"/>
      <c r="C197" s="168"/>
      <c r="D197" s="169"/>
      <c r="E197" s="167"/>
      <c r="F197" s="168"/>
      <c r="G197" s="168"/>
      <c r="H197" s="169"/>
      <c r="I197" s="167"/>
      <c r="J197" s="168"/>
      <c r="K197" s="168"/>
      <c r="L197" s="169"/>
      <c r="M197" s="167"/>
      <c r="N197" s="168"/>
      <c r="O197" s="168"/>
      <c r="P197" s="169"/>
      <c r="Q197" s="167"/>
      <c r="R197" s="168"/>
      <c r="S197" s="168"/>
      <c r="T197" s="169"/>
    </row>
    <row r="198" spans="1:20" x14ac:dyDescent="0.25">
      <c r="A198" s="167"/>
      <c r="B198" s="168"/>
      <c r="C198" s="168"/>
      <c r="D198" s="169"/>
      <c r="E198" s="167"/>
      <c r="F198" s="168"/>
      <c r="G198" s="168"/>
      <c r="H198" s="169"/>
      <c r="I198" s="167"/>
      <c r="J198" s="168"/>
      <c r="K198" s="168"/>
      <c r="L198" s="169"/>
      <c r="M198" s="167"/>
      <c r="N198" s="168"/>
      <c r="O198" s="168"/>
      <c r="P198" s="169"/>
      <c r="Q198" s="167"/>
      <c r="R198" s="168"/>
      <c r="S198" s="168"/>
      <c r="T198" s="169"/>
    </row>
    <row r="199" spans="1:20" x14ac:dyDescent="0.25">
      <c r="A199" s="167"/>
      <c r="B199" s="168"/>
      <c r="C199" s="168"/>
      <c r="D199" s="169"/>
      <c r="E199" s="167"/>
      <c r="F199" s="168"/>
      <c r="G199" s="168"/>
      <c r="H199" s="169"/>
      <c r="I199" s="167"/>
      <c r="J199" s="168"/>
      <c r="K199" s="168"/>
      <c r="L199" s="169"/>
      <c r="M199" s="167"/>
      <c r="N199" s="168"/>
      <c r="O199" s="168"/>
      <c r="P199" s="169"/>
      <c r="Q199" s="167"/>
      <c r="R199" s="168"/>
      <c r="S199" s="168"/>
      <c r="T199" s="169"/>
    </row>
    <row r="200" spans="1:20" x14ac:dyDescent="0.25">
      <c r="A200" s="167"/>
      <c r="B200" s="168"/>
      <c r="C200" s="168"/>
      <c r="D200" s="169"/>
      <c r="E200" s="167"/>
      <c r="F200" s="168"/>
      <c r="G200" s="168"/>
      <c r="H200" s="169"/>
      <c r="I200" s="167"/>
      <c r="J200" s="168"/>
      <c r="K200" s="168"/>
      <c r="L200" s="169"/>
      <c r="M200" s="167"/>
      <c r="N200" s="168"/>
      <c r="O200" s="168"/>
      <c r="P200" s="169"/>
      <c r="Q200" s="167"/>
      <c r="R200" s="168"/>
      <c r="S200" s="168"/>
      <c r="T200" s="169"/>
    </row>
    <row r="201" spans="1:20" x14ac:dyDescent="0.25">
      <c r="A201" s="167"/>
      <c r="B201" s="168"/>
      <c r="C201" s="168"/>
      <c r="D201" s="169"/>
      <c r="E201" s="167"/>
      <c r="F201" s="168"/>
      <c r="G201" s="168"/>
      <c r="H201" s="169"/>
      <c r="I201" s="167"/>
      <c r="J201" s="168"/>
      <c r="K201" s="168"/>
      <c r="L201" s="169"/>
      <c r="M201" s="167"/>
      <c r="N201" s="168"/>
      <c r="O201" s="168"/>
      <c r="P201" s="169"/>
      <c r="Q201" s="167"/>
      <c r="R201" s="168"/>
      <c r="S201" s="168"/>
      <c r="T201" s="169"/>
    </row>
    <row r="202" spans="1:20" x14ac:dyDescent="0.25">
      <c r="A202" s="167"/>
      <c r="B202" s="168"/>
      <c r="C202" s="168"/>
      <c r="D202" s="169"/>
      <c r="E202" s="167"/>
      <c r="F202" s="168"/>
      <c r="G202" s="168"/>
      <c r="H202" s="169"/>
      <c r="I202" s="167"/>
      <c r="J202" s="168"/>
      <c r="K202" s="168"/>
      <c r="L202" s="169"/>
      <c r="M202" s="167"/>
      <c r="N202" s="168"/>
      <c r="O202" s="168"/>
      <c r="P202" s="169"/>
      <c r="Q202" s="167"/>
      <c r="R202" s="168"/>
      <c r="S202" s="168"/>
      <c r="T202" s="169"/>
    </row>
    <row r="203" spans="1:20" x14ac:dyDescent="0.25">
      <c r="A203" s="167"/>
      <c r="B203" s="168"/>
      <c r="C203" s="168"/>
      <c r="D203" s="169"/>
      <c r="E203" s="167"/>
      <c r="F203" s="168"/>
      <c r="G203" s="168"/>
      <c r="H203" s="169"/>
      <c r="I203" s="167"/>
      <c r="J203" s="168"/>
      <c r="K203" s="168"/>
      <c r="L203" s="169"/>
      <c r="M203" s="167"/>
      <c r="N203" s="168"/>
      <c r="O203" s="168"/>
      <c r="P203" s="169"/>
      <c r="Q203" s="167"/>
      <c r="R203" s="168"/>
      <c r="S203" s="168"/>
      <c r="T203" s="169"/>
    </row>
    <row r="204" spans="1:20" x14ac:dyDescent="0.25">
      <c r="A204" s="167"/>
      <c r="B204" s="168"/>
      <c r="C204" s="168"/>
      <c r="D204" s="169"/>
      <c r="E204" s="167"/>
      <c r="F204" s="168"/>
      <c r="G204" s="168"/>
      <c r="H204" s="169"/>
      <c r="I204" s="167"/>
      <c r="J204" s="168"/>
      <c r="K204" s="168"/>
      <c r="L204" s="169"/>
      <c r="M204" s="167"/>
      <c r="N204" s="168"/>
      <c r="O204" s="168"/>
      <c r="P204" s="169"/>
      <c r="Q204" s="167"/>
      <c r="R204" s="168"/>
      <c r="S204" s="168"/>
      <c r="T204" s="169"/>
    </row>
    <row r="205" spans="1:20" x14ac:dyDescent="0.25">
      <c r="A205" s="167"/>
      <c r="B205" s="168"/>
      <c r="C205" s="168"/>
      <c r="D205" s="169"/>
      <c r="E205" s="167"/>
      <c r="F205" s="168"/>
      <c r="G205" s="168"/>
      <c r="H205" s="169"/>
      <c r="I205" s="167"/>
      <c r="J205" s="168"/>
      <c r="K205" s="168"/>
      <c r="L205" s="169"/>
      <c r="M205" s="167"/>
      <c r="N205" s="168"/>
      <c r="O205" s="168"/>
      <c r="P205" s="169"/>
      <c r="Q205" s="167"/>
      <c r="R205" s="168"/>
      <c r="S205" s="168"/>
      <c r="T205" s="169"/>
    </row>
    <row r="206" spans="1:20" x14ac:dyDescent="0.25">
      <c r="A206" s="167"/>
      <c r="B206" s="168"/>
      <c r="C206" s="168"/>
      <c r="D206" s="169"/>
      <c r="E206" s="167"/>
      <c r="F206" s="168"/>
      <c r="G206" s="168"/>
      <c r="H206" s="169"/>
      <c r="I206" s="167"/>
      <c r="J206" s="168"/>
      <c r="K206" s="168"/>
      <c r="L206" s="169"/>
      <c r="M206" s="167"/>
      <c r="N206" s="168"/>
      <c r="O206" s="168"/>
      <c r="P206" s="169"/>
      <c r="Q206" s="167"/>
      <c r="R206" s="168"/>
      <c r="S206" s="168"/>
      <c r="T206" s="169"/>
    </row>
    <row r="207" spans="1:20" x14ac:dyDescent="0.25">
      <c r="A207" s="167"/>
      <c r="B207" s="168"/>
      <c r="C207" s="168"/>
      <c r="D207" s="169"/>
      <c r="E207" s="167"/>
      <c r="F207" s="168"/>
      <c r="G207" s="168"/>
      <c r="H207" s="169"/>
      <c r="I207" s="167"/>
      <c r="J207" s="168"/>
      <c r="K207" s="168"/>
      <c r="L207" s="169"/>
      <c r="M207" s="167"/>
      <c r="N207" s="168"/>
      <c r="O207" s="168"/>
      <c r="P207" s="169"/>
      <c r="Q207" s="167"/>
      <c r="R207" s="168"/>
      <c r="S207" s="168"/>
      <c r="T207" s="169"/>
    </row>
    <row r="208" spans="1:20" x14ac:dyDescent="0.25">
      <c r="A208" s="167"/>
      <c r="B208" s="168"/>
      <c r="C208" s="168"/>
      <c r="D208" s="169"/>
      <c r="E208" s="167"/>
      <c r="F208" s="168"/>
      <c r="G208" s="168"/>
      <c r="H208" s="169"/>
      <c r="I208" s="167"/>
      <c r="J208" s="168"/>
      <c r="K208" s="168"/>
      <c r="L208" s="169"/>
      <c r="M208" s="167"/>
      <c r="N208" s="168"/>
      <c r="O208" s="168"/>
      <c r="P208" s="169"/>
      <c r="Q208" s="167"/>
      <c r="R208" s="168"/>
      <c r="S208" s="168"/>
      <c r="T208" s="169"/>
    </row>
    <row r="209" spans="1:20" x14ac:dyDescent="0.25">
      <c r="A209" s="167"/>
      <c r="B209" s="168"/>
      <c r="C209" s="168"/>
      <c r="D209" s="169"/>
      <c r="E209" s="167"/>
      <c r="F209" s="168"/>
      <c r="G209" s="168"/>
      <c r="H209" s="169"/>
      <c r="I209" s="167"/>
      <c r="J209" s="168"/>
      <c r="K209" s="168"/>
      <c r="L209" s="169"/>
      <c r="M209" s="167"/>
      <c r="N209" s="168"/>
      <c r="O209" s="168"/>
      <c r="P209" s="169"/>
      <c r="Q209" s="167"/>
      <c r="R209" s="168"/>
      <c r="S209" s="168"/>
      <c r="T209" s="169"/>
    </row>
    <row r="210" spans="1:20" x14ac:dyDescent="0.25">
      <c r="A210" s="167"/>
      <c r="B210" s="168"/>
      <c r="C210" s="168"/>
      <c r="D210" s="169"/>
      <c r="E210" s="167"/>
      <c r="F210" s="168"/>
      <c r="G210" s="168"/>
      <c r="H210" s="169"/>
      <c r="I210" s="167"/>
      <c r="J210" s="168"/>
      <c r="K210" s="168"/>
      <c r="L210" s="169"/>
      <c r="M210" s="167"/>
      <c r="N210" s="168"/>
      <c r="O210" s="168"/>
      <c r="P210" s="169"/>
      <c r="Q210" s="167"/>
      <c r="R210" s="168"/>
      <c r="S210" s="168"/>
      <c r="T210" s="169"/>
    </row>
    <row r="211" spans="1:20" x14ac:dyDescent="0.25">
      <c r="A211" s="167"/>
      <c r="B211" s="168"/>
      <c r="C211" s="168"/>
      <c r="D211" s="169"/>
      <c r="E211" s="167"/>
      <c r="F211" s="168"/>
      <c r="G211" s="168"/>
      <c r="H211" s="169"/>
      <c r="I211" s="167"/>
      <c r="J211" s="168"/>
      <c r="K211" s="168"/>
      <c r="L211" s="169"/>
      <c r="M211" s="167"/>
      <c r="N211" s="168"/>
      <c r="O211" s="168"/>
      <c r="P211" s="169"/>
      <c r="Q211" s="167"/>
      <c r="R211" s="168"/>
      <c r="S211" s="168"/>
      <c r="T211" s="169"/>
    </row>
    <row r="212" spans="1:20" x14ac:dyDescent="0.25">
      <c r="A212" s="167"/>
      <c r="B212" s="168"/>
      <c r="C212" s="168"/>
      <c r="D212" s="169"/>
      <c r="E212" s="167"/>
      <c r="F212" s="168"/>
      <c r="G212" s="168"/>
      <c r="H212" s="169"/>
      <c r="I212" s="167"/>
      <c r="J212" s="168"/>
      <c r="K212" s="168"/>
      <c r="L212" s="169"/>
      <c r="M212" s="167"/>
      <c r="N212" s="168"/>
      <c r="O212" s="168"/>
      <c r="P212" s="169"/>
      <c r="Q212" s="167"/>
      <c r="R212" s="168"/>
      <c r="S212" s="168"/>
      <c r="T212" s="169"/>
    </row>
    <row r="213" spans="1:20" x14ac:dyDescent="0.25">
      <c r="A213" s="167"/>
      <c r="B213" s="168"/>
      <c r="C213" s="168"/>
      <c r="D213" s="169"/>
      <c r="E213" s="167"/>
      <c r="F213" s="168"/>
      <c r="G213" s="168"/>
      <c r="H213" s="169"/>
      <c r="I213" s="167"/>
      <c r="J213" s="168"/>
      <c r="K213" s="168"/>
      <c r="L213" s="169"/>
      <c r="M213" s="167"/>
      <c r="N213" s="168"/>
      <c r="O213" s="168"/>
      <c r="P213" s="169"/>
      <c r="Q213" s="167"/>
      <c r="R213" s="168"/>
      <c r="S213" s="168"/>
      <c r="T213" s="169"/>
    </row>
    <row r="214" spans="1:20" x14ac:dyDescent="0.25">
      <c r="A214" s="167"/>
      <c r="B214" s="168"/>
      <c r="C214" s="168"/>
      <c r="D214" s="169"/>
      <c r="E214" s="167"/>
      <c r="F214" s="168"/>
      <c r="G214" s="168"/>
      <c r="H214" s="169"/>
      <c r="I214" s="167"/>
      <c r="J214" s="168"/>
      <c r="K214" s="168"/>
      <c r="L214" s="169"/>
      <c r="M214" s="167"/>
      <c r="N214" s="168"/>
      <c r="O214" s="168"/>
      <c r="P214" s="169"/>
      <c r="Q214" s="167"/>
      <c r="R214" s="168"/>
      <c r="S214" s="168"/>
      <c r="T214" s="169"/>
    </row>
    <row r="215" spans="1:20" x14ac:dyDescent="0.25">
      <c r="A215" s="167"/>
      <c r="B215" s="168"/>
      <c r="C215" s="168"/>
      <c r="D215" s="169"/>
      <c r="E215" s="167"/>
      <c r="F215" s="168"/>
      <c r="G215" s="168"/>
      <c r="H215" s="169"/>
      <c r="I215" s="167"/>
      <c r="J215" s="168"/>
      <c r="K215" s="168"/>
      <c r="L215" s="169"/>
      <c r="M215" s="167"/>
      <c r="N215" s="168"/>
      <c r="O215" s="168"/>
      <c r="P215" s="169"/>
      <c r="Q215" s="167"/>
      <c r="R215" s="168"/>
      <c r="S215" s="168"/>
      <c r="T215" s="169"/>
    </row>
    <row r="216" spans="1:20" x14ac:dyDescent="0.25">
      <c r="A216" s="167"/>
      <c r="B216" s="168"/>
      <c r="C216" s="168"/>
      <c r="D216" s="169"/>
      <c r="E216" s="167"/>
      <c r="F216" s="168"/>
      <c r="G216" s="168"/>
      <c r="H216" s="169"/>
      <c r="I216" s="167"/>
      <c r="J216" s="168"/>
      <c r="K216" s="168"/>
      <c r="L216" s="169"/>
      <c r="M216" s="167"/>
      <c r="N216" s="168"/>
      <c r="O216" s="168"/>
      <c r="P216" s="169"/>
      <c r="Q216" s="167"/>
      <c r="R216" s="168"/>
      <c r="S216" s="168"/>
      <c r="T216" s="169"/>
    </row>
    <row r="217" spans="1:20" x14ac:dyDescent="0.25">
      <c r="A217" s="167"/>
      <c r="B217" s="168"/>
      <c r="C217" s="168"/>
      <c r="D217" s="169"/>
      <c r="E217" s="167"/>
      <c r="F217" s="168"/>
      <c r="G217" s="168"/>
      <c r="H217" s="169"/>
      <c r="I217" s="167"/>
      <c r="J217" s="168"/>
      <c r="K217" s="168"/>
      <c r="L217" s="169"/>
      <c r="M217" s="167"/>
      <c r="N217" s="168"/>
      <c r="O217" s="168"/>
      <c r="P217" s="169"/>
      <c r="Q217" s="167"/>
      <c r="R217" s="168"/>
      <c r="S217" s="168"/>
      <c r="T217" s="169"/>
    </row>
    <row r="218" spans="1:20" x14ac:dyDescent="0.25">
      <c r="A218" s="167"/>
      <c r="B218" s="168"/>
      <c r="C218" s="168"/>
      <c r="D218" s="169"/>
      <c r="E218" s="167"/>
      <c r="F218" s="168"/>
      <c r="G218" s="168"/>
      <c r="H218" s="169"/>
      <c r="I218" s="167"/>
      <c r="J218" s="168"/>
      <c r="K218" s="168"/>
      <c r="L218" s="169"/>
      <c r="M218" s="167"/>
      <c r="N218" s="168"/>
      <c r="O218" s="168"/>
      <c r="P218" s="169"/>
      <c r="Q218" s="167"/>
      <c r="R218" s="168"/>
      <c r="S218" s="168"/>
      <c r="T218" s="169"/>
    </row>
    <row r="219" spans="1:20" x14ac:dyDescent="0.25">
      <c r="A219" s="167"/>
      <c r="B219" s="168"/>
      <c r="C219" s="168"/>
      <c r="D219" s="169"/>
      <c r="E219" s="167"/>
      <c r="F219" s="168"/>
      <c r="G219" s="168"/>
      <c r="H219" s="169"/>
      <c r="I219" s="167"/>
      <c r="J219" s="168"/>
      <c r="K219" s="168"/>
      <c r="L219" s="169"/>
      <c r="M219" s="167"/>
      <c r="N219" s="168"/>
      <c r="O219" s="168"/>
      <c r="P219" s="169"/>
      <c r="Q219" s="167"/>
      <c r="R219" s="168"/>
      <c r="S219" s="168"/>
      <c r="T219" s="169"/>
    </row>
    <row r="220" spans="1:20" x14ac:dyDescent="0.25">
      <c r="A220" s="167"/>
      <c r="B220" s="168"/>
      <c r="C220" s="168"/>
      <c r="D220" s="169"/>
      <c r="E220" s="167"/>
      <c r="F220" s="168"/>
      <c r="G220" s="168"/>
      <c r="H220" s="169"/>
      <c r="I220" s="167"/>
      <c r="J220" s="168"/>
      <c r="K220" s="168"/>
      <c r="L220" s="169"/>
      <c r="M220" s="167"/>
      <c r="N220" s="168"/>
      <c r="O220" s="168"/>
      <c r="P220" s="169"/>
      <c r="Q220" s="167"/>
      <c r="R220" s="168"/>
      <c r="S220" s="168"/>
      <c r="T220" s="169"/>
    </row>
    <row r="221" spans="1:20" x14ac:dyDescent="0.25">
      <c r="A221" s="167"/>
      <c r="B221" s="168"/>
      <c r="C221" s="168"/>
      <c r="D221" s="169"/>
      <c r="E221" s="167"/>
      <c r="F221" s="168"/>
      <c r="G221" s="168"/>
      <c r="H221" s="169"/>
      <c r="I221" s="167"/>
      <c r="J221" s="168"/>
      <c r="K221" s="168"/>
      <c r="L221" s="169"/>
      <c r="M221" s="167"/>
      <c r="N221" s="168"/>
      <c r="O221" s="168"/>
      <c r="P221" s="169"/>
      <c r="Q221" s="167"/>
      <c r="R221" s="168"/>
      <c r="S221" s="168"/>
      <c r="T221" s="169"/>
    </row>
    <row r="222" spans="1:20" x14ac:dyDescent="0.25">
      <c r="A222" s="167"/>
      <c r="B222" s="168"/>
      <c r="C222" s="168"/>
      <c r="D222" s="169"/>
      <c r="E222" s="167"/>
      <c r="F222" s="168"/>
      <c r="G222" s="168"/>
      <c r="H222" s="169"/>
      <c r="I222" s="167"/>
      <c r="J222" s="168"/>
      <c r="K222" s="168"/>
      <c r="L222" s="169"/>
      <c r="M222" s="167"/>
      <c r="N222" s="168"/>
      <c r="O222" s="168"/>
      <c r="P222" s="169"/>
      <c r="Q222" s="167"/>
      <c r="R222" s="168"/>
      <c r="S222" s="168"/>
      <c r="T222" s="169"/>
    </row>
    <row r="223" spans="1:20" x14ac:dyDescent="0.25">
      <c r="A223" s="167"/>
      <c r="B223" s="168"/>
      <c r="C223" s="168"/>
      <c r="D223" s="169"/>
      <c r="E223" s="167"/>
      <c r="F223" s="168"/>
      <c r="G223" s="168"/>
      <c r="H223" s="169"/>
      <c r="I223" s="167"/>
      <c r="J223" s="168"/>
      <c r="K223" s="168"/>
      <c r="L223" s="169"/>
      <c r="M223" s="167"/>
      <c r="N223" s="168"/>
      <c r="O223" s="168"/>
      <c r="P223" s="169"/>
      <c r="Q223" s="167"/>
      <c r="R223" s="168"/>
      <c r="S223" s="168"/>
      <c r="T223" s="169"/>
    </row>
    <row r="224" spans="1:20" ht="15.75" thickBot="1" x14ac:dyDescent="0.3">
      <c r="A224" s="188"/>
      <c r="B224" s="189"/>
      <c r="C224" s="189"/>
      <c r="D224" s="190"/>
      <c r="E224" s="188"/>
      <c r="F224" s="189"/>
      <c r="G224" s="189"/>
      <c r="H224" s="190"/>
      <c r="I224" s="188"/>
      <c r="J224" s="189"/>
      <c r="K224" s="189"/>
      <c r="L224" s="190"/>
      <c r="M224" s="188"/>
      <c r="N224" s="189"/>
      <c r="O224" s="189"/>
      <c r="P224" s="190"/>
      <c r="Q224" s="188"/>
      <c r="R224" s="189"/>
      <c r="S224" s="189"/>
      <c r="T224" s="190"/>
    </row>
  </sheetData>
  <mergeCells count="80">
    <mergeCell ref="C3:D3"/>
    <mergeCell ref="G3:H3"/>
    <mergeCell ref="K3:L3"/>
    <mergeCell ref="O3:P3"/>
    <mergeCell ref="S3:T3"/>
    <mergeCell ref="A1:D1"/>
    <mergeCell ref="E1:H1"/>
    <mergeCell ref="I1:L1"/>
    <mergeCell ref="M1:P1"/>
    <mergeCell ref="Q1:T1"/>
    <mergeCell ref="A57:D57"/>
    <mergeCell ref="E57:H57"/>
    <mergeCell ref="I57:L57"/>
    <mergeCell ref="M57:P57"/>
    <mergeCell ref="Q57:T57"/>
    <mergeCell ref="C4:D4"/>
    <mergeCell ref="G4:H4"/>
    <mergeCell ref="K4:L4"/>
    <mergeCell ref="O4:P4"/>
    <mergeCell ref="S4:T4"/>
    <mergeCell ref="C60:D60"/>
    <mergeCell ref="G60:H60"/>
    <mergeCell ref="K60:L60"/>
    <mergeCell ref="O60:P60"/>
    <mergeCell ref="S60:T60"/>
    <mergeCell ref="C59:D59"/>
    <mergeCell ref="G59:H59"/>
    <mergeCell ref="K59:L59"/>
    <mergeCell ref="O59:P59"/>
    <mergeCell ref="S59:T59"/>
    <mergeCell ref="A58:B58"/>
    <mergeCell ref="E58:F58"/>
    <mergeCell ref="I58:J58"/>
    <mergeCell ref="M58:N58"/>
    <mergeCell ref="Q58:R58"/>
    <mergeCell ref="A2:B2"/>
    <mergeCell ref="E2:F2"/>
    <mergeCell ref="I2:J2"/>
    <mergeCell ref="M2:N2"/>
    <mergeCell ref="Q2:R2"/>
    <mergeCell ref="A113:D113"/>
    <mergeCell ref="E113:H113"/>
    <mergeCell ref="I113:L113"/>
    <mergeCell ref="M113:P113"/>
    <mergeCell ref="Q113:T113"/>
    <mergeCell ref="A114:B114"/>
    <mergeCell ref="E114:F114"/>
    <mergeCell ref="I114:J114"/>
    <mergeCell ref="M114:N114"/>
    <mergeCell ref="Q114:R114"/>
    <mergeCell ref="C115:D115"/>
    <mergeCell ref="G115:H115"/>
    <mergeCell ref="K115:L115"/>
    <mergeCell ref="O115:P115"/>
    <mergeCell ref="S115:T115"/>
    <mergeCell ref="C116:D116"/>
    <mergeCell ref="G116:H116"/>
    <mergeCell ref="K116:L116"/>
    <mergeCell ref="O116:P116"/>
    <mergeCell ref="S116:T116"/>
    <mergeCell ref="A169:D169"/>
    <mergeCell ref="E169:H169"/>
    <mergeCell ref="I169:L169"/>
    <mergeCell ref="M169:P169"/>
    <mergeCell ref="Q169:T169"/>
    <mergeCell ref="A170:B170"/>
    <mergeCell ref="E170:F170"/>
    <mergeCell ref="I170:J170"/>
    <mergeCell ref="M170:N170"/>
    <mergeCell ref="Q170:R170"/>
    <mergeCell ref="C171:D171"/>
    <mergeCell ref="G171:H171"/>
    <mergeCell ref="K171:L171"/>
    <mergeCell ref="O171:P171"/>
    <mergeCell ref="S171:T171"/>
    <mergeCell ref="C172:D172"/>
    <mergeCell ref="G172:H172"/>
    <mergeCell ref="K172:L172"/>
    <mergeCell ref="O172:P172"/>
    <mergeCell ref="S172:T172"/>
  </mergeCells>
  <printOptions horizontalCentered="1"/>
  <pageMargins left="0.19685039370078741" right="0.19685039370078741" top="0.59055118110236227" bottom="0.23622047244094491" header="0.31496062992125984" footer="0.31496062992125984"/>
  <pageSetup paperSize="9" scale="90"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13</vt:i4>
      </vt:variant>
    </vt:vector>
  </HeadingPairs>
  <TitlesOfParts>
    <vt:vector size="19" baseType="lpstr">
      <vt:lpstr>Cover</vt:lpstr>
      <vt:lpstr>Rekap_Prog</vt:lpstr>
      <vt:lpstr>Rincian_Prog</vt:lpstr>
      <vt:lpstr>T_Scedule Rkp</vt:lpstr>
      <vt:lpstr>T_Scedule Rinc</vt:lpstr>
      <vt:lpstr>Visual</vt:lpstr>
      <vt:lpstr>mingguanptasdp</vt:lpstr>
      <vt:lpstr>Cover!Print_Area</vt:lpstr>
      <vt:lpstr>Rekap_Prog!Print_Area</vt:lpstr>
      <vt:lpstr>Rincian_Prog!Print_Area</vt:lpstr>
      <vt:lpstr>'T_Scedule Rinc'!Print_Area</vt:lpstr>
      <vt:lpstr>'T_Scedule Rkp'!Print_Area</vt:lpstr>
      <vt:lpstr>Visual!Print_Area</vt:lpstr>
      <vt:lpstr>Rekap_Prog!Print_Titles</vt:lpstr>
      <vt:lpstr>Rincian_Prog!Print_Titles</vt:lpstr>
      <vt:lpstr>'T_Scedule Rinc'!Print_Titles</vt:lpstr>
      <vt:lpstr>'T_Scedule Rkp'!Print_Titles</vt:lpstr>
      <vt:lpstr>t_scedule_rinc</vt:lpstr>
      <vt:lpstr>t_scedule_rkp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REGIONAL 3 - PLANNING &amp; DELIVERY</dc:creator>
  <cp:lastModifiedBy>REGIONAL 3 - PLANNING &amp; DELIVERY</cp:lastModifiedBy>
  <cp:lastPrinted>2026-08-31T10:15:51Z</cp:lastPrinted>
  <dcterms:created xsi:type="dcterms:W3CDTF">2026-07-12T05:25:17Z</dcterms:created>
  <dcterms:modified xsi:type="dcterms:W3CDTF">2026-09-01T04:14:18Z</dcterms:modified>
</cp:coreProperties>
</file>